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FS164" sheetId="6" r:id="rId6"/>
    <sheet name="DC16" sheetId="7" r:id="rId7"/>
    <sheet name="FS181" sheetId="8" r:id="rId8"/>
    <sheet name="FS182" sheetId="9" r:id="rId9"/>
    <sheet name="FS183" sheetId="10" r:id="rId10"/>
    <sheet name="FS184" sheetId="11" r:id="rId11"/>
    <sheet name="FS185" sheetId="12" r:id="rId12"/>
    <sheet name="DC18" sheetId="13" r:id="rId13"/>
    <sheet name="FS191" sheetId="14" r:id="rId14"/>
    <sheet name="FS192" sheetId="15" r:id="rId15"/>
    <sheet name="FS193" sheetId="16" r:id="rId16"/>
    <sheet name="FS194" sheetId="17" r:id="rId17"/>
    <sheet name="FS195" sheetId="18" r:id="rId18"/>
    <sheet name="FS196" sheetId="19" r:id="rId19"/>
    <sheet name="DC19" sheetId="20" r:id="rId20"/>
    <sheet name="FS201" sheetId="21" r:id="rId21"/>
    <sheet name="FS203" sheetId="22" r:id="rId22"/>
    <sheet name="FS204" sheetId="23" r:id="rId23"/>
    <sheet name="FS205" sheetId="24" r:id="rId24"/>
    <sheet name="DC20" sheetId="25" r:id="rId25"/>
  </sheets>
  <definedNames>
    <definedName name="_xlnm.Print_Area" localSheetId="6">'DC16'!$A$1:$N$37</definedName>
    <definedName name="_xlnm.Print_Area" localSheetId="12">'DC18'!$A$1:$N$37</definedName>
    <definedName name="_xlnm.Print_Area" localSheetId="19">'DC19'!$A$1:$N$37</definedName>
    <definedName name="_xlnm.Print_Area" localSheetId="24">'DC20'!$A$1:$N$37</definedName>
    <definedName name="_xlnm.Print_Area" localSheetId="2">'FS161'!$A$1:$N$37</definedName>
    <definedName name="_xlnm.Print_Area" localSheetId="3">'FS162'!$A$1:$N$37</definedName>
    <definedName name="_xlnm.Print_Area" localSheetId="4">'FS163'!$A$1:$N$37</definedName>
    <definedName name="_xlnm.Print_Area" localSheetId="5">'FS164'!$A$1:$N$37</definedName>
    <definedName name="_xlnm.Print_Area" localSheetId="7">'FS181'!$A$1:$N$37</definedName>
    <definedName name="_xlnm.Print_Area" localSheetId="8">'FS182'!$A$1:$N$37</definedName>
    <definedName name="_xlnm.Print_Area" localSheetId="9">'FS183'!$A$1:$N$37</definedName>
    <definedName name="_xlnm.Print_Area" localSheetId="10">'FS184'!$A$1:$N$37</definedName>
    <definedName name="_xlnm.Print_Area" localSheetId="11">'FS185'!$A$1:$N$37</definedName>
    <definedName name="_xlnm.Print_Area" localSheetId="13">'FS191'!$A$1:$N$37</definedName>
    <definedName name="_xlnm.Print_Area" localSheetId="14">'FS192'!$A$1:$N$37</definedName>
    <definedName name="_xlnm.Print_Area" localSheetId="15">'FS193'!$A$1:$N$37</definedName>
    <definedName name="_xlnm.Print_Area" localSheetId="16">'FS194'!$A$1:$N$37</definedName>
    <definedName name="_xlnm.Print_Area" localSheetId="17">'FS195'!$A$1:$N$37</definedName>
    <definedName name="_xlnm.Print_Area" localSheetId="18">'FS196'!$A$1:$N$37</definedName>
    <definedName name="_xlnm.Print_Area" localSheetId="20">'FS201'!$A$1:$N$37</definedName>
    <definedName name="_xlnm.Print_Area" localSheetId="21">'FS203'!$A$1:$N$37</definedName>
    <definedName name="_xlnm.Print_Area" localSheetId="22">'FS204'!$A$1:$N$37</definedName>
    <definedName name="_xlnm.Print_Area" localSheetId="23">'FS205'!$A$1:$N$37</definedName>
    <definedName name="_xlnm.Print_Area" localSheetId="1">'MAN'!$A$1:$N$37</definedName>
    <definedName name="_xlnm.Print_Area" localSheetId="0">'Summary'!$A$1:$N$37</definedName>
  </definedNames>
  <calcPr fullCalcOnLoad="1"/>
</workbook>
</file>

<file path=xl/sharedStrings.xml><?xml version="1.0" encoding="utf-8"?>
<sst xmlns="http://schemas.openxmlformats.org/spreadsheetml/2006/main" count="1250" uniqueCount="69">
  <si>
    <t>Free State: Mangaung(MAN)</t>
  </si>
  <si>
    <t>STATEMENT OF CAPITAL AND OPERATING EXPENDITURE FOR 2015/16</t>
  </si>
  <si>
    <t>Changes to baseline</t>
  </si>
  <si>
    <t>2015/16</t>
  </si>
  <si>
    <t>2016/17</t>
  </si>
  <si>
    <t>2017/18</t>
  </si>
  <si>
    <t>% change to baseline</t>
  </si>
  <si>
    <t>% share of total change to baseline</t>
  </si>
  <si>
    <t>R thousands</t>
  </si>
  <si>
    <t>2014/15 Medium term estimates (1)</t>
  </si>
  <si>
    <t>2015/16 Draft Medium term estimates (2)</t>
  </si>
  <si>
    <t>2014/15 Medium term estimates (3)</t>
  </si>
  <si>
    <t>2015/16 Draft Medium term estimates (4)</t>
  </si>
  <si>
    <t>2015/16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</si>
  <si>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</si>
  <si>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</si>
  <si>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</si>
  <si>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</si>
  <si>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</si>
  <si>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</si>
  <si>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</si>
  <si>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</si>
  <si>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</si>
  <si>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</si>
  <si>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</si>
  <si>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</si>
  <si>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</si>
  <si>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</si>
  <si>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</si>
  <si>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</si>
  <si>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</si>
  <si>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</si>
  <si>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</si>
  <si>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</si>
  <si>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</si>
  <si>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</si>
  <si>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</si>
  <si>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</si>
  <si>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(1) Adopted budget informed by Appendix B 2014/15, projection for 2015/16</t>
  </si>
  <si>
    <t>(2) Tabled budget informed by Appendix B 2015/16</t>
  </si>
  <si>
    <t>(3) Adopted budget informed by Appendix B 2014/15, projection for 2016/17</t>
  </si>
  <si>
    <t>(4) Tabled budget informed by Appendix B 2015/16, projection for 2016/17</t>
  </si>
  <si>
    <t>(5) Tabled budget informed by Appendix B 2015/16, projection for 2017/18</t>
  </si>
  <si>
    <t>Free State: Letsemeng(FS161)</t>
  </si>
  <si>
    <t>Free State: Kopanong(FS162)</t>
  </si>
  <si>
    <t>Free State: Mohokare(FS163)</t>
  </si>
  <si>
    <t>Free State: Naledi (Fs)(FS164)</t>
  </si>
  <si>
    <t>Free State: Xhariep(DC16)</t>
  </si>
  <si>
    <t>Free State: Masilonyana(FS181)</t>
  </si>
  <si>
    <t>Free State: Tokologo(FS182)</t>
  </si>
  <si>
    <t>Free State: Tswelopele(FS183)</t>
  </si>
  <si>
    <t>Free State: Matjhabeng(FS184)</t>
  </si>
  <si>
    <t>Free State: Nala(FS185)</t>
  </si>
  <si>
    <t>Free State: Lejweleputswa(DC18)</t>
  </si>
  <si>
    <t>Free State: Setsoto(FS191)</t>
  </si>
  <si>
    <t>Free State: Dihlabeng(FS192)</t>
  </si>
  <si>
    <t>Free State: Nketoana(FS193)</t>
  </si>
  <si>
    <t>Free State: Maluti-a-Phofung(FS194)</t>
  </si>
  <si>
    <t>Free State: Phumelela(FS195)</t>
  </si>
  <si>
    <t>Free State: Mantsopa(FS196)</t>
  </si>
  <si>
    <t>Free State: Thabo Mofutsanyana(DC19)</t>
  </si>
  <si>
    <t>Free State: Moqhaka(FS201)</t>
  </si>
  <si>
    <t>Free State: Ngwathe(FS203)</t>
  </si>
  <si>
    <t>Free State: Metsimaholo(FS204)</t>
  </si>
  <si>
    <t>Free State: Mafube(FS205)</t>
  </si>
  <si>
    <t>Free State: Fezile Dabi(DC20)</t>
  </si>
  <si>
    <t>2014/15 Medium term estimates</t>
  </si>
  <si>
    <t>2015/16 Draft Medium term estimates</t>
  </si>
  <si>
    <t>AGGREGATED INFORMATION FOR FREE STATE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</si>
</sst>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\%;\-#,###.0\%;"/>
    <numFmt numFmtId="170" formatCode="##,##0_);\(##,##0\);0_)"/>
    <numFmt numFmtId="171" formatCode="0.0%;_(* &quot;–&quot;_)"/>
    <numFmt numFmtId="172" formatCode="#,###,##0_);\(#,###,##0\);_(* &quot;–&quot;???_);_(@_)"/>
    <numFmt numFmtId="173" formatCode="0.0\%;\(0.0\%\);_(* &quot;–&quot;_)"/>
    <numFmt numFmtId="174" formatCode="0.0\%;\(0.0\%\);_(* &quot;–&quot;_)\%"/>
    <numFmt numFmtId="175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3" xfId="0" applyFont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8" fillId="0" borderId="13" xfId="0" applyFont="1" applyBorder="1" applyAlignment="1" applyProtection="1">
      <alignment horizontal="centerContinuous" vertical="top" wrapText="1"/>
      <protection/>
    </xf>
    <xf numFmtId="0" fontId="7" fillId="0" borderId="13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1" fontId="10" fillId="0" borderId="18" xfId="0" applyNumberFormat="1" applyFont="1" applyBorder="1" applyAlignment="1" applyProtection="1">
      <alignment horizontal="center" vertical="center" wrapText="1"/>
      <protection/>
    </xf>
    <xf numFmtId="171" fontId="10" fillId="0" borderId="19" xfId="0" applyNumberFormat="1" applyFont="1" applyBorder="1" applyAlignment="1" applyProtection="1">
      <alignment horizontal="center" vertical="center" wrapText="1"/>
      <protection/>
    </xf>
    <xf numFmtId="171" fontId="10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8" fontId="4" fillId="0" borderId="0" xfId="0" applyNumberFormat="1" applyFont="1" applyAlignment="1">
      <alignment horizontal="right" wrapText="1"/>
    </xf>
    <xf numFmtId="41" fontId="5" fillId="0" borderId="22" xfId="0" applyNumberFormat="1" applyFont="1" applyBorder="1" applyAlignment="1" applyProtection="1">
      <alignment horizontal="left" vertical="center" indent="1"/>
      <protection/>
    </xf>
    <xf numFmtId="173" fontId="11" fillId="0" borderId="23" xfId="59" applyNumberFormat="1" applyFont="1" applyFill="1" applyBorder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/>
      <protection/>
    </xf>
    <xf numFmtId="173" fontId="11" fillId="0" borderId="21" xfId="0" applyNumberFormat="1" applyFont="1" applyBorder="1" applyAlignment="1" applyProtection="1">
      <alignment/>
      <protection/>
    </xf>
    <xf numFmtId="168" fontId="12" fillId="0" borderId="0" xfId="0" applyNumberFormat="1" applyFont="1" applyAlignment="1">
      <alignment horizontal="right" wrapText="1"/>
    </xf>
    <xf numFmtId="49" fontId="6" fillId="0" borderId="24" xfId="0" applyNumberFormat="1" applyFont="1" applyBorder="1" applyAlignment="1" applyProtection="1">
      <alignment vertical="center"/>
      <protection/>
    </xf>
    <xf numFmtId="173" fontId="9" fillId="0" borderId="25" xfId="59" applyNumberFormat="1" applyFont="1" applyFill="1" applyBorder="1" applyAlignment="1" applyProtection="1">
      <alignment horizontal="center" vertical="center"/>
      <protection/>
    </xf>
    <xf numFmtId="173" fontId="9" fillId="0" borderId="26" xfId="0" applyNumberFormat="1" applyFont="1" applyBorder="1" applyAlignment="1" applyProtection="1">
      <alignment/>
      <protection/>
    </xf>
    <xf numFmtId="173" fontId="9" fillId="0" borderId="27" xfId="0" applyNumberFormat="1" applyFont="1" applyBorder="1" applyAlignment="1" applyProtection="1">
      <alignment/>
      <protection/>
    </xf>
    <xf numFmtId="168" fontId="2" fillId="0" borderId="0" xfId="0" applyNumberFormat="1" applyFont="1" applyAlignment="1">
      <alignment horizontal="right" wrapText="1"/>
    </xf>
    <xf numFmtId="174" fontId="11" fillId="0" borderId="23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173" fontId="11" fillId="0" borderId="23" xfId="0" applyNumberFormat="1" applyFont="1" applyFill="1" applyBorder="1" applyAlignment="1" applyProtection="1">
      <alignment horizontal="center" vertical="center"/>
      <protection/>
    </xf>
    <xf numFmtId="173" fontId="9" fillId="0" borderId="18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41" fontId="9" fillId="0" borderId="28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>
      <alignment/>
      <protection/>
    </xf>
    <xf numFmtId="0" fontId="11" fillId="0" borderId="3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1" xfId="59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Border="1" applyAlignment="1" applyProtection="1">
      <alignment/>
      <protection/>
    </xf>
    <xf numFmtId="0" fontId="11" fillId="0" borderId="33" xfId="0" applyNumberFormat="1" applyFont="1" applyBorder="1" applyAlignment="1" applyProtection="1">
      <alignment/>
      <protection/>
    </xf>
    <xf numFmtId="0" fontId="13" fillId="0" borderId="23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49" fontId="6" fillId="0" borderId="34" xfId="0" applyNumberFormat="1" applyFont="1" applyBorder="1" applyAlignment="1" applyProtection="1">
      <alignment vertical="center"/>
      <protection/>
    </xf>
    <xf numFmtId="173" fontId="9" fillId="0" borderId="35" xfId="59" applyNumberFormat="1" applyFont="1" applyFill="1" applyBorder="1" applyAlignment="1" applyProtection="1">
      <alignment horizontal="center" vertical="center"/>
      <protection/>
    </xf>
    <xf numFmtId="173" fontId="9" fillId="0" borderId="36" xfId="0" applyNumberFormat="1" applyFont="1" applyBorder="1" applyAlignment="1" applyProtection="1">
      <alignment/>
      <protection/>
    </xf>
    <xf numFmtId="173" fontId="9" fillId="0" borderId="37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75" fontId="5" fillId="0" borderId="23" xfId="0" applyNumberFormat="1" applyFont="1" applyFill="1" applyBorder="1" applyAlignment="1" applyProtection="1">
      <alignment horizontal="right" vertical="center"/>
      <protection/>
    </xf>
    <xf numFmtId="175" fontId="5" fillId="0" borderId="0" xfId="0" applyNumberFormat="1" applyFont="1" applyFill="1" applyBorder="1" applyAlignment="1" applyProtection="1">
      <alignment horizontal="right" vertical="center"/>
      <protection/>
    </xf>
    <xf numFmtId="175" fontId="5" fillId="0" borderId="22" xfId="0" applyNumberFormat="1" applyFont="1" applyFill="1" applyBorder="1" applyAlignment="1" applyProtection="1">
      <alignment horizontal="right" vertical="center"/>
      <protection/>
    </xf>
    <xf numFmtId="175" fontId="6" fillId="0" borderId="25" xfId="0" applyNumberFormat="1" applyFont="1" applyFill="1" applyBorder="1" applyAlignment="1" applyProtection="1">
      <alignment horizontal="right" vertical="center"/>
      <protection/>
    </xf>
    <xf numFmtId="175" fontId="6" fillId="0" borderId="24" xfId="0" applyNumberFormat="1" applyFont="1" applyFill="1" applyBorder="1" applyAlignment="1" applyProtection="1">
      <alignment horizontal="right" vertical="center"/>
      <protection/>
    </xf>
    <xf numFmtId="175" fontId="6" fillId="0" borderId="38" xfId="0" applyNumberFormat="1" applyFont="1" applyFill="1" applyBorder="1" applyAlignment="1" applyProtection="1">
      <alignment horizontal="right" vertical="center"/>
      <protection/>
    </xf>
    <xf numFmtId="175" fontId="6" fillId="0" borderId="23" xfId="0" applyNumberFormat="1" applyFont="1" applyFill="1" applyBorder="1" applyAlignment="1" applyProtection="1">
      <alignment horizontal="right" vertical="center"/>
      <protection/>
    </xf>
    <xf numFmtId="175" fontId="6" fillId="0" borderId="0" xfId="0" applyNumberFormat="1" applyFont="1" applyFill="1" applyBorder="1" applyAlignment="1" applyProtection="1">
      <alignment horizontal="right" vertical="center"/>
      <protection/>
    </xf>
    <xf numFmtId="175" fontId="6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23" xfId="0" applyNumberFormat="1" applyFont="1" applyFill="1" applyBorder="1" applyAlignment="1" applyProtection="1">
      <alignment horizontal="right"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12" xfId="0" applyNumberFormat="1" applyFont="1" applyFill="1" applyBorder="1" applyAlignment="1" applyProtection="1">
      <alignment horizontal="right" vertical="center"/>
      <protection/>
    </xf>
    <xf numFmtId="175" fontId="9" fillId="0" borderId="11" xfId="0" applyNumberFormat="1" applyFont="1" applyFill="1" applyBorder="1" applyAlignment="1" applyProtection="1">
      <alignment horizontal="right" vertical="center"/>
      <protection/>
    </xf>
    <xf numFmtId="175" fontId="9" fillId="0" borderId="28" xfId="0" applyNumberFormat="1" applyFont="1" applyFill="1" applyBorder="1" applyAlignment="1" applyProtection="1">
      <alignment horizontal="right" vertical="center"/>
      <protection/>
    </xf>
    <xf numFmtId="175" fontId="10" fillId="0" borderId="12" xfId="0" applyNumberFormat="1" applyFont="1" applyBorder="1" applyAlignment="1" applyProtection="1">
      <alignment horizontal="center" vertical="center" wrapText="1"/>
      <protection/>
    </xf>
    <xf numFmtId="175" fontId="10" fillId="0" borderId="11" xfId="0" applyNumberFormat="1" applyFont="1" applyBorder="1" applyAlignment="1" applyProtection="1">
      <alignment horizontal="center" vertical="center" wrapText="1"/>
      <protection/>
    </xf>
    <xf numFmtId="175" fontId="10" fillId="0" borderId="28" xfId="0" applyNumberFormat="1" applyFont="1" applyBorder="1" applyAlignment="1" applyProtection="1">
      <alignment horizontal="center" vertical="center" wrapText="1"/>
      <protection/>
    </xf>
    <xf numFmtId="175" fontId="6" fillId="0" borderId="35" xfId="0" applyNumberFormat="1" applyFont="1" applyFill="1" applyBorder="1" applyAlignment="1" applyProtection="1">
      <alignment horizontal="right" vertical="center"/>
      <protection/>
    </xf>
    <xf numFmtId="175" fontId="6" fillId="0" borderId="34" xfId="0" applyNumberFormat="1" applyFont="1" applyFill="1" applyBorder="1" applyAlignment="1" applyProtection="1">
      <alignment horizontal="right" vertical="center"/>
      <protection/>
    </xf>
    <xf numFmtId="175" fontId="6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40" xfId="0" applyNumberFormat="1" applyFont="1" applyFill="1" applyBorder="1" applyAlignment="1" applyProtection="1" quotePrefix="1">
      <alignment horizontal="center" vertical="top"/>
      <protection/>
    </xf>
    <xf numFmtId="41" fontId="6" fillId="0" borderId="41" xfId="0" applyNumberFormat="1" applyFont="1" applyFill="1" applyBorder="1" applyAlignment="1" applyProtection="1" quotePrefix="1">
      <alignment horizontal="center" vertical="top"/>
      <protection/>
    </xf>
    <xf numFmtId="41" fontId="6" fillId="0" borderId="42" xfId="0" applyNumberFormat="1" applyFont="1" applyFill="1" applyBorder="1" applyAlignment="1" applyProtection="1" quotePrefix="1">
      <alignment horizontal="center" vertical="top"/>
      <protection/>
    </xf>
    <xf numFmtId="0" fontId="6" fillId="0" borderId="43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66</v>
      </c>
      <c r="D5" s="8" t="s">
        <v>67</v>
      </c>
      <c r="E5" s="9" t="s">
        <v>2</v>
      </c>
      <c r="F5" s="10" t="s">
        <v>66</v>
      </c>
      <c r="G5" s="11" t="s">
        <v>67</v>
      </c>
      <c r="H5" s="12" t="s">
        <v>2</v>
      </c>
      <c r="I5" s="13" t="s">
        <v>67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2025020386</v>
      </c>
      <c r="D7" s="62">
        <v>1913479887</v>
      </c>
      <c r="E7" s="63">
        <f>($D7-$C7)</f>
        <v>-111540499</v>
      </c>
      <c r="F7" s="61">
        <v>2164710340</v>
      </c>
      <c r="G7" s="62">
        <v>2068229880</v>
      </c>
      <c r="H7" s="63">
        <f>($G7-$F7)</f>
        <v>-96480460</v>
      </c>
      <c r="I7" s="63">
        <v>2211263456</v>
      </c>
      <c r="J7" s="28">
        <f>IF($C7=0,0,($E7/$C7)*100)</f>
        <v>-5.508117339022186</v>
      </c>
      <c r="K7" s="29">
        <f>IF($F7=0,0,($H7/$F7)*100)</f>
        <v>-4.456968593775</v>
      </c>
      <c r="L7" s="30">
        <f>IF($E$10=0,0,($E7/$E$10)*100)</f>
        <v>-7.024498051556609</v>
      </c>
      <c r="M7" s="29">
        <f>IF($H$10=0,0,($H7/$H$10)*100)</f>
        <v>-6.3146614105756145</v>
      </c>
      <c r="N7" s="5"/>
      <c r="O7" s="31"/>
    </row>
    <row r="8" spans="1:15" ht="12.75">
      <c r="A8" s="2"/>
      <c r="B8" s="27" t="s">
        <v>16</v>
      </c>
      <c r="C8" s="61">
        <v>7753445135</v>
      </c>
      <c r="D8" s="62">
        <v>8290028428</v>
      </c>
      <c r="E8" s="63">
        <f>($D8-$C8)</f>
        <v>536583293</v>
      </c>
      <c r="F8" s="61">
        <v>8250608198</v>
      </c>
      <c r="G8" s="62">
        <v>8944975154</v>
      </c>
      <c r="H8" s="63">
        <f>($G8-$F8)</f>
        <v>694366956</v>
      </c>
      <c r="I8" s="63">
        <v>9560909419</v>
      </c>
      <c r="J8" s="28">
        <f>IF($C8=0,0,($E8/$C8)*100)</f>
        <v>6.9205789640246165</v>
      </c>
      <c r="K8" s="29">
        <f>IF($F8=0,0,($H8/$F8)*100)</f>
        <v>8.41594873173494</v>
      </c>
      <c r="L8" s="30">
        <f>IF($E$10=0,0,($E8/$E$10)*100)</f>
        <v>33.79246399261966</v>
      </c>
      <c r="M8" s="29">
        <f>IF($H$10=0,0,($H8/$H$10)*100)</f>
        <v>45.446427409571385</v>
      </c>
      <c r="N8" s="5"/>
      <c r="O8" s="31"/>
    </row>
    <row r="9" spans="1:15" ht="12.75">
      <c r="A9" s="2"/>
      <c r="B9" s="27" t="s">
        <v>17</v>
      </c>
      <c r="C9" s="61">
        <v>5274806254</v>
      </c>
      <c r="D9" s="62">
        <v>6437642027</v>
      </c>
      <c r="E9" s="63">
        <f aca="true" t="shared" si="0" ref="E9:E32">($D9-$C9)</f>
        <v>1162835773</v>
      </c>
      <c r="F9" s="61">
        <v>5410808034</v>
      </c>
      <c r="G9" s="62">
        <v>6340801716</v>
      </c>
      <c r="H9" s="63">
        <f aca="true" t="shared" si="1" ref="H9:H32">($G9-$F9)</f>
        <v>929993682</v>
      </c>
      <c r="I9" s="63">
        <v>6352470772</v>
      </c>
      <c r="J9" s="28">
        <f aca="true" t="shared" si="2" ref="J9:J32">IF($C9=0,0,($E9/$C9)*100)</f>
        <v>22.045089753167645</v>
      </c>
      <c r="K9" s="29">
        <f aca="true" t="shared" si="3" ref="K9:K32">IF($F9=0,0,($H9/$F9)*100)</f>
        <v>17.187704242253293</v>
      </c>
      <c r="L9" s="30">
        <f>IF($E$10=0,0,($E9/$E$10)*100)</f>
        <v>73.23203405893696</v>
      </c>
      <c r="M9" s="29">
        <f>IF($H$10=0,0,($H9/$H$10)*100)</f>
        <v>60.868234001004225</v>
      </c>
      <c r="N9" s="5"/>
      <c r="O9" s="31"/>
    </row>
    <row r="10" spans="1:15" ht="16.5">
      <c r="A10" s="6"/>
      <c r="B10" s="32" t="s">
        <v>18</v>
      </c>
      <c r="C10" s="64">
        <v>15053271775</v>
      </c>
      <c r="D10" s="65">
        <v>16641150342</v>
      </c>
      <c r="E10" s="66">
        <f t="shared" si="0"/>
        <v>1587878567</v>
      </c>
      <c r="F10" s="64">
        <v>15826126572</v>
      </c>
      <c r="G10" s="65">
        <v>17354006750</v>
      </c>
      <c r="H10" s="66">
        <f t="shared" si="1"/>
        <v>1527880178</v>
      </c>
      <c r="I10" s="66">
        <v>18124643647</v>
      </c>
      <c r="J10" s="33">
        <f t="shared" si="2"/>
        <v>10.548394998335835</v>
      </c>
      <c r="K10" s="34">
        <f t="shared" si="3"/>
        <v>9.654163771842732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4140166711</v>
      </c>
      <c r="D12" s="62">
        <v>4574325739</v>
      </c>
      <c r="E12" s="63">
        <f t="shared" si="0"/>
        <v>434159028</v>
      </c>
      <c r="F12" s="61">
        <v>4410729227</v>
      </c>
      <c r="G12" s="62">
        <v>4873159162</v>
      </c>
      <c r="H12" s="63">
        <f t="shared" si="1"/>
        <v>462429935</v>
      </c>
      <c r="I12" s="63">
        <v>5195194395</v>
      </c>
      <c r="J12" s="28">
        <f t="shared" si="2"/>
        <v>10.486510768913817</v>
      </c>
      <c r="K12" s="29">
        <f t="shared" si="3"/>
        <v>10.484205926069196</v>
      </c>
      <c r="L12" s="30">
        <f aca="true" t="shared" si="4" ref="L12:L17">IF($E$17=0,0,($E12/$E$17)*100)</f>
        <v>32.440608785013495</v>
      </c>
      <c r="M12" s="29">
        <f aca="true" t="shared" si="5" ref="M12:M17">IF($H$17=0,0,($H12/$H$17)*100)</f>
        <v>34.930220682296024</v>
      </c>
      <c r="N12" s="5"/>
      <c r="O12" s="31"/>
    </row>
    <row r="13" spans="1:15" ht="12.75">
      <c r="A13" s="2"/>
      <c r="B13" s="27" t="s">
        <v>21</v>
      </c>
      <c r="C13" s="61">
        <v>923854804</v>
      </c>
      <c r="D13" s="62">
        <v>883513963</v>
      </c>
      <c r="E13" s="63">
        <f t="shared" si="0"/>
        <v>-40340841</v>
      </c>
      <c r="F13" s="61">
        <v>1089994975</v>
      </c>
      <c r="G13" s="62">
        <v>883248039</v>
      </c>
      <c r="H13" s="63">
        <f t="shared" si="1"/>
        <v>-206746936</v>
      </c>
      <c r="I13" s="63">
        <v>844685395</v>
      </c>
      <c r="J13" s="28">
        <f t="shared" si="2"/>
        <v>-4.366578040763211</v>
      </c>
      <c r="K13" s="29">
        <f t="shared" si="3"/>
        <v>-18.967696250159317</v>
      </c>
      <c r="L13" s="30">
        <f t="shared" si="4"/>
        <v>-3.014290516928816</v>
      </c>
      <c r="M13" s="29">
        <f t="shared" si="5"/>
        <v>-15.616887128789648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3989035781</v>
      </c>
      <c r="D15" s="62">
        <v>4466558421</v>
      </c>
      <c r="E15" s="63">
        <f t="shared" si="0"/>
        <v>477522640</v>
      </c>
      <c r="F15" s="61">
        <v>4265801966</v>
      </c>
      <c r="G15" s="62">
        <v>4797652890</v>
      </c>
      <c r="H15" s="63">
        <f t="shared" si="1"/>
        <v>531850924</v>
      </c>
      <c r="I15" s="63">
        <v>5161275872</v>
      </c>
      <c r="J15" s="28">
        <f t="shared" si="2"/>
        <v>11.970878834290406</v>
      </c>
      <c r="K15" s="29">
        <f t="shared" si="3"/>
        <v>12.467782804711662</v>
      </c>
      <c r="L15" s="30">
        <f t="shared" si="4"/>
        <v>35.68076246528457</v>
      </c>
      <c r="M15" s="29">
        <f t="shared" si="5"/>
        <v>40.17402148804024</v>
      </c>
      <c r="N15" s="5"/>
      <c r="O15" s="31"/>
    </row>
    <row r="16" spans="1:15" ht="12.75">
      <c r="A16" s="2"/>
      <c r="B16" s="27" t="s">
        <v>23</v>
      </c>
      <c r="C16" s="61">
        <v>6156872244</v>
      </c>
      <c r="D16" s="62">
        <v>6623851024</v>
      </c>
      <c r="E16" s="63">
        <f t="shared" si="0"/>
        <v>466978780</v>
      </c>
      <c r="F16" s="61">
        <v>6427449147</v>
      </c>
      <c r="G16" s="62">
        <v>6963782998</v>
      </c>
      <c r="H16" s="63">
        <f t="shared" si="1"/>
        <v>536333851</v>
      </c>
      <c r="I16" s="63">
        <v>7311090690</v>
      </c>
      <c r="J16" s="40">
        <f t="shared" si="2"/>
        <v>7.584675489329514</v>
      </c>
      <c r="K16" s="29">
        <f t="shared" si="3"/>
        <v>8.344427761833524</v>
      </c>
      <c r="L16" s="30">
        <f t="shared" si="4"/>
        <v>34.892919266630756</v>
      </c>
      <c r="M16" s="29">
        <f t="shared" si="5"/>
        <v>40.51264495845338</v>
      </c>
      <c r="N16" s="5"/>
      <c r="O16" s="31"/>
    </row>
    <row r="17" spans="1:15" ht="16.5">
      <c r="A17" s="2"/>
      <c r="B17" s="32" t="s">
        <v>24</v>
      </c>
      <c r="C17" s="64">
        <v>15209929540</v>
      </c>
      <c r="D17" s="65">
        <v>16548249147</v>
      </c>
      <c r="E17" s="66">
        <f t="shared" si="0"/>
        <v>1338319607</v>
      </c>
      <c r="F17" s="64">
        <v>16193975315</v>
      </c>
      <c r="G17" s="65">
        <v>17517843089</v>
      </c>
      <c r="H17" s="66">
        <f t="shared" si="1"/>
        <v>1323867774</v>
      </c>
      <c r="I17" s="66">
        <v>18512246352</v>
      </c>
      <c r="J17" s="41">
        <f t="shared" si="2"/>
        <v>8.798986237775825</v>
      </c>
      <c r="K17" s="34">
        <f t="shared" si="3"/>
        <v>8.175063554492025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-156657765</v>
      </c>
      <c r="D18" s="71">
        <v>92901195</v>
      </c>
      <c r="E18" s="72">
        <f t="shared" si="0"/>
        <v>249558960</v>
      </c>
      <c r="F18" s="73">
        <v>-367848743</v>
      </c>
      <c r="G18" s="74">
        <v>-163836339</v>
      </c>
      <c r="H18" s="75">
        <f t="shared" si="1"/>
        <v>204012404</v>
      </c>
      <c r="I18" s="75">
        <v>-387602705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322046534</v>
      </c>
      <c r="D21" s="62">
        <v>576136000</v>
      </c>
      <c r="E21" s="63">
        <f t="shared" si="0"/>
        <v>254089466</v>
      </c>
      <c r="F21" s="61">
        <v>38106352</v>
      </c>
      <c r="G21" s="62">
        <v>1071882885</v>
      </c>
      <c r="H21" s="63">
        <f t="shared" si="1"/>
        <v>1033776533</v>
      </c>
      <c r="I21" s="63">
        <v>896101323</v>
      </c>
      <c r="J21" s="28">
        <f t="shared" si="2"/>
        <v>78.898370010093</v>
      </c>
      <c r="K21" s="29">
        <f t="shared" si="3"/>
        <v>2712.8719458635137</v>
      </c>
      <c r="L21" s="30">
        <f>IF($E$25=0,0,($E21/$E$25)*100)</f>
        <v>28.983966366683333</v>
      </c>
      <c r="M21" s="29">
        <f>IF($H$25=0,0,($H21/$H$25)*100)</f>
        <v>70.42565358593453</v>
      </c>
      <c r="N21" s="5"/>
      <c r="O21" s="31"/>
    </row>
    <row r="22" spans="1:15" ht="12.75">
      <c r="A22" s="6"/>
      <c r="B22" s="27" t="s">
        <v>28</v>
      </c>
      <c r="C22" s="61">
        <v>358674033</v>
      </c>
      <c r="D22" s="62">
        <v>597118660</v>
      </c>
      <c r="E22" s="63">
        <f t="shared" si="0"/>
        <v>238444627</v>
      </c>
      <c r="F22" s="61">
        <v>372041479</v>
      </c>
      <c r="G22" s="62">
        <v>549423154</v>
      </c>
      <c r="H22" s="63">
        <f t="shared" si="1"/>
        <v>177381675</v>
      </c>
      <c r="I22" s="63">
        <v>455791883</v>
      </c>
      <c r="J22" s="28">
        <f t="shared" si="2"/>
        <v>66.47947859665659</v>
      </c>
      <c r="K22" s="29">
        <f t="shared" si="3"/>
        <v>47.67792975040829</v>
      </c>
      <c r="L22" s="30">
        <f>IF($E$25=0,0,($E22/$E$25)*100)</f>
        <v>27.199360753052048</v>
      </c>
      <c r="M22" s="29">
        <f>IF($H$25=0,0,($H22/$H$25)*100)</f>
        <v>12.084062655002075</v>
      </c>
      <c r="N22" s="5"/>
      <c r="O22" s="31"/>
    </row>
    <row r="23" spans="1:15" ht="12.75">
      <c r="A23" s="6"/>
      <c r="B23" s="27" t="s">
        <v>29</v>
      </c>
      <c r="C23" s="61">
        <v>1845724251</v>
      </c>
      <c r="D23" s="62">
        <v>2081936887</v>
      </c>
      <c r="E23" s="63">
        <f t="shared" si="0"/>
        <v>236212636</v>
      </c>
      <c r="F23" s="61">
        <v>1858941279</v>
      </c>
      <c r="G23" s="62">
        <v>2019610154</v>
      </c>
      <c r="H23" s="63">
        <f t="shared" si="1"/>
        <v>160668875</v>
      </c>
      <c r="I23" s="63">
        <v>2215746981</v>
      </c>
      <c r="J23" s="28">
        <f t="shared" si="2"/>
        <v>12.797829137912759</v>
      </c>
      <c r="K23" s="29">
        <f t="shared" si="3"/>
        <v>8.643031214328099</v>
      </c>
      <c r="L23" s="30">
        <f>IF($E$25=0,0,($E23/$E$25)*100)</f>
        <v>26.94475770675835</v>
      </c>
      <c r="M23" s="29">
        <f>IF($H$25=0,0,($H23/$H$25)*100)</f>
        <v>10.945509180746527</v>
      </c>
      <c r="N23" s="5"/>
      <c r="O23" s="31"/>
    </row>
    <row r="24" spans="1:15" ht="12.75">
      <c r="A24" s="6"/>
      <c r="B24" s="27" t="s">
        <v>30</v>
      </c>
      <c r="C24" s="61">
        <v>72506785</v>
      </c>
      <c r="D24" s="62">
        <v>220415317</v>
      </c>
      <c r="E24" s="63">
        <f t="shared" si="0"/>
        <v>147908532</v>
      </c>
      <c r="F24" s="61">
        <v>69969289</v>
      </c>
      <c r="G24" s="62">
        <v>166039883</v>
      </c>
      <c r="H24" s="63">
        <f t="shared" si="1"/>
        <v>96070594</v>
      </c>
      <c r="I24" s="63">
        <v>125288664</v>
      </c>
      <c r="J24" s="28">
        <f t="shared" si="2"/>
        <v>203.99267737495185</v>
      </c>
      <c r="K24" s="29">
        <f t="shared" si="3"/>
        <v>137.3039448778735</v>
      </c>
      <c r="L24" s="30">
        <f>IF($E$25=0,0,($E24/$E$25)*100)</f>
        <v>16.87191517350627</v>
      </c>
      <c r="M24" s="29">
        <f>IF($H$25=0,0,($H24/$H$25)*100)</f>
        <v>6.544774578316878</v>
      </c>
      <c r="N24" s="5"/>
      <c r="O24" s="31"/>
    </row>
    <row r="25" spans="1:15" ht="16.5">
      <c r="A25" s="6"/>
      <c r="B25" s="32" t="s">
        <v>31</v>
      </c>
      <c r="C25" s="64">
        <v>2598951603</v>
      </c>
      <c r="D25" s="65">
        <v>3475606864</v>
      </c>
      <c r="E25" s="66">
        <f t="shared" si="0"/>
        <v>876655261</v>
      </c>
      <c r="F25" s="64">
        <v>2339058399</v>
      </c>
      <c r="G25" s="65">
        <v>3806956076</v>
      </c>
      <c r="H25" s="66">
        <f t="shared" si="1"/>
        <v>1467897677</v>
      </c>
      <c r="I25" s="66">
        <v>3692928851</v>
      </c>
      <c r="J25" s="41">
        <f t="shared" si="2"/>
        <v>33.731111421546544</v>
      </c>
      <c r="K25" s="34">
        <f t="shared" si="3"/>
        <v>62.755922538212786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898361794</v>
      </c>
      <c r="D27" s="62">
        <v>1403619998</v>
      </c>
      <c r="E27" s="63">
        <f t="shared" si="0"/>
        <v>505258204</v>
      </c>
      <c r="F27" s="61">
        <v>785345367</v>
      </c>
      <c r="G27" s="62">
        <v>1838426194</v>
      </c>
      <c r="H27" s="63">
        <f t="shared" si="1"/>
        <v>1053080827</v>
      </c>
      <c r="I27" s="63">
        <v>1838608424</v>
      </c>
      <c r="J27" s="28">
        <f t="shared" si="2"/>
        <v>56.24217407446871</v>
      </c>
      <c r="K27" s="29">
        <f t="shared" si="3"/>
        <v>134.09142922975948</v>
      </c>
      <c r="L27" s="30">
        <f aca="true" t="shared" si="6" ref="L27:L32">IF($E$32=0,0,($E27/$E$32)*100)</f>
        <v>57.634765509038566</v>
      </c>
      <c r="M27" s="29">
        <f aca="true" t="shared" si="7" ref="M27:M32">IF($H$32=0,0,($H27/$H$32)*100)</f>
        <v>71.74075165458552</v>
      </c>
      <c r="N27" s="5"/>
      <c r="O27" s="31"/>
    </row>
    <row r="28" spans="1:15" ht="12.75">
      <c r="A28" s="6"/>
      <c r="B28" s="27" t="s">
        <v>34</v>
      </c>
      <c r="C28" s="61">
        <v>343507498</v>
      </c>
      <c r="D28" s="62">
        <v>511535501</v>
      </c>
      <c r="E28" s="63">
        <f t="shared" si="0"/>
        <v>168028003</v>
      </c>
      <c r="F28" s="61">
        <v>350338988</v>
      </c>
      <c r="G28" s="62">
        <v>491264583</v>
      </c>
      <c r="H28" s="63">
        <f t="shared" si="1"/>
        <v>140925595</v>
      </c>
      <c r="I28" s="63">
        <v>514515354</v>
      </c>
      <c r="J28" s="28">
        <f t="shared" si="2"/>
        <v>48.91538146279416</v>
      </c>
      <c r="K28" s="29">
        <f t="shared" si="3"/>
        <v>40.225495827486945</v>
      </c>
      <c r="L28" s="30">
        <f t="shared" si="6"/>
        <v>19.16694172442775</v>
      </c>
      <c r="M28" s="29">
        <f t="shared" si="7"/>
        <v>9.600505349120462</v>
      </c>
      <c r="N28" s="5"/>
      <c r="O28" s="31"/>
    </row>
    <row r="29" spans="1:15" ht="12.75">
      <c r="A29" s="6"/>
      <c r="B29" s="27" t="s">
        <v>35</v>
      </c>
      <c r="C29" s="61">
        <v>24671461</v>
      </c>
      <c r="D29" s="62">
        <v>0</v>
      </c>
      <c r="E29" s="63">
        <f t="shared" si="0"/>
        <v>-24671461</v>
      </c>
      <c r="F29" s="61">
        <v>46512786</v>
      </c>
      <c r="G29" s="62">
        <v>0</v>
      </c>
      <c r="H29" s="63">
        <f t="shared" si="1"/>
        <v>-46512786</v>
      </c>
      <c r="I29" s="63">
        <v>0</v>
      </c>
      <c r="J29" s="28">
        <f t="shared" si="2"/>
        <v>-100</v>
      </c>
      <c r="K29" s="29">
        <f t="shared" si="3"/>
        <v>-100</v>
      </c>
      <c r="L29" s="30">
        <f t="shared" si="6"/>
        <v>-2.8142717094810203</v>
      </c>
      <c r="M29" s="29">
        <f t="shared" si="7"/>
        <v>-3.168666776219716</v>
      </c>
      <c r="N29" s="5"/>
      <c r="O29" s="31"/>
    </row>
    <row r="30" spans="1:15" ht="12.75">
      <c r="A30" s="6"/>
      <c r="B30" s="27" t="s">
        <v>36</v>
      </c>
      <c r="C30" s="61">
        <v>519761506</v>
      </c>
      <c r="D30" s="62">
        <v>632902665</v>
      </c>
      <c r="E30" s="63">
        <f t="shared" si="0"/>
        <v>113141159</v>
      </c>
      <c r="F30" s="61">
        <v>554342225</v>
      </c>
      <c r="G30" s="62">
        <v>753538130</v>
      </c>
      <c r="H30" s="63">
        <f t="shared" si="1"/>
        <v>199195905</v>
      </c>
      <c r="I30" s="63">
        <v>660318610</v>
      </c>
      <c r="J30" s="28">
        <f t="shared" si="2"/>
        <v>21.76789887167981</v>
      </c>
      <c r="K30" s="29">
        <f t="shared" si="3"/>
        <v>35.933742012887436</v>
      </c>
      <c r="L30" s="30">
        <f t="shared" si="6"/>
        <v>12.906003537917513</v>
      </c>
      <c r="M30" s="29">
        <f t="shared" si="7"/>
        <v>13.570149208704008</v>
      </c>
      <c r="N30" s="5"/>
      <c r="O30" s="31"/>
    </row>
    <row r="31" spans="1:15" ht="12.75">
      <c r="A31" s="6"/>
      <c r="B31" s="27" t="s">
        <v>30</v>
      </c>
      <c r="C31" s="61">
        <v>812649344</v>
      </c>
      <c r="D31" s="62">
        <v>927548700</v>
      </c>
      <c r="E31" s="63">
        <f t="shared" si="0"/>
        <v>114899356</v>
      </c>
      <c r="F31" s="61">
        <v>602519033</v>
      </c>
      <c r="G31" s="62">
        <v>723727169</v>
      </c>
      <c r="H31" s="63">
        <f t="shared" si="1"/>
        <v>121208136</v>
      </c>
      <c r="I31" s="63">
        <v>679486463</v>
      </c>
      <c r="J31" s="28">
        <f t="shared" si="2"/>
        <v>14.13886036435415</v>
      </c>
      <c r="K31" s="29">
        <f t="shared" si="3"/>
        <v>20.116897452432845</v>
      </c>
      <c r="L31" s="30">
        <f t="shared" si="6"/>
        <v>13.106560938097195</v>
      </c>
      <c r="M31" s="29">
        <f t="shared" si="7"/>
        <v>8.257260563809721</v>
      </c>
      <c r="N31" s="5"/>
      <c r="O31" s="31"/>
    </row>
    <row r="32" spans="1:15" ht="17.25" thickBot="1">
      <c r="A32" s="6"/>
      <c r="B32" s="55" t="s">
        <v>37</v>
      </c>
      <c r="C32" s="79">
        <v>2598951603</v>
      </c>
      <c r="D32" s="80">
        <v>3475606864</v>
      </c>
      <c r="E32" s="81">
        <f t="shared" si="0"/>
        <v>876655261</v>
      </c>
      <c r="F32" s="79">
        <v>2339058399</v>
      </c>
      <c r="G32" s="80">
        <v>3806956076</v>
      </c>
      <c r="H32" s="81">
        <f t="shared" si="1"/>
        <v>1467897677</v>
      </c>
      <c r="I32" s="81">
        <v>3692928851</v>
      </c>
      <c r="J32" s="56">
        <f t="shared" si="2"/>
        <v>33.731111421546544</v>
      </c>
      <c r="K32" s="57">
        <f t="shared" si="3"/>
        <v>62.755922538212786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5393527</v>
      </c>
      <c r="D7" s="62">
        <v>11100745</v>
      </c>
      <c r="E7" s="63">
        <f>($D7-$C7)</f>
        <v>5707218</v>
      </c>
      <c r="F7" s="61">
        <v>5872880</v>
      </c>
      <c r="G7" s="62">
        <v>11250000</v>
      </c>
      <c r="H7" s="63">
        <f>($G7-$F7)</f>
        <v>5377120</v>
      </c>
      <c r="I7" s="63">
        <v>11450000</v>
      </c>
      <c r="J7" s="28">
        <f>IF($C7=0,0,($E7/$C7)*100)</f>
        <v>105.81606433044648</v>
      </c>
      <c r="K7" s="29">
        <f>IF($F7=0,0,($H7/$F7)*100)</f>
        <v>91.55848578550898</v>
      </c>
      <c r="L7" s="30">
        <f>IF($E$10=0,0,($E7/$E$10)*100)</f>
        <v>40.5170134074458</v>
      </c>
      <c r="M7" s="29">
        <f>IF($H$10=0,0,($H7/$H$10)*100)</f>
        <v>36.35930140038676</v>
      </c>
      <c r="N7" s="5"/>
      <c r="O7" s="31"/>
    </row>
    <row r="8" spans="1:15" ht="12.75">
      <c r="A8" s="2"/>
      <c r="B8" s="27" t="s">
        <v>16</v>
      </c>
      <c r="C8" s="61">
        <v>41988564</v>
      </c>
      <c r="D8" s="62">
        <v>47960567</v>
      </c>
      <c r="E8" s="63">
        <f>($D8-$C8)</f>
        <v>5972003</v>
      </c>
      <c r="F8" s="61">
        <v>46187420</v>
      </c>
      <c r="G8" s="62">
        <v>49250000</v>
      </c>
      <c r="H8" s="63">
        <f>($G8-$F8)</f>
        <v>3062580</v>
      </c>
      <c r="I8" s="63">
        <v>50600000</v>
      </c>
      <c r="J8" s="28">
        <f>IF($C8=0,0,($E8/$C8)*100)</f>
        <v>14.22292746186795</v>
      </c>
      <c r="K8" s="29">
        <f>IF($F8=0,0,($H8/$F8)*100)</f>
        <v>6.630766559379156</v>
      </c>
      <c r="L8" s="30">
        <f>IF($E$10=0,0,($E8/$E$10)*100)</f>
        <v>42.39679045382646</v>
      </c>
      <c r="M8" s="29">
        <f>IF($H$10=0,0,($H8/$H$10)*100)</f>
        <v>20.70871940421573</v>
      </c>
      <c r="N8" s="5"/>
      <c r="O8" s="31"/>
    </row>
    <row r="9" spans="1:15" ht="12.75">
      <c r="A9" s="2"/>
      <c r="B9" s="27" t="s">
        <v>17</v>
      </c>
      <c r="C9" s="61">
        <v>69300062</v>
      </c>
      <c r="D9" s="62">
        <v>71706820</v>
      </c>
      <c r="E9" s="63">
        <f aca="true" t="shared" si="0" ref="E9:E32">($D9-$C9)</f>
        <v>2406758</v>
      </c>
      <c r="F9" s="61">
        <v>65746857</v>
      </c>
      <c r="G9" s="62">
        <v>72096000</v>
      </c>
      <c r="H9" s="63">
        <f aca="true" t="shared" si="1" ref="H9:H32">($G9-$F9)</f>
        <v>6349143</v>
      </c>
      <c r="I9" s="63">
        <v>71498554</v>
      </c>
      <c r="J9" s="28">
        <f aca="true" t="shared" si="2" ref="J9:J32">IF($C9=0,0,($E9/$C9)*100)</f>
        <v>3.47295215984078</v>
      </c>
      <c r="K9" s="29">
        <f aca="true" t="shared" si="3" ref="K9:K32">IF($F9=0,0,($H9/$F9)*100)</f>
        <v>9.656952879131547</v>
      </c>
      <c r="L9" s="30">
        <f>IF($E$10=0,0,($E9/$E$10)*100)</f>
        <v>17.08619613872774</v>
      </c>
      <c r="M9" s="29">
        <f>IF($H$10=0,0,($H9/$H$10)*100)</f>
        <v>42.9319791953975</v>
      </c>
      <c r="N9" s="5"/>
      <c r="O9" s="31"/>
    </row>
    <row r="10" spans="1:15" ht="16.5">
      <c r="A10" s="6"/>
      <c r="B10" s="32" t="s">
        <v>18</v>
      </c>
      <c r="C10" s="64">
        <v>116682153</v>
      </c>
      <c r="D10" s="65">
        <v>130768132</v>
      </c>
      <c r="E10" s="66">
        <f t="shared" si="0"/>
        <v>14085979</v>
      </c>
      <c r="F10" s="64">
        <v>117807157</v>
      </c>
      <c r="G10" s="65">
        <v>132596000</v>
      </c>
      <c r="H10" s="66">
        <f t="shared" si="1"/>
        <v>14788843</v>
      </c>
      <c r="I10" s="66">
        <v>133548554</v>
      </c>
      <c r="J10" s="33">
        <f t="shared" si="2"/>
        <v>12.072093835978498</v>
      </c>
      <c r="K10" s="34">
        <f t="shared" si="3"/>
        <v>12.553433404729391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47257725</v>
      </c>
      <c r="D12" s="62">
        <v>50557219</v>
      </c>
      <c r="E12" s="63">
        <f t="shared" si="0"/>
        <v>3299494</v>
      </c>
      <c r="F12" s="61">
        <v>48164023</v>
      </c>
      <c r="G12" s="62">
        <v>53477444</v>
      </c>
      <c r="H12" s="63">
        <f t="shared" si="1"/>
        <v>5313421</v>
      </c>
      <c r="I12" s="63">
        <v>56686090</v>
      </c>
      <c r="J12" s="28">
        <f t="shared" si="2"/>
        <v>6.981914597031491</v>
      </c>
      <c r="K12" s="29">
        <f t="shared" si="3"/>
        <v>11.031929371846699</v>
      </c>
      <c r="L12" s="30">
        <f aca="true" t="shared" si="4" ref="L12:L17">IF($E$17=0,0,($E12/$E$17)*100)</f>
        <v>9.613407737369439</v>
      </c>
      <c r="M12" s="29">
        <f aca="true" t="shared" si="5" ref="M12:M17">IF($H$17=0,0,($H12/$H$17)*100)</f>
        <v>37.69751225355865</v>
      </c>
      <c r="N12" s="5"/>
      <c r="O12" s="31"/>
    </row>
    <row r="13" spans="1:15" ht="12.75">
      <c r="A13" s="2"/>
      <c r="B13" s="27" t="s">
        <v>21</v>
      </c>
      <c r="C13" s="61">
        <v>2570500</v>
      </c>
      <c r="D13" s="62">
        <v>2500500</v>
      </c>
      <c r="E13" s="63">
        <f t="shared" si="0"/>
        <v>-70000</v>
      </c>
      <c r="F13" s="61">
        <v>2647500</v>
      </c>
      <c r="G13" s="62">
        <v>2500500</v>
      </c>
      <c r="H13" s="63">
        <f t="shared" si="1"/>
        <v>-147000</v>
      </c>
      <c r="I13" s="63">
        <v>2500500</v>
      </c>
      <c r="J13" s="28">
        <f t="shared" si="2"/>
        <v>-2.723205602022953</v>
      </c>
      <c r="K13" s="29">
        <f t="shared" si="3"/>
        <v>-5.552407932011332</v>
      </c>
      <c r="L13" s="30">
        <f t="shared" si="4"/>
        <v>-0.20395204283319224</v>
      </c>
      <c r="M13" s="29">
        <f t="shared" si="5"/>
        <v>-1.042931531544954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22998000</v>
      </c>
      <c r="D15" s="62">
        <v>26750000</v>
      </c>
      <c r="E15" s="63">
        <f t="shared" si="0"/>
        <v>3752000</v>
      </c>
      <c r="F15" s="61">
        <v>23417780</v>
      </c>
      <c r="G15" s="62">
        <v>30625000</v>
      </c>
      <c r="H15" s="63">
        <f t="shared" si="1"/>
        <v>7207220</v>
      </c>
      <c r="I15" s="63">
        <v>35067500</v>
      </c>
      <c r="J15" s="28">
        <f t="shared" si="2"/>
        <v>16.31446212714149</v>
      </c>
      <c r="K15" s="29">
        <f t="shared" si="3"/>
        <v>30.776700438726472</v>
      </c>
      <c r="L15" s="30">
        <f t="shared" si="4"/>
        <v>10.931829495859104</v>
      </c>
      <c r="M15" s="29">
        <f t="shared" si="5"/>
        <v>51.13358498490764</v>
      </c>
      <c r="N15" s="5"/>
      <c r="O15" s="31"/>
    </row>
    <row r="16" spans="1:15" ht="12.75">
      <c r="A16" s="2"/>
      <c r="B16" s="27" t="s">
        <v>23</v>
      </c>
      <c r="C16" s="61">
        <v>45412827</v>
      </c>
      <c r="D16" s="62">
        <v>72753127</v>
      </c>
      <c r="E16" s="63">
        <f t="shared" si="0"/>
        <v>27340300</v>
      </c>
      <c r="F16" s="61">
        <v>66096027</v>
      </c>
      <c r="G16" s="62">
        <v>67817271</v>
      </c>
      <c r="H16" s="63">
        <f t="shared" si="1"/>
        <v>1721244</v>
      </c>
      <c r="I16" s="63">
        <v>63278996</v>
      </c>
      <c r="J16" s="40">
        <f t="shared" si="2"/>
        <v>60.20391551488306</v>
      </c>
      <c r="K16" s="29">
        <f t="shared" si="3"/>
        <v>2.60415652517208</v>
      </c>
      <c r="L16" s="30">
        <f t="shared" si="4"/>
        <v>79.65871480960465</v>
      </c>
      <c r="M16" s="29">
        <f t="shared" si="5"/>
        <v>12.21183429307866</v>
      </c>
      <c r="N16" s="5"/>
      <c r="O16" s="31"/>
    </row>
    <row r="17" spans="1:15" ht="16.5">
      <c r="A17" s="2"/>
      <c r="B17" s="32" t="s">
        <v>24</v>
      </c>
      <c r="C17" s="64">
        <v>118239052</v>
      </c>
      <c r="D17" s="65">
        <v>152560846</v>
      </c>
      <c r="E17" s="66">
        <f t="shared" si="0"/>
        <v>34321794</v>
      </c>
      <c r="F17" s="64">
        <v>140325330</v>
      </c>
      <c r="G17" s="65">
        <v>154420215</v>
      </c>
      <c r="H17" s="66">
        <f t="shared" si="1"/>
        <v>14094885</v>
      </c>
      <c r="I17" s="66">
        <v>157533086</v>
      </c>
      <c r="J17" s="41">
        <f t="shared" si="2"/>
        <v>29.027460402845584</v>
      </c>
      <c r="K17" s="34">
        <f t="shared" si="3"/>
        <v>10.044433888022924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-1556899</v>
      </c>
      <c r="D18" s="71">
        <v>-21792714</v>
      </c>
      <c r="E18" s="72">
        <f t="shared" si="0"/>
        <v>-20235815</v>
      </c>
      <c r="F18" s="73">
        <v>-22518173</v>
      </c>
      <c r="G18" s="74">
        <v>-21824215</v>
      </c>
      <c r="H18" s="75">
        <f t="shared" si="1"/>
        <v>693958</v>
      </c>
      <c r="I18" s="75">
        <v>-23984532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16185884</v>
      </c>
      <c r="D23" s="62">
        <v>20571000</v>
      </c>
      <c r="E23" s="63">
        <f t="shared" si="0"/>
        <v>4385116</v>
      </c>
      <c r="F23" s="61">
        <v>16726000</v>
      </c>
      <c r="G23" s="62">
        <v>16549000</v>
      </c>
      <c r="H23" s="63">
        <f t="shared" si="1"/>
        <v>-177000</v>
      </c>
      <c r="I23" s="63">
        <v>17265000</v>
      </c>
      <c r="J23" s="28">
        <f t="shared" si="2"/>
        <v>27.092224311010753</v>
      </c>
      <c r="K23" s="29">
        <f t="shared" si="3"/>
        <v>-1.0582326916178406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16185884</v>
      </c>
      <c r="D25" s="65">
        <v>20571000</v>
      </c>
      <c r="E25" s="66">
        <f t="shared" si="0"/>
        <v>4385116</v>
      </c>
      <c r="F25" s="64">
        <v>16726000</v>
      </c>
      <c r="G25" s="65">
        <v>16549000</v>
      </c>
      <c r="H25" s="66">
        <f t="shared" si="1"/>
        <v>-177000</v>
      </c>
      <c r="I25" s="66">
        <v>17265000</v>
      </c>
      <c r="J25" s="41">
        <f t="shared" si="2"/>
        <v>27.092224311010753</v>
      </c>
      <c r="K25" s="34">
        <f t="shared" si="3"/>
        <v>-1.0582326916178406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5735884</v>
      </c>
      <c r="D27" s="62">
        <v>5661000</v>
      </c>
      <c r="E27" s="63">
        <f t="shared" si="0"/>
        <v>-74884</v>
      </c>
      <c r="F27" s="61">
        <v>900000</v>
      </c>
      <c r="G27" s="62">
        <v>5749000</v>
      </c>
      <c r="H27" s="63">
        <f t="shared" si="1"/>
        <v>4849000</v>
      </c>
      <c r="I27" s="63">
        <v>6015000</v>
      </c>
      <c r="J27" s="28">
        <f t="shared" si="2"/>
        <v>-1.305535467593138</v>
      </c>
      <c r="K27" s="29">
        <f t="shared" si="3"/>
        <v>538.7777777777778</v>
      </c>
      <c r="L27" s="30">
        <f aca="true" t="shared" si="6" ref="L27:L32">IF($E$32=0,0,($E27/$E$32)*100)</f>
        <v>-1.7076857259876363</v>
      </c>
      <c r="M27" s="29">
        <f aca="true" t="shared" si="7" ref="M27:M32">IF($H$32=0,0,($H27/$H$32)*100)</f>
        <v>-2739.54802259887</v>
      </c>
      <c r="N27" s="5"/>
      <c r="O27" s="31"/>
    </row>
    <row r="28" spans="1:15" ht="12.75">
      <c r="A28" s="6"/>
      <c r="B28" s="27" t="s">
        <v>34</v>
      </c>
      <c r="C28" s="61"/>
      <c r="D28" s="62">
        <v>4500000</v>
      </c>
      <c r="E28" s="63">
        <f t="shared" si="0"/>
        <v>4500000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102.61986227958393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7889000</v>
      </c>
      <c r="D30" s="62">
        <v>7800000</v>
      </c>
      <c r="E30" s="63">
        <f t="shared" si="0"/>
        <v>-89000</v>
      </c>
      <c r="F30" s="61">
        <v>12469000</v>
      </c>
      <c r="G30" s="62">
        <v>8100000</v>
      </c>
      <c r="H30" s="63">
        <f t="shared" si="1"/>
        <v>-4369000</v>
      </c>
      <c r="I30" s="63">
        <v>8500000</v>
      </c>
      <c r="J30" s="28">
        <f t="shared" si="2"/>
        <v>-1.1281531246038787</v>
      </c>
      <c r="K30" s="29">
        <f t="shared" si="3"/>
        <v>-35.03889646322881</v>
      </c>
      <c r="L30" s="30">
        <f t="shared" si="6"/>
        <v>-2.029592831751771</v>
      </c>
      <c r="M30" s="29">
        <f t="shared" si="7"/>
        <v>2468.361581920904</v>
      </c>
      <c r="N30" s="5"/>
      <c r="O30" s="31"/>
    </row>
    <row r="31" spans="1:15" ht="12.75">
      <c r="A31" s="6"/>
      <c r="B31" s="27" t="s">
        <v>30</v>
      </c>
      <c r="C31" s="61">
        <v>2561000</v>
      </c>
      <c r="D31" s="62">
        <v>2610000</v>
      </c>
      <c r="E31" s="63">
        <f t="shared" si="0"/>
        <v>49000</v>
      </c>
      <c r="F31" s="61">
        <v>3357000</v>
      </c>
      <c r="G31" s="62">
        <v>2700000</v>
      </c>
      <c r="H31" s="63">
        <f t="shared" si="1"/>
        <v>-657000</v>
      </c>
      <c r="I31" s="63">
        <v>2750000</v>
      </c>
      <c r="J31" s="28">
        <f t="shared" si="2"/>
        <v>1.9133151112846545</v>
      </c>
      <c r="K31" s="29">
        <f t="shared" si="3"/>
        <v>-19.571045576407506</v>
      </c>
      <c r="L31" s="30">
        <f t="shared" si="6"/>
        <v>1.1174162781554695</v>
      </c>
      <c r="M31" s="29">
        <f t="shared" si="7"/>
        <v>371.18644067796606</v>
      </c>
      <c r="N31" s="5"/>
      <c r="O31" s="31"/>
    </row>
    <row r="32" spans="1:15" ht="17.25" thickBot="1">
      <c r="A32" s="6"/>
      <c r="B32" s="55" t="s">
        <v>37</v>
      </c>
      <c r="C32" s="79">
        <v>16185884</v>
      </c>
      <c r="D32" s="80">
        <v>20571000</v>
      </c>
      <c r="E32" s="81">
        <f t="shared" si="0"/>
        <v>4385116</v>
      </c>
      <c r="F32" s="79">
        <v>16726000</v>
      </c>
      <c r="G32" s="80">
        <v>16549000</v>
      </c>
      <c r="H32" s="81">
        <f t="shared" si="1"/>
        <v>-177000</v>
      </c>
      <c r="I32" s="81">
        <v>17265000</v>
      </c>
      <c r="J32" s="56">
        <f t="shared" si="2"/>
        <v>27.092224311010753</v>
      </c>
      <c r="K32" s="57">
        <f t="shared" si="3"/>
        <v>-1.0582326916178406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194955345</v>
      </c>
      <c r="D7" s="62">
        <v>189178890</v>
      </c>
      <c r="E7" s="63">
        <f>($D7-$C7)</f>
        <v>-5776455</v>
      </c>
      <c r="F7" s="61">
        <v>210551772</v>
      </c>
      <c r="G7" s="62">
        <v>235161444</v>
      </c>
      <c r="H7" s="63">
        <f>($G7-$F7)</f>
        <v>24609672</v>
      </c>
      <c r="I7" s="63">
        <v>248469510</v>
      </c>
      <c r="J7" s="28">
        <f>IF($C7=0,0,($E7/$C7)*100)</f>
        <v>-2.962963133942288</v>
      </c>
      <c r="K7" s="29">
        <f>IF($F7=0,0,($H7/$F7)*100)</f>
        <v>11.688180900230087</v>
      </c>
      <c r="L7" s="30">
        <f>IF($E$10=0,0,($E7/$E$10)*100)</f>
        <v>-9.231358044906349</v>
      </c>
      <c r="M7" s="29">
        <f>IF($H$10=0,0,($H7/$H$10)*100)</f>
        <v>117.59744220003903</v>
      </c>
      <c r="N7" s="5"/>
      <c r="O7" s="31"/>
    </row>
    <row r="8" spans="1:15" ht="12.75">
      <c r="A8" s="2"/>
      <c r="B8" s="27" t="s">
        <v>16</v>
      </c>
      <c r="C8" s="61">
        <v>1135420028</v>
      </c>
      <c r="D8" s="62">
        <v>1138823502</v>
      </c>
      <c r="E8" s="63">
        <f>($D8-$C8)</f>
        <v>3403474</v>
      </c>
      <c r="F8" s="61">
        <v>1226253635</v>
      </c>
      <c r="G8" s="62">
        <v>1247647691</v>
      </c>
      <c r="H8" s="63">
        <f>($G8-$F8)</f>
        <v>21394056</v>
      </c>
      <c r="I8" s="63">
        <v>1317515963</v>
      </c>
      <c r="J8" s="28">
        <f>IF($C8=0,0,($E8/$C8)*100)</f>
        <v>0.29975462085120097</v>
      </c>
      <c r="K8" s="29">
        <f>IF($F8=0,0,($H8/$F8)*100)</f>
        <v>1.7446681004130111</v>
      </c>
      <c r="L8" s="30">
        <f>IF($E$10=0,0,($E8/$E$10)*100)</f>
        <v>5.439094927690009</v>
      </c>
      <c r="M8" s="29">
        <f>IF($H$10=0,0,($H8/$H$10)*100)</f>
        <v>102.23160487000386</v>
      </c>
      <c r="N8" s="5"/>
      <c r="O8" s="31"/>
    </row>
    <row r="9" spans="1:15" ht="12.75">
      <c r="A9" s="2"/>
      <c r="B9" s="27" t="s">
        <v>17</v>
      </c>
      <c r="C9" s="61">
        <v>559771230</v>
      </c>
      <c r="D9" s="62">
        <v>624718482</v>
      </c>
      <c r="E9" s="63">
        <f aca="true" t="shared" si="0" ref="E9:E32">($D9-$C9)</f>
        <v>64947252</v>
      </c>
      <c r="F9" s="61">
        <v>613652169</v>
      </c>
      <c r="G9" s="62">
        <v>588575488</v>
      </c>
      <c r="H9" s="63">
        <f aca="true" t="shared" si="1" ref="H9:H32">($G9-$F9)</f>
        <v>-25076681</v>
      </c>
      <c r="I9" s="63">
        <v>582863675</v>
      </c>
      <c r="J9" s="28">
        <f aca="true" t="shared" si="2" ref="J9:J32">IF($C9=0,0,($E9/$C9)*100)</f>
        <v>11.602463384908154</v>
      </c>
      <c r="K9" s="29">
        <f aca="true" t="shared" si="3" ref="K9:K32">IF($F9=0,0,($H9/$F9)*100)</f>
        <v>-4.0864649824125365</v>
      </c>
      <c r="L9" s="30">
        <f>IF($E$10=0,0,($E9/$E$10)*100)</f>
        <v>103.79226311721635</v>
      </c>
      <c r="M9" s="29">
        <f>IF($H$10=0,0,($H9/$H$10)*100)</f>
        <v>-119.82904707004289</v>
      </c>
      <c r="N9" s="5"/>
      <c r="O9" s="31"/>
    </row>
    <row r="10" spans="1:15" ht="16.5">
      <c r="A10" s="6"/>
      <c r="B10" s="32" t="s">
        <v>18</v>
      </c>
      <c r="C10" s="64">
        <v>1890146603</v>
      </c>
      <c r="D10" s="65">
        <v>1952720874</v>
      </c>
      <c r="E10" s="66">
        <f t="shared" si="0"/>
        <v>62574271</v>
      </c>
      <c r="F10" s="64">
        <v>2050457576</v>
      </c>
      <c r="G10" s="65">
        <v>2071384623</v>
      </c>
      <c r="H10" s="66">
        <f t="shared" si="1"/>
        <v>20927047</v>
      </c>
      <c r="I10" s="66">
        <v>2148849148</v>
      </c>
      <c r="J10" s="33">
        <f t="shared" si="2"/>
        <v>3.3105511974935413</v>
      </c>
      <c r="K10" s="34">
        <f t="shared" si="3"/>
        <v>1.0206037542519728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596177990</v>
      </c>
      <c r="D12" s="62">
        <v>569262676</v>
      </c>
      <c r="E12" s="63">
        <f t="shared" si="0"/>
        <v>-26915314</v>
      </c>
      <c r="F12" s="61">
        <v>643872228</v>
      </c>
      <c r="G12" s="62">
        <v>602849174</v>
      </c>
      <c r="H12" s="63">
        <f t="shared" si="1"/>
        <v>-41023054</v>
      </c>
      <c r="I12" s="63">
        <v>636608726</v>
      </c>
      <c r="J12" s="28">
        <f t="shared" si="2"/>
        <v>-4.514644024345817</v>
      </c>
      <c r="K12" s="29">
        <f t="shared" si="3"/>
        <v>-6.371303531358399</v>
      </c>
      <c r="L12" s="30">
        <f aca="true" t="shared" si="4" ref="L12:L17">IF($E$17=0,0,($E12/$E$17)*100)</f>
        <v>-45.67792970181595</v>
      </c>
      <c r="M12" s="29">
        <f aca="true" t="shared" si="5" ref="M12:M17">IF($H$17=0,0,($H12/$H$17)*100)</f>
        <v>-675.4966597349161</v>
      </c>
      <c r="N12" s="5"/>
      <c r="O12" s="31"/>
    </row>
    <row r="13" spans="1:15" ht="12.75">
      <c r="A13" s="2"/>
      <c r="B13" s="27" t="s">
        <v>21</v>
      </c>
      <c r="C13" s="61">
        <v>340242872</v>
      </c>
      <c r="D13" s="62">
        <v>87982527</v>
      </c>
      <c r="E13" s="63">
        <f t="shared" si="0"/>
        <v>-252260345</v>
      </c>
      <c r="F13" s="61">
        <v>490910670</v>
      </c>
      <c r="G13" s="62">
        <v>67866176</v>
      </c>
      <c r="H13" s="63">
        <f t="shared" si="1"/>
        <v>-423044494</v>
      </c>
      <c r="I13" s="63">
        <v>8933164</v>
      </c>
      <c r="J13" s="28">
        <f t="shared" si="2"/>
        <v>-74.14125783654917</v>
      </c>
      <c r="K13" s="29">
        <f t="shared" si="3"/>
        <v>-86.1754530615519</v>
      </c>
      <c r="L13" s="30">
        <f t="shared" si="4"/>
        <v>-428.1105658089606</v>
      </c>
      <c r="M13" s="29">
        <f t="shared" si="5"/>
        <v>-6965.964616292287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594793581</v>
      </c>
      <c r="D15" s="62">
        <v>617809916</v>
      </c>
      <c r="E15" s="63">
        <f t="shared" si="0"/>
        <v>23016335</v>
      </c>
      <c r="F15" s="61">
        <v>642377067</v>
      </c>
      <c r="G15" s="62">
        <v>663927430</v>
      </c>
      <c r="H15" s="63">
        <f t="shared" si="1"/>
        <v>21550363</v>
      </c>
      <c r="I15" s="63">
        <v>717041624</v>
      </c>
      <c r="J15" s="28">
        <f t="shared" si="2"/>
        <v>3.8696340604926602</v>
      </c>
      <c r="K15" s="29">
        <f t="shared" si="3"/>
        <v>3.354783990132699</v>
      </c>
      <c r="L15" s="30">
        <f t="shared" si="4"/>
        <v>39.06097963870851</v>
      </c>
      <c r="M15" s="29">
        <f t="shared" si="5"/>
        <v>354.85408333019103</v>
      </c>
      <c r="N15" s="5"/>
      <c r="O15" s="31"/>
    </row>
    <row r="16" spans="1:15" ht="12.75">
      <c r="A16" s="2"/>
      <c r="B16" s="27" t="s">
        <v>23</v>
      </c>
      <c r="C16" s="61">
        <v>477932160</v>
      </c>
      <c r="D16" s="62">
        <v>793015595</v>
      </c>
      <c r="E16" s="63">
        <f t="shared" si="0"/>
        <v>315083435</v>
      </c>
      <c r="F16" s="61">
        <v>512596738</v>
      </c>
      <c r="G16" s="62">
        <v>961186944</v>
      </c>
      <c r="H16" s="63">
        <f t="shared" si="1"/>
        <v>448590206</v>
      </c>
      <c r="I16" s="63">
        <v>1061812445</v>
      </c>
      <c r="J16" s="40">
        <f t="shared" si="2"/>
        <v>65.92639319354446</v>
      </c>
      <c r="K16" s="29">
        <f t="shared" si="3"/>
        <v>87.51327754255041</v>
      </c>
      <c r="L16" s="30">
        <f t="shared" si="4"/>
        <v>534.7275158720681</v>
      </c>
      <c r="M16" s="29">
        <f t="shared" si="5"/>
        <v>7386.607192697013</v>
      </c>
      <c r="N16" s="5"/>
      <c r="O16" s="31"/>
    </row>
    <row r="17" spans="1:15" ht="16.5">
      <c r="A17" s="2"/>
      <c r="B17" s="32" t="s">
        <v>24</v>
      </c>
      <c r="C17" s="64">
        <v>2009146603</v>
      </c>
      <c r="D17" s="65">
        <v>2068070714</v>
      </c>
      <c r="E17" s="66">
        <f t="shared" si="0"/>
        <v>58924111</v>
      </c>
      <c r="F17" s="64">
        <v>2289756703</v>
      </c>
      <c r="G17" s="65">
        <v>2295829724</v>
      </c>
      <c r="H17" s="66">
        <f t="shared" si="1"/>
        <v>6073021</v>
      </c>
      <c r="I17" s="66">
        <v>2424395959</v>
      </c>
      <c r="J17" s="41">
        <f t="shared" si="2"/>
        <v>2.932793003358551</v>
      </c>
      <c r="K17" s="34">
        <f t="shared" si="3"/>
        <v>0.26522560200580403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-119000000</v>
      </c>
      <c r="D18" s="71">
        <v>-115349840</v>
      </c>
      <c r="E18" s="72">
        <f t="shared" si="0"/>
        <v>3650160</v>
      </c>
      <c r="F18" s="73">
        <v>-239299127</v>
      </c>
      <c r="G18" s="74">
        <v>-224445101</v>
      </c>
      <c r="H18" s="75">
        <f t="shared" si="1"/>
        <v>14854026</v>
      </c>
      <c r="I18" s="75">
        <v>-275546811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30000000</v>
      </c>
      <c r="E22" s="63">
        <f t="shared" si="0"/>
        <v>30000000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107.66508278170829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118586000</v>
      </c>
      <c r="D23" s="62">
        <v>116450187</v>
      </c>
      <c r="E23" s="63">
        <f t="shared" si="0"/>
        <v>-2135813</v>
      </c>
      <c r="F23" s="61">
        <v>121133000</v>
      </c>
      <c r="G23" s="62">
        <v>121783891</v>
      </c>
      <c r="H23" s="63">
        <f t="shared" si="1"/>
        <v>650891</v>
      </c>
      <c r="I23" s="63">
        <v>129476109</v>
      </c>
      <c r="J23" s="28">
        <f t="shared" si="2"/>
        <v>-1.8010667363769755</v>
      </c>
      <c r="K23" s="29">
        <f t="shared" si="3"/>
        <v>0.5373358209571297</v>
      </c>
      <c r="L23" s="30">
        <f>IF($E$25=0,0,($E23/$E$25)*100)</f>
        <v>-7.665082781708291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118586000</v>
      </c>
      <c r="D25" s="65">
        <v>146450187</v>
      </c>
      <c r="E25" s="66">
        <f t="shared" si="0"/>
        <v>27864187</v>
      </c>
      <c r="F25" s="64">
        <v>121133000</v>
      </c>
      <c r="G25" s="65">
        <v>121783891</v>
      </c>
      <c r="H25" s="66">
        <f t="shared" si="1"/>
        <v>650891</v>
      </c>
      <c r="I25" s="66">
        <v>129476109</v>
      </c>
      <c r="J25" s="41">
        <f t="shared" si="2"/>
        <v>23.49702916027187</v>
      </c>
      <c r="K25" s="34">
        <f t="shared" si="3"/>
        <v>0.5373358209571297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40513131</v>
      </c>
      <c r="D27" s="62">
        <v>30781000</v>
      </c>
      <c r="E27" s="63">
        <f t="shared" si="0"/>
        <v>-9732131</v>
      </c>
      <c r="F27" s="61">
        <v>59133000</v>
      </c>
      <c r="G27" s="62">
        <v>60047000</v>
      </c>
      <c r="H27" s="63">
        <f t="shared" si="1"/>
        <v>914000</v>
      </c>
      <c r="I27" s="63">
        <v>51514898</v>
      </c>
      <c r="J27" s="28">
        <f t="shared" si="2"/>
        <v>-24.022164566841305</v>
      </c>
      <c r="K27" s="29">
        <f t="shared" si="3"/>
        <v>1.5456682393925558</v>
      </c>
      <c r="L27" s="30">
        <f aca="true" t="shared" si="6" ref="L27:L32">IF($E$32=0,0,($E27/$E$32)*100)</f>
        <v>-34.92702299191431</v>
      </c>
      <c r="M27" s="29">
        <f aca="true" t="shared" si="7" ref="M27:M32">IF($H$32=0,0,($H27/$H$32)*100)</f>
        <v>140.42289722856822</v>
      </c>
      <c r="N27" s="5"/>
      <c r="O27" s="31"/>
    </row>
    <row r="28" spans="1:15" ht="12.75">
      <c r="A28" s="6"/>
      <c r="B28" s="27" t="s">
        <v>34</v>
      </c>
      <c r="C28" s="61">
        <v>10188950</v>
      </c>
      <c r="D28" s="62">
        <v>2240000</v>
      </c>
      <c r="E28" s="63">
        <f t="shared" si="0"/>
        <v>-7948950</v>
      </c>
      <c r="F28" s="61">
        <v>9000000</v>
      </c>
      <c r="G28" s="62">
        <v>0</v>
      </c>
      <c r="H28" s="63">
        <f t="shared" si="1"/>
        <v>-9000000</v>
      </c>
      <c r="I28" s="63">
        <v>3000000</v>
      </c>
      <c r="J28" s="28">
        <f t="shared" si="2"/>
        <v>-78.01539903522934</v>
      </c>
      <c r="K28" s="29">
        <f t="shared" si="3"/>
        <v>-100</v>
      </c>
      <c r="L28" s="30">
        <f t="shared" si="6"/>
        <v>-28.52747865925534</v>
      </c>
      <c r="M28" s="29">
        <f t="shared" si="7"/>
        <v>-1382.7199945920283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16400000</v>
      </c>
      <c r="D30" s="62">
        <v>17108000</v>
      </c>
      <c r="E30" s="63">
        <f t="shared" si="0"/>
        <v>708000</v>
      </c>
      <c r="F30" s="61">
        <v>16400000</v>
      </c>
      <c r="G30" s="62">
        <v>34744000</v>
      </c>
      <c r="H30" s="63">
        <f t="shared" si="1"/>
        <v>18344000</v>
      </c>
      <c r="I30" s="63">
        <v>7110000</v>
      </c>
      <c r="J30" s="28">
        <f t="shared" si="2"/>
        <v>4.317073170731707</v>
      </c>
      <c r="K30" s="29">
        <f t="shared" si="3"/>
        <v>111.85365853658537</v>
      </c>
      <c r="L30" s="30">
        <f t="shared" si="6"/>
        <v>2.5408959536483158</v>
      </c>
      <c r="M30" s="29">
        <f t="shared" si="7"/>
        <v>2818.2906200884636</v>
      </c>
      <c r="N30" s="5"/>
      <c r="O30" s="31"/>
    </row>
    <row r="31" spans="1:15" ht="12.75">
      <c r="A31" s="6"/>
      <c r="B31" s="27" t="s">
        <v>30</v>
      </c>
      <c r="C31" s="61">
        <v>51483919</v>
      </c>
      <c r="D31" s="62">
        <v>96321187</v>
      </c>
      <c r="E31" s="63">
        <f t="shared" si="0"/>
        <v>44837268</v>
      </c>
      <c r="F31" s="61">
        <v>36600000</v>
      </c>
      <c r="G31" s="62">
        <v>26992891</v>
      </c>
      <c r="H31" s="63">
        <f t="shared" si="1"/>
        <v>-9607109</v>
      </c>
      <c r="I31" s="63">
        <v>67851211</v>
      </c>
      <c r="J31" s="28">
        <f t="shared" si="2"/>
        <v>87.0898503278276</v>
      </c>
      <c r="K31" s="29">
        <f t="shared" si="3"/>
        <v>-26.248931693989068</v>
      </c>
      <c r="L31" s="30">
        <f t="shared" si="6"/>
        <v>160.91360569752135</v>
      </c>
      <c r="M31" s="29">
        <f t="shared" si="7"/>
        <v>-1475.993522725003</v>
      </c>
      <c r="N31" s="5"/>
      <c r="O31" s="31"/>
    </row>
    <row r="32" spans="1:15" ht="17.25" thickBot="1">
      <c r="A32" s="6"/>
      <c r="B32" s="55" t="s">
        <v>37</v>
      </c>
      <c r="C32" s="79">
        <v>118586000</v>
      </c>
      <c r="D32" s="80">
        <v>146450187</v>
      </c>
      <c r="E32" s="81">
        <f t="shared" si="0"/>
        <v>27864187</v>
      </c>
      <c r="F32" s="79">
        <v>121133000</v>
      </c>
      <c r="G32" s="80">
        <v>121783891</v>
      </c>
      <c r="H32" s="81">
        <f t="shared" si="1"/>
        <v>650891</v>
      </c>
      <c r="I32" s="81">
        <v>129476109</v>
      </c>
      <c r="J32" s="56">
        <f t="shared" si="2"/>
        <v>23.49702916027187</v>
      </c>
      <c r="K32" s="57">
        <f t="shared" si="3"/>
        <v>0.5373358209571297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18532500</v>
      </c>
      <c r="D7" s="62">
        <v>19994000</v>
      </c>
      <c r="E7" s="63">
        <f>($D7-$C7)</f>
        <v>1461500</v>
      </c>
      <c r="F7" s="61">
        <v>19551788</v>
      </c>
      <c r="G7" s="62">
        <v>20259343</v>
      </c>
      <c r="H7" s="63">
        <f>($G7-$F7)</f>
        <v>707555</v>
      </c>
      <c r="I7" s="63">
        <v>21474904</v>
      </c>
      <c r="J7" s="28">
        <f>IF($C7=0,0,($E7/$C7)*100)</f>
        <v>7.88614595980035</v>
      </c>
      <c r="K7" s="29">
        <f>IF($F7=0,0,($H7/$F7)*100)</f>
        <v>3.6188761866689636</v>
      </c>
      <c r="L7" s="30">
        <f>IF($E$10=0,0,($E7/$E$10)*100)</f>
        <v>-9.564533310000629</v>
      </c>
      <c r="M7" s="29">
        <f>IF($H$10=0,0,($H7/$H$10)*100)</f>
        <v>-11.216400574615527</v>
      </c>
      <c r="N7" s="5"/>
      <c r="O7" s="31"/>
    </row>
    <row r="8" spans="1:15" ht="12.75">
      <c r="A8" s="2"/>
      <c r="B8" s="27" t="s">
        <v>16</v>
      </c>
      <c r="C8" s="61">
        <v>218323821</v>
      </c>
      <c r="D8" s="62">
        <v>191812366</v>
      </c>
      <c r="E8" s="63">
        <f>($D8-$C8)</f>
        <v>-26511455</v>
      </c>
      <c r="F8" s="61">
        <v>231842078</v>
      </c>
      <c r="G8" s="62">
        <v>204354000</v>
      </c>
      <c r="H8" s="63">
        <f>($G8-$F8)</f>
        <v>-27488078</v>
      </c>
      <c r="I8" s="63">
        <v>216615000</v>
      </c>
      <c r="J8" s="28">
        <f>IF($C8=0,0,($E8/$C8)*100)</f>
        <v>-12.143180198371482</v>
      </c>
      <c r="K8" s="29">
        <f>IF($F8=0,0,($H8/$F8)*100)</f>
        <v>-11.856380100250826</v>
      </c>
      <c r="L8" s="30">
        <f>IF($E$10=0,0,($E8/$E$10)*100)</f>
        <v>173.49961987279008</v>
      </c>
      <c r="M8" s="29">
        <f>IF($H$10=0,0,($H8/$H$10)*100)</f>
        <v>435.7502863724748</v>
      </c>
      <c r="N8" s="5"/>
      <c r="O8" s="31"/>
    </row>
    <row r="9" spans="1:15" ht="12.75">
      <c r="A9" s="2"/>
      <c r="B9" s="27" t="s">
        <v>17</v>
      </c>
      <c r="C9" s="61">
        <v>129828456</v>
      </c>
      <c r="D9" s="62">
        <v>139598000</v>
      </c>
      <c r="E9" s="63">
        <f aca="true" t="shared" si="0" ref="E9:E32">($D9-$C9)</f>
        <v>9769544</v>
      </c>
      <c r="F9" s="61">
        <v>117781195</v>
      </c>
      <c r="G9" s="62">
        <v>138253500</v>
      </c>
      <c r="H9" s="63">
        <f aca="true" t="shared" si="1" ref="H9:H32">($G9-$F9)</f>
        <v>20472305</v>
      </c>
      <c r="I9" s="63">
        <v>139113500</v>
      </c>
      <c r="J9" s="28">
        <f aca="true" t="shared" si="2" ref="J9:J32">IF($C9=0,0,($E9/$C9)*100)</f>
        <v>7.524963556525697</v>
      </c>
      <c r="K9" s="29">
        <f aca="true" t="shared" si="3" ref="K9:K32">IF($F9=0,0,($H9/$F9)*100)</f>
        <v>17.381641441148563</v>
      </c>
      <c r="L9" s="30">
        <f>IF($E$10=0,0,($E9/$E$10)*100)</f>
        <v>-63.935086562789444</v>
      </c>
      <c r="M9" s="29">
        <f>IF($H$10=0,0,($H9/$H$10)*100)</f>
        <v>-324.5338857978592</v>
      </c>
      <c r="N9" s="5"/>
      <c r="O9" s="31"/>
    </row>
    <row r="10" spans="1:15" ht="16.5">
      <c r="A10" s="6"/>
      <c r="B10" s="32" t="s">
        <v>18</v>
      </c>
      <c r="C10" s="64">
        <v>366684777</v>
      </c>
      <c r="D10" s="65">
        <v>351404366</v>
      </c>
      <c r="E10" s="66">
        <f t="shared" si="0"/>
        <v>-15280411</v>
      </c>
      <c r="F10" s="64">
        <v>369175061</v>
      </c>
      <c r="G10" s="65">
        <v>362866843</v>
      </c>
      <c r="H10" s="66">
        <f t="shared" si="1"/>
        <v>-6308218</v>
      </c>
      <c r="I10" s="66">
        <v>377203404</v>
      </c>
      <c r="J10" s="33">
        <f t="shared" si="2"/>
        <v>-4.167178993634633</v>
      </c>
      <c r="K10" s="34">
        <f t="shared" si="3"/>
        <v>-1.7087335159944623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121048000</v>
      </c>
      <c r="D12" s="62">
        <v>121309000</v>
      </c>
      <c r="E12" s="63">
        <f t="shared" si="0"/>
        <v>261000</v>
      </c>
      <c r="F12" s="61">
        <v>130732000</v>
      </c>
      <c r="G12" s="62">
        <v>128587000</v>
      </c>
      <c r="H12" s="63">
        <f t="shared" si="1"/>
        <v>-2145000</v>
      </c>
      <c r="I12" s="63">
        <v>136303000</v>
      </c>
      <c r="J12" s="28">
        <f t="shared" si="2"/>
        <v>0.21561694534399578</v>
      </c>
      <c r="K12" s="29">
        <f t="shared" si="3"/>
        <v>-1.6407612520270478</v>
      </c>
      <c r="L12" s="30">
        <f aca="true" t="shared" si="4" ref="L12:L17">IF($E$17=0,0,($E12/$E$17)*100)</f>
        <v>-4.101437184446659</v>
      </c>
      <c r="M12" s="29">
        <f aca="true" t="shared" si="5" ref="M12:M17">IF($H$17=0,0,($H12/$H$17)*100)</f>
        <v>9.062250180801398</v>
      </c>
      <c r="N12" s="5"/>
      <c r="O12" s="31"/>
    </row>
    <row r="13" spans="1:15" ht="12.75">
      <c r="A13" s="2"/>
      <c r="B13" s="27" t="s">
        <v>21</v>
      </c>
      <c r="C13" s="61">
        <v>69976200</v>
      </c>
      <c r="D13" s="62">
        <v>48566000</v>
      </c>
      <c r="E13" s="63">
        <f t="shared" si="0"/>
        <v>-21410200</v>
      </c>
      <c r="F13" s="61">
        <v>73475010</v>
      </c>
      <c r="G13" s="62">
        <v>50994000</v>
      </c>
      <c r="H13" s="63">
        <f t="shared" si="1"/>
        <v>-22481010</v>
      </c>
      <c r="I13" s="63">
        <v>53544000</v>
      </c>
      <c r="J13" s="28">
        <f t="shared" si="2"/>
        <v>-30.59640277694416</v>
      </c>
      <c r="K13" s="29">
        <f t="shared" si="3"/>
        <v>-30.596811079032175</v>
      </c>
      <c r="L13" s="30">
        <f t="shared" si="4"/>
        <v>336.44670653808373</v>
      </c>
      <c r="M13" s="29">
        <f t="shared" si="5"/>
        <v>94.978338898414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107009000</v>
      </c>
      <c r="D15" s="62">
        <v>105631428</v>
      </c>
      <c r="E15" s="63">
        <f t="shared" si="0"/>
        <v>-1377572</v>
      </c>
      <c r="F15" s="61">
        <v>115954000</v>
      </c>
      <c r="G15" s="62">
        <v>114419000</v>
      </c>
      <c r="H15" s="63">
        <f t="shared" si="1"/>
        <v>-1535000</v>
      </c>
      <c r="I15" s="63">
        <v>123940000</v>
      </c>
      <c r="J15" s="28">
        <f t="shared" si="2"/>
        <v>-1.2873421861712566</v>
      </c>
      <c r="K15" s="29">
        <f t="shared" si="3"/>
        <v>-1.3238008175655864</v>
      </c>
      <c r="L15" s="30">
        <f t="shared" si="4"/>
        <v>21.647605459971466</v>
      </c>
      <c r="M15" s="29">
        <f t="shared" si="5"/>
        <v>6.485106772741327</v>
      </c>
      <c r="N15" s="5"/>
      <c r="O15" s="31"/>
    </row>
    <row r="16" spans="1:15" ht="12.75">
      <c r="A16" s="2"/>
      <c r="B16" s="27" t="s">
        <v>23</v>
      </c>
      <c r="C16" s="61">
        <v>183860912</v>
      </c>
      <c r="D16" s="62">
        <v>200024061</v>
      </c>
      <c r="E16" s="63">
        <f t="shared" si="0"/>
        <v>16163149</v>
      </c>
      <c r="F16" s="61">
        <v>193744608</v>
      </c>
      <c r="G16" s="62">
        <v>196236000</v>
      </c>
      <c r="H16" s="63">
        <f t="shared" si="1"/>
        <v>2491392</v>
      </c>
      <c r="I16" s="63">
        <v>207338000</v>
      </c>
      <c r="J16" s="40">
        <f t="shared" si="2"/>
        <v>8.790965314041301</v>
      </c>
      <c r="K16" s="29">
        <f t="shared" si="3"/>
        <v>1.285915528549832</v>
      </c>
      <c r="L16" s="30">
        <f t="shared" si="4"/>
        <v>-253.99287481360852</v>
      </c>
      <c r="M16" s="29">
        <f t="shared" si="5"/>
        <v>-10.525695851956716</v>
      </c>
      <c r="N16" s="5"/>
      <c r="O16" s="31"/>
    </row>
    <row r="17" spans="1:15" ht="16.5">
      <c r="A17" s="2"/>
      <c r="B17" s="32" t="s">
        <v>24</v>
      </c>
      <c r="C17" s="64">
        <v>481894112</v>
      </c>
      <c r="D17" s="65">
        <v>475530489</v>
      </c>
      <c r="E17" s="66">
        <f t="shared" si="0"/>
        <v>-6363623</v>
      </c>
      <c r="F17" s="64">
        <v>513905618</v>
      </c>
      <c r="G17" s="65">
        <v>490236000</v>
      </c>
      <c r="H17" s="66">
        <f t="shared" si="1"/>
        <v>-23669618</v>
      </c>
      <c r="I17" s="66">
        <v>521125000</v>
      </c>
      <c r="J17" s="41">
        <f t="shared" si="2"/>
        <v>-1.3205438376470555</v>
      </c>
      <c r="K17" s="34">
        <f t="shared" si="3"/>
        <v>-4.605829780985193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-115209335</v>
      </c>
      <c r="D18" s="71">
        <v>-124126123</v>
      </c>
      <c r="E18" s="72">
        <f t="shared" si="0"/>
        <v>-8916788</v>
      </c>
      <c r="F18" s="73">
        <v>-144730557</v>
      </c>
      <c r="G18" s="74">
        <v>-127369157</v>
      </c>
      <c r="H18" s="75">
        <f t="shared" si="1"/>
        <v>17361400</v>
      </c>
      <c r="I18" s="75">
        <v>-143921596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30999000</v>
      </c>
      <c r="D23" s="62">
        <v>44753000</v>
      </c>
      <c r="E23" s="63">
        <f t="shared" si="0"/>
        <v>13754000</v>
      </c>
      <c r="F23" s="61">
        <v>35157000</v>
      </c>
      <c r="G23" s="62">
        <v>46778000</v>
      </c>
      <c r="H23" s="63">
        <f t="shared" si="1"/>
        <v>11621000</v>
      </c>
      <c r="I23" s="63">
        <v>33315000</v>
      </c>
      <c r="J23" s="28">
        <f t="shared" si="2"/>
        <v>44.36917319913545</v>
      </c>
      <c r="K23" s="29">
        <f t="shared" si="3"/>
        <v>33.0545837244361</v>
      </c>
      <c r="L23" s="30">
        <f>IF($E$25=0,0,($E23/$E$25)*100)</f>
        <v>92.59458731654773</v>
      </c>
      <c r="M23" s="29">
        <f>IF($H$25=0,0,($H23/$H$25)*100)</f>
        <v>92.07669756754615</v>
      </c>
      <c r="N23" s="5"/>
      <c r="O23" s="31"/>
    </row>
    <row r="24" spans="1:15" ht="12.75">
      <c r="A24" s="6"/>
      <c r="B24" s="27" t="s">
        <v>30</v>
      </c>
      <c r="C24" s="61"/>
      <c r="D24" s="62">
        <v>1100000</v>
      </c>
      <c r="E24" s="63">
        <f t="shared" si="0"/>
        <v>1100000</v>
      </c>
      <c r="F24" s="61"/>
      <c r="G24" s="62">
        <v>1000000</v>
      </c>
      <c r="H24" s="63">
        <f t="shared" si="1"/>
        <v>1000000</v>
      </c>
      <c r="I24" s="63">
        <v>1000000</v>
      </c>
      <c r="J24" s="28">
        <f t="shared" si="2"/>
        <v>0</v>
      </c>
      <c r="K24" s="29">
        <f t="shared" si="3"/>
        <v>0</v>
      </c>
      <c r="L24" s="30">
        <f>IF($E$25=0,0,($E24/$E$25)*100)</f>
        <v>7.405412683452268</v>
      </c>
      <c r="M24" s="29">
        <f>IF($H$25=0,0,($H24/$H$25)*100)</f>
        <v>7.923302432453847</v>
      </c>
      <c r="N24" s="5"/>
      <c r="O24" s="31"/>
    </row>
    <row r="25" spans="1:15" ht="16.5">
      <c r="A25" s="6"/>
      <c r="B25" s="32" t="s">
        <v>31</v>
      </c>
      <c r="C25" s="64">
        <v>30999000</v>
      </c>
      <c r="D25" s="65">
        <v>45853000</v>
      </c>
      <c r="E25" s="66">
        <f t="shared" si="0"/>
        <v>14854000</v>
      </c>
      <c r="F25" s="64">
        <v>35157000</v>
      </c>
      <c r="G25" s="65">
        <v>47778000</v>
      </c>
      <c r="H25" s="66">
        <f t="shared" si="1"/>
        <v>12621000</v>
      </c>
      <c r="I25" s="66">
        <v>34315000</v>
      </c>
      <c r="J25" s="41">
        <f t="shared" si="2"/>
        <v>47.91767476370205</v>
      </c>
      <c r="K25" s="34">
        <f t="shared" si="3"/>
        <v>35.89896748869357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4808000</v>
      </c>
      <c r="E27" s="63">
        <f t="shared" si="0"/>
        <v>4808000</v>
      </c>
      <c r="F27" s="61">
        <v>24126000</v>
      </c>
      <c r="G27" s="62">
        <v>0</v>
      </c>
      <c r="H27" s="63">
        <f t="shared" si="1"/>
        <v>-24126000</v>
      </c>
      <c r="I27" s="63">
        <v>0</v>
      </c>
      <c r="J27" s="28">
        <f t="shared" si="2"/>
        <v>0</v>
      </c>
      <c r="K27" s="29">
        <f t="shared" si="3"/>
        <v>-100</v>
      </c>
      <c r="L27" s="30">
        <f aca="true" t="shared" si="6" ref="L27:L32">IF($E$32=0,0,($E27/$E$32)*100)</f>
        <v>32.368385620035006</v>
      </c>
      <c r="M27" s="29">
        <f aca="true" t="shared" si="7" ref="M27:M32">IF($H$32=0,0,($H27/$H$32)*100)</f>
        <v>-191.1575944853815</v>
      </c>
      <c r="N27" s="5"/>
      <c r="O27" s="31"/>
    </row>
    <row r="28" spans="1:15" ht="12.75">
      <c r="A28" s="6"/>
      <c r="B28" s="27" t="s">
        <v>34</v>
      </c>
      <c r="C28" s="61">
        <v>2000000</v>
      </c>
      <c r="D28" s="62">
        <v>16790000</v>
      </c>
      <c r="E28" s="63">
        <f t="shared" si="0"/>
        <v>14790000</v>
      </c>
      <c r="F28" s="61">
        <v>5000000</v>
      </c>
      <c r="G28" s="62">
        <v>17000000</v>
      </c>
      <c r="H28" s="63">
        <f t="shared" si="1"/>
        <v>12000000</v>
      </c>
      <c r="I28" s="63">
        <v>2000000</v>
      </c>
      <c r="J28" s="28">
        <f t="shared" si="2"/>
        <v>739.5</v>
      </c>
      <c r="K28" s="29">
        <f t="shared" si="3"/>
        <v>240</v>
      </c>
      <c r="L28" s="30">
        <f t="shared" si="6"/>
        <v>99.56913962569006</v>
      </c>
      <c r="M28" s="29">
        <f t="shared" si="7"/>
        <v>95.07962918944615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23921000</v>
      </c>
      <c r="D30" s="62">
        <v>19100000</v>
      </c>
      <c r="E30" s="63">
        <f t="shared" si="0"/>
        <v>-4821000</v>
      </c>
      <c r="F30" s="61">
        <v>1507000</v>
      </c>
      <c r="G30" s="62">
        <v>29778000</v>
      </c>
      <c r="H30" s="63">
        <f t="shared" si="1"/>
        <v>28271000</v>
      </c>
      <c r="I30" s="63">
        <v>31315000</v>
      </c>
      <c r="J30" s="28">
        <f t="shared" si="2"/>
        <v>-20.15383972241963</v>
      </c>
      <c r="K30" s="29">
        <f t="shared" si="3"/>
        <v>1875.9787657597876</v>
      </c>
      <c r="L30" s="30">
        <f t="shared" si="6"/>
        <v>-32.45590413356672</v>
      </c>
      <c r="M30" s="29">
        <f t="shared" si="7"/>
        <v>223.9996830679027</v>
      </c>
      <c r="N30" s="5"/>
      <c r="O30" s="31"/>
    </row>
    <row r="31" spans="1:15" ht="12.75">
      <c r="A31" s="6"/>
      <c r="B31" s="27" t="s">
        <v>30</v>
      </c>
      <c r="C31" s="61">
        <v>5078000</v>
      </c>
      <c r="D31" s="62">
        <v>5155000</v>
      </c>
      <c r="E31" s="63">
        <f t="shared" si="0"/>
        <v>77000</v>
      </c>
      <c r="F31" s="61">
        <v>4524000</v>
      </c>
      <c r="G31" s="62">
        <v>1000000</v>
      </c>
      <c r="H31" s="63">
        <f t="shared" si="1"/>
        <v>-3524000</v>
      </c>
      <c r="I31" s="63">
        <v>1000000</v>
      </c>
      <c r="J31" s="28">
        <f t="shared" si="2"/>
        <v>1.5163450177235132</v>
      </c>
      <c r="K31" s="29">
        <f t="shared" si="3"/>
        <v>-77.89566755083996</v>
      </c>
      <c r="L31" s="30">
        <f t="shared" si="6"/>
        <v>0.5183788878416589</v>
      </c>
      <c r="M31" s="29">
        <f t="shared" si="7"/>
        <v>-27.92171777196736</v>
      </c>
      <c r="N31" s="5"/>
      <c r="O31" s="31"/>
    </row>
    <row r="32" spans="1:15" ht="17.25" thickBot="1">
      <c r="A32" s="6"/>
      <c r="B32" s="55" t="s">
        <v>37</v>
      </c>
      <c r="C32" s="79">
        <v>30999000</v>
      </c>
      <c r="D32" s="80">
        <v>45853000</v>
      </c>
      <c r="E32" s="81">
        <f t="shared" si="0"/>
        <v>14854000</v>
      </c>
      <c r="F32" s="79">
        <v>35157000</v>
      </c>
      <c r="G32" s="80">
        <v>47778000</v>
      </c>
      <c r="H32" s="81">
        <f t="shared" si="1"/>
        <v>12621000</v>
      </c>
      <c r="I32" s="81">
        <v>34315000</v>
      </c>
      <c r="J32" s="56">
        <f t="shared" si="2"/>
        <v>47.91767476370205</v>
      </c>
      <c r="K32" s="57">
        <f t="shared" si="3"/>
        <v>35.89896748869357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116794000</v>
      </c>
      <c r="D9" s="62">
        <v>117760000</v>
      </c>
      <c r="E9" s="63">
        <f aca="true" t="shared" si="0" ref="E9:E32">($D9-$C9)</f>
        <v>966000</v>
      </c>
      <c r="F9" s="61">
        <v>118689000</v>
      </c>
      <c r="G9" s="62">
        <v>118250690</v>
      </c>
      <c r="H9" s="63">
        <f aca="true" t="shared" si="1" ref="H9:H32">($G9-$F9)</f>
        <v>-438310</v>
      </c>
      <c r="I9" s="63">
        <v>119449915</v>
      </c>
      <c r="J9" s="28">
        <f aca="true" t="shared" si="2" ref="J9:J32">IF($C9=0,0,($E9/$C9)*100)</f>
        <v>0.8270972823946435</v>
      </c>
      <c r="K9" s="29">
        <f aca="true" t="shared" si="3" ref="K9:K32">IF($F9=0,0,($H9/$F9)*100)</f>
        <v>-0.3692928578048513</v>
      </c>
      <c r="L9" s="30">
        <f>IF($E$10=0,0,($E9/$E$10)*100)</f>
        <v>100</v>
      </c>
      <c r="M9" s="29">
        <f>IF($H$10=0,0,($H9/$H$10)*100)</f>
        <v>100</v>
      </c>
      <c r="N9" s="5"/>
      <c r="O9" s="31"/>
    </row>
    <row r="10" spans="1:15" ht="16.5">
      <c r="A10" s="6"/>
      <c r="B10" s="32" t="s">
        <v>18</v>
      </c>
      <c r="C10" s="64">
        <v>116794000</v>
      </c>
      <c r="D10" s="65">
        <v>117760000</v>
      </c>
      <c r="E10" s="66">
        <f t="shared" si="0"/>
        <v>966000</v>
      </c>
      <c r="F10" s="64">
        <v>118689000</v>
      </c>
      <c r="G10" s="65">
        <v>118250690</v>
      </c>
      <c r="H10" s="66">
        <f t="shared" si="1"/>
        <v>-438310</v>
      </c>
      <c r="I10" s="66">
        <v>119449915</v>
      </c>
      <c r="J10" s="33">
        <f t="shared" si="2"/>
        <v>0.8270972823946435</v>
      </c>
      <c r="K10" s="34">
        <f t="shared" si="3"/>
        <v>-0.3692928578048513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62792366</v>
      </c>
      <c r="D12" s="62">
        <v>61455000</v>
      </c>
      <c r="E12" s="63">
        <f t="shared" si="0"/>
        <v>-1337366</v>
      </c>
      <c r="F12" s="61">
        <v>66797524</v>
      </c>
      <c r="G12" s="62">
        <v>64426000</v>
      </c>
      <c r="H12" s="63">
        <f t="shared" si="1"/>
        <v>-2371524</v>
      </c>
      <c r="I12" s="63">
        <v>67422000</v>
      </c>
      <c r="J12" s="28">
        <f t="shared" si="2"/>
        <v>-2.129822596587617</v>
      </c>
      <c r="K12" s="29">
        <f t="shared" si="3"/>
        <v>-3.550317224333046</v>
      </c>
      <c r="L12" s="30">
        <f aca="true" t="shared" si="4" ref="L12:L17">IF($E$17=0,0,($E12/$E$17)*100)</f>
        <v>-28.867648804705624</v>
      </c>
      <c r="M12" s="29">
        <f aca="true" t="shared" si="5" ref="M12:M17">IF($H$17=0,0,($H12/$H$17)*100)</f>
        <v>-53.57118412239813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52013207</v>
      </c>
      <c r="D16" s="62">
        <v>57983323</v>
      </c>
      <c r="E16" s="63">
        <f t="shared" si="0"/>
        <v>5970116</v>
      </c>
      <c r="F16" s="61">
        <v>48078514</v>
      </c>
      <c r="G16" s="62">
        <v>54876903</v>
      </c>
      <c r="H16" s="63">
        <f t="shared" si="1"/>
        <v>6798389</v>
      </c>
      <c r="I16" s="63">
        <v>57371830</v>
      </c>
      <c r="J16" s="40">
        <f t="shared" si="2"/>
        <v>11.478077096841961</v>
      </c>
      <c r="K16" s="29">
        <f t="shared" si="3"/>
        <v>14.140181204435729</v>
      </c>
      <c r="L16" s="30">
        <f t="shared" si="4"/>
        <v>128.86764880470562</v>
      </c>
      <c r="M16" s="29">
        <f t="shared" si="5"/>
        <v>153.57118412239814</v>
      </c>
      <c r="N16" s="5"/>
      <c r="O16" s="31"/>
    </row>
    <row r="17" spans="1:15" ht="16.5">
      <c r="A17" s="2"/>
      <c r="B17" s="32" t="s">
        <v>24</v>
      </c>
      <c r="C17" s="64">
        <v>114805573</v>
      </c>
      <c r="D17" s="65">
        <v>119438323</v>
      </c>
      <c r="E17" s="66">
        <f t="shared" si="0"/>
        <v>4632750</v>
      </c>
      <c r="F17" s="64">
        <v>114876038</v>
      </c>
      <c r="G17" s="65">
        <v>119302903</v>
      </c>
      <c r="H17" s="66">
        <f t="shared" si="1"/>
        <v>4426865</v>
      </c>
      <c r="I17" s="66">
        <v>124793830</v>
      </c>
      <c r="J17" s="41">
        <f t="shared" si="2"/>
        <v>4.035300620815681</v>
      </c>
      <c r="K17" s="34">
        <f t="shared" si="3"/>
        <v>3.853601740686774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1988427</v>
      </c>
      <c r="D18" s="71">
        <v>-1678323</v>
      </c>
      <c r="E18" s="72">
        <f t="shared" si="0"/>
        <v>-3666750</v>
      </c>
      <c r="F18" s="73">
        <v>3812962</v>
      </c>
      <c r="G18" s="74">
        <v>-1052213</v>
      </c>
      <c r="H18" s="75">
        <f t="shared" si="1"/>
        <v>-4865175</v>
      </c>
      <c r="I18" s="75">
        <v>-5343915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0</v>
      </c>
      <c r="E23" s="63">
        <f t="shared" si="0"/>
        <v>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>
        <v>241000</v>
      </c>
      <c r="D24" s="62">
        <v>1660000</v>
      </c>
      <c r="E24" s="63">
        <f t="shared" si="0"/>
        <v>1419000</v>
      </c>
      <c r="F24" s="61">
        <v>200000</v>
      </c>
      <c r="G24" s="62">
        <v>980660</v>
      </c>
      <c r="H24" s="63">
        <f t="shared" si="1"/>
        <v>780660</v>
      </c>
      <c r="I24" s="63">
        <v>945071</v>
      </c>
      <c r="J24" s="28">
        <f t="shared" si="2"/>
        <v>588.7966804979253</v>
      </c>
      <c r="K24" s="29">
        <f t="shared" si="3"/>
        <v>390.33000000000004</v>
      </c>
      <c r="L24" s="30">
        <f>IF($E$25=0,0,($E24/$E$25)*100)</f>
        <v>100</v>
      </c>
      <c r="M24" s="29">
        <f>IF($H$25=0,0,($H24/$H$25)*100)</f>
        <v>100</v>
      </c>
      <c r="N24" s="5"/>
      <c r="O24" s="31"/>
    </row>
    <row r="25" spans="1:15" ht="16.5">
      <c r="A25" s="6"/>
      <c r="B25" s="32" t="s">
        <v>31</v>
      </c>
      <c r="C25" s="64">
        <v>241000</v>
      </c>
      <c r="D25" s="65">
        <v>1660000</v>
      </c>
      <c r="E25" s="66">
        <f t="shared" si="0"/>
        <v>1419000</v>
      </c>
      <c r="F25" s="64">
        <v>200000</v>
      </c>
      <c r="G25" s="65">
        <v>980660</v>
      </c>
      <c r="H25" s="66">
        <f t="shared" si="1"/>
        <v>780660</v>
      </c>
      <c r="I25" s="66">
        <v>945071</v>
      </c>
      <c r="J25" s="41">
        <f t="shared" si="2"/>
        <v>588.7966804979253</v>
      </c>
      <c r="K25" s="34">
        <f t="shared" si="3"/>
        <v>390.33000000000004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241000</v>
      </c>
      <c r="D31" s="62">
        <v>1660000</v>
      </c>
      <c r="E31" s="63">
        <f t="shared" si="0"/>
        <v>1419000</v>
      </c>
      <c r="F31" s="61">
        <v>200000</v>
      </c>
      <c r="G31" s="62">
        <v>980660</v>
      </c>
      <c r="H31" s="63">
        <f t="shared" si="1"/>
        <v>780660</v>
      </c>
      <c r="I31" s="63">
        <v>945071</v>
      </c>
      <c r="J31" s="28">
        <f t="shared" si="2"/>
        <v>588.7966804979253</v>
      </c>
      <c r="K31" s="29">
        <f t="shared" si="3"/>
        <v>390.33000000000004</v>
      </c>
      <c r="L31" s="30">
        <f t="shared" si="6"/>
        <v>100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241000</v>
      </c>
      <c r="D32" s="80">
        <v>1660000</v>
      </c>
      <c r="E32" s="81">
        <f t="shared" si="0"/>
        <v>1419000</v>
      </c>
      <c r="F32" s="79">
        <v>200000</v>
      </c>
      <c r="G32" s="80">
        <v>980660</v>
      </c>
      <c r="H32" s="81">
        <f t="shared" si="1"/>
        <v>780660</v>
      </c>
      <c r="I32" s="81">
        <v>945071</v>
      </c>
      <c r="J32" s="56">
        <f t="shared" si="2"/>
        <v>588.7966804979253</v>
      </c>
      <c r="K32" s="57">
        <f t="shared" si="3"/>
        <v>390.33000000000004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42553957</v>
      </c>
      <c r="D7" s="62">
        <v>38500000</v>
      </c>
      <c r="E7" s="63">
        <f>($D7-$C7)</f>
        <v>-4053957</v>
      </c>
      <c r="F7" s="61">
        <v>46809353</v>
      </c>
      <c r="G7" s="62">
        <v>42805000</v>
      </c>
      <c r="H7" s="63">
        <f>($G7-$F7)</f>
        <v>-4004353</v>
      </c>
      <c r="I7" s="63">
        <v>47636650</v>
      </c>
      <c r="J7" s="28">
        <f>IF($C7=0,0,($E7/$C7)*100)</f>
        <v>-9.526627570733316</v>
      </c>
      <c r="K7" s="29">
        <f>IF($F7=0,0,($H7/$F7)*100)</f>
        <v>-8.554600188556334</v>
      </c>
      <c r="L7" s="30">
        <f>IF($E$10=0,0,($E7/$E$10)*100)</f>
        <v>-85.59163363520855</v>
      </c>
      <c r="M7" s="29">
        <f>IF($H$10=0,0,($H7/$H$10)*100)</f>
        <v>-52.902742443032515</v>
      </c>
      <c r="N7" s="5"/>
      <c r="O7" s="31"/>
    </row>
    <row r="8" spans="1:15" ht="12.75">
      <c r="A8" s="2"/>
      <c r="B8" s="27" t="s">
        <v>16</v>
      </c>
      <c r="C8" s="61">
        <v>139235695</v>
      </c>
      <c r="D8" s="62">
        <v>166662000</v>
      </c>
      <c r="E8" s="63">
        <f>($D8-$C8)</f>
        <v>27426305</v>
      </c>
      <c r="F8" s="61">
        <v>150430910</v>
      </c>
      <c r="G8" s="62">
        <v>184424080</v>
      </c>
      <c r="H8" s="63">
        <f>($G8-$F8)</f>
        <v>33993170</v>
      </c>
      <c r="I8" s="63">
        <v>203791547</v>
      </c>
      <c r="J8" s="28">
        <f>IF($C8=0,0,($E8/$C8)*100)</f>
        <v>19.697754228899424</v>
      </c>
      <c r="K8" s="29">
        <f>IF($F8=0,0,($H8/$F8)*100)</f>
        <v>22.59719761051768</v>
      </c>
      <c r="L8" s="30">
        <f>IF($E$10=0,0,($E8/$E$10)*100)</f>
        <v>579.0545507827263</v>
      </c>
      <c r="M8" s="29">
        <f>IF($H$10=0,0,($H8/$H$10)*100)</f>
        <v>449.0942525127578</v>
      </c>
      <c r="N8" s="5"/>
      <c r="O8" s="31"/>
    </row>
    <row r="9" spans="1:15" ht="12.75">
      <c r="A9" s="2"/>
      <c r="B9" s="27" t="s">
        <v>17</v>
      </c>
      <c r="C9" s="61">
        <v>224946854</v>
      </c>
      <c r="D9" s="62">
        <v>206310900</v>
      </c>
      <c r="E9" s="63">
        <f aca="true" t="shared" si="0" ref="E9:E32">($D9-$C9)</f>
        <v>-18635954</v>
      </c>
      <c r="F9" s="61">
        <v>219357412</v>
      </c>
      <c r="G9" s="62">
        <v>196937868</v>
      </c>
      <c r="H9" s="63">
        <f aca="true" t="shared" si="1" ref="H9:H32">($G9-$F9)</f>
        <v>-22419544</v>
      </c>
      <c r="I9" s="63">
        <v>190612832</v>
      </c>
      <c r="J9" s="28">
        <f aca="true" t="shared" si="2" ref="J9:J32">IF($C9=0,0,($E9/$C9)*100)</f>
        <v>-8.284603082290717</v>
      </c>
      <c r="K9" s="29">
        <f aca="true" t="shared" si="3" ref="K9:K32">IF($F9=0,0,($H9/$F9)*100)</f>
        <v>-10.22055457145893</v>
      </c>
      <c r="L9" s="30">
        <f>IF($E$10=0,0,($E9/$E$10)*100)</f>
        <v>-393.4629171475177</v>
      </c>
      <c r="M9" s="29">
        <f>IF($H$10=0,0,($H9/$H$10)*100)</f>
        <v>-296.1915100697253</v>
      </c>
      <c r="N9" s="5"/>
      <c r="O9" s="31"/>
    </row>
    <row r="10" spans="1:15" ht="16.5">
      <c r="A10" s="6"/>
      <c r="B10" s="32" t="s">
        <v>18</v>
      </c>
      <c r="C10" s="64">
        <v>406736506</v>
      </c>
      <c r="D10" s="65">
        <v>411472900</v>
      </c>
      <c r="E10" s="66">
        <f t="shared" si="0"/>
        <v>4736394</v>
      </c>
      <c r="F10" s="64">
        <v>416597675</v>
      </c>
      <c r="G10" s="65">
        <v>424166948</v>
      </c>
      <c r="H10" s="66">
        <f t="shared" si="1"/>
        <v>7569273</v>
      </c>
      <c r="I10" s="66">
        <v>442041029</v>
      </c>
      <c r="J10" s="33">
        <f t="shared" si="2"/>
        <v>1.1644870647534156</v>
      </c>
      <c r="K10" s="34">
        <f t="shared" si="3"/>
        <v>1.816926366667793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156337544</v>
      </c>
      <c r="D12" s="62">
        <v>159569262</v>
      </c>
      <c r="E12" s="63">
        <f t="shared" si="0"/>
        <v>3231718</v>
      </c>
      <c r="F12" s="61">
        <v>165717797</v>
      </c>
      <c r="G12" s="62">
        <v>169143418</v>
      </c>
      <c r="H12" s="63">
        <f t="shared" si="1"/>
        <v>3425621</v>
      </c>
      <c r="I12" s="63">
        <v>179292023</v>
      </c>
      <c r="J12" s="28">
        <f t="shared" si="2"/>
        <v>2.0671413387433026</v>
      </c>
      <c r="K12" s="29">
        <f t="shared" si="3"/>
        <v>2.0671412859778724</v>
      </c>
      <c r="L12" s="30">
        <f aca="true" t="shared" si="4" ref="L12:L17">IF($E$17=0,0,($E12/$E$17)*100)</f>
        <v>-933.7041124703136</v>
      </c>
      <c r="M12" s="29">
        <f aca="true" t="shared" si="5" ref="M12:M17">IF($H$17=0,0,($H12/$H$17)*100)</f>
        <v>-60.64788168353493</v>
      </c>
      <c r="N12" s="5"/>
      <c r="O12" s="31"/>
    </row>
    <row r="13" spans="1:15" ht="12.75">
      <c r="A13" s="2"/>
      <c r="B13" s="27" t="s">
        <v>21</v>
      </c>
      <c r="C13" s="61">
        <v>73485000</v>
      </c>
      <c r="D13" s="62">
        <v>44000000</v>
      </c>
      <c r="E13" s="63">
        <f t="shared" si="0"/>
        <v>-29485000</v>
      </c>
      <c r="F13" s="61">
        <v>77894100</v>
      </c>
      <c r="G13" s="62">
        <v>44750000</v>
      </c>
      <c r="H13" s="63">
        <f t="shared" si="1"/>
        <v>-33144100</v>
      </c>
      <c r="I13" s="63">
        <v>42512500</v>
      </c>
      <c r="J13" s="28">
        <f t="shared" si="2"/>
        <v>-40.12383479621692</v>
      </c>
      <c r="K13" s="29">
        <f t="shared" si="3"/>
        <v>-42.55020598479217</v>
      </c>
      <c r="L13" s="30">
        <f t="shared" si="4"/>
        <v>8518.771054958135</v>
      </c>
      <c r="M13" s="29">
        <f t="shared" si="5"/>
        <v>586.7897982022092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62027730</v>
      </c>
      <c r="D15" s="62">
        <v>67560720</v>
      </c>
      <c r="E15" s="63">
        <f t="shared" si="0"/>
        <v>5532990</v>
      </c>
      <c r="F15" s="61">
        <v>65749394</v>
      </c>
      <c r="G15" s="62">
        <v>71614363</v>
      </c>
      <c r="H15" s="63">
        <f t="shared" si="1"/>
        <v>5864969</v>
      </c>
      <c r="I15" s="63">
        <v>75911225</v>
      </c>
      <c r="J15" s="28">
        <f t="shared" si="2"/>
        <v>8.92018779342723</v>
      </c>
      <c r="K15" s="29">
        <f t="shared" si="3"/>
        <v>8.920187157922703</v>
      </c>
      <c r="L15" s="30">
        <f t="shared" si="4"/>
        <v>-1598.5848756782368</v>
      </c>
      <c r="M15" s="29">
        <f t="shared" si="5"/>
        <v>-103.83458823658549</v>
      </c>
      <c r="N15" s="5"/>
      <c r="O15" s="31"/>
    </row>
    <row r="16" spans="1:15" ht="12.75">
      <c r="A16" s="2"/>
      <c r="B16" s="27" t="s">
        <v>23</v>
      </c>
      <c r="C16" s="61">
        <v>114495267</v>
      </c>
      <c r="D16" s="62">
        <v>134869441</v>
      </c>
      <c r="E16" s="63">
        <f t="shared" si="0"/>
        <v>20374174</v>
      </c>
      <c r="F16" s="61">
        <v>106737414</v>
      </c>
      <c r="G16" s="62">
        <v>124942547</v>
      </c>
      <c r="H16" s="63">
        <f t="shared" si="1"/>
        <v>18205133</v>
      </c>
      <c r="I16" s="63">
        <v>130571973</v>
      </c>
      <c r="J16" s="40">
        <f t="shared" si="2"/>
        <v>17.7947739970771</v>
      </c>
      <c r="K16" s="29">
        <f t="shared" si="3"/>
        <v>17.0559996891062</v>
      </c>
      <c r="L16" s="30">
        <f t="shared" si="4"/>
        <v>-5886.482066809585</v>
      </c>
      <c r="M16" s="29">
        <f t="shared" si="5"/>
        <v>-322.30732828208886</v>
      </c>
      <c r="N16" s="5"/>
      <c r="O16" s="31"/>
    </row>
    <row r="17" spans="1:15" ht="16.5">
      <c r="A17" s="2"/>
      <c r="B17" s="32" t="s">
        <v>24</v>
      </c>
      <c r="C17" s="64">
        <v>406345541</v>
      </c>
      <c r="D17" s="65">
        <v>405999423</v>
      </c>
      <c r="E17" s="66">
        <f t="shared" si="0"/>
        <v>-346118</v>
      </c>
      <c r="F17" s="64">
        <v>416098705</v>
      </c>
      <c r="G17" s="65">
        <v>410450328</v>
      </c>
      <c r="H17" s="66">
        <f t="shared" si="1"/>
        <v>-5648377</v>
      </c>
      <c r="I17" s="66">
        <v>428287721</v>
      </c>
      <c r="J17" s="41">
        <f t="shared" si="2"/>
        <v>-0.08517824488690526</v>
      </c>
      <c r="K17" s="34">
        <f t="shared" si="3"/>
        <v>-1.357460845738513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390965</v>
      </c>
      <c r="D18" s="71">
        <v>5473477</v>
      </c>
      <c r="E18" s="72">
        <f t="shared" si="0"/>
        <v>5082512</v>
      </c>
      <c r="F18" s="73">
        <v>498970</v>
      </c>
      <c r="G18" s="74">
        <v>13716620</v>
      </c>
      <c r="H18" s="75">
        <f t="shared" si="1"/>
        <v>13217650</v>
      </c>
      <c r="I18" s="75">
        <v>13753308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30000000</v>
      </c>
      <c r="E21" s="63">
        <f t="shared" si="0"/>
        <v>30000000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86.77555822933549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45051850</v>
      </c>
      <c r="D23" s="62">
        <v>45155350</v>
      </c>
      <c r="E23" s="63">
        <f t="shared" si="0"/>
        <v>103500</v>
      </c>
      <c r="F23" s="61">
        <v>45955000</v>
      </c>
      <c r="G23" s="62">
        <v>45334950</v>
      </c>
      <c r="H23" s="63">
        <f t="shared" si="1"/>
        <v>-620050</v>
      </c>
      <c r="I23" s="63">
        <v>47851501</v>
      </c>
      <c r="J23" s="28">
        <f t="shared" si="2"/>
        <v>0.22973529388915218</v>
      </c>
      <c r="K23" s="29">
        <f t="shared" si="3"/>
        <v>-1.3492547056903492</v>
      </c>
      <c r="L23" s="30">
        <f>IF($E$25=0,0,($E23/$E$25)*100)</f>
        <v>0.2993756758912074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4468447</v>
      </c>
      <c r="E24" s="63">
        <f t="shared" si="0"/>
        <v>4468447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12.925066094773314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45051850</v>
      </c>
      <c r="D25" s="65">
        <v>79623797</v>
      </c>
      <c r="E25" s="66">
        <f t="shared" si="0"/>
        <v>34571947</v>
      </c>
      <c r="F25" s="64">
        <v>45955000</v>
      </c>
      <c r="G25" s="65">
        <v>45334950</v>
      </c>
      <c r="H25" s="66">
        <f t="shared" si="1"/>
        <v>-620050</v>
      </c>
      <c r="I25" s="66">
        <v>47851501</v>
      </c>
      <c r="J25" s="41">
        <f t="shared" si="2"/>
        <v>76.73812951077481</v>
      </c>
      <c r="K25" s="34">
        <f t="shared" si="3"/>
        <v>-1.3492547056903492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1000000</v>
      </c>
      <c r="D27" s="62">
        <v>9600000</v>
      </c>
      <c r="E27" s="63">
        <f t="shared" si="0"/>
        <v>8600000</v>
      </c>
      <c r="F27" s="61"/>
      <c r="G27" s="62">
        <v>8862878</v>
      </c>
      <c r="H27" s="63">
        <f t="shared" si="1"/>
        <v>8862878</v>
      </c>
      <c r="I27" s="63">
        <v>464394</v>
      </c>
      <c r="J27" s="28">
        <f t="shared" si="2"/>
        <v>860</v>
      </c>
      <c r="K27" s="29">
        <f t="shared" si="3"/>
        <v>0</v>
      </c>
      <c r="L27" s="30">
        <f aca="true" t="shared" si="6" ref="L27:L32">IF($E$32=0,0,($E27/$E$32)*100)</f>
        <v>24.87566002574284</v>
      </c>
      <c r="M27" s="29">
        <f aca="true" t="shared" si="7" ref="M27:M32">IF($H$32=0,0,($H27/$H$32)*100)</f>
        <v>-1429.3811789371825</v>
      </c>
      <c r="N27" s="5"/>
      <c r="O27" s="31"/>
    </row>
    <row r="28" spans="1:15" ht="12.75">
      <c r="A28" s="6"/>
      <c r="B28" s="27" t="s">
        <v>34</v>
      </c>
      <c r="C28" s="61"/>
      <c r="D28" s="62">
        <v>9500000</v>
      </c>
      <c r="E28" s="63">
        <f t="shared" si="0"/>
        <v>9500000</v>
      </c>
      <c r="F28" s="61"/>
      <c r="G28" s="62">
        <v>8664000</v>
      </c>
      <c r="H28" s="63">
        <f t="shared" si="1"/>
        <v>8664000</v>
      </c>
      <c r="I28" s="63">
        <v>456000</v>
      </c>
      <c r="J28" s="28">
        <f t="shared" si="2"/>
        <v>0</v>
      </c>
      <c r="K28" s="29">
        <f t="shared" si="3"/>
        <v>0</v>
      </c>
      <c r="L28" s="30">
        <f t="shared" si="6"/>
        <v>27.478926772622902</v>
      </c>
      <c r="M28" s="29">
        <f t="shared" si="7"/>
        <v>-1397.3066688170309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21157689</v>
      </c>
      <c r="D30" s="62">
        <v>33519381</v>
      </c>
      <c r="E30" s="63">
        <f t="shared" si="0"/>
        <v>12361692</v>
      </c>
      <c r="F30" s="61">
        <v>20000000</v>
      </c>
      <c r="G30" s="62">
        <v>5097917</v>
      </c>
      <c r="H30" s="63">
        <f t="shared" si="1"/>
        <v>-14902083</v>
      </c>
      <c r="I30" s="63">
        <v>45432589</v>
      </c>
      <c r="J30" s="28">
        <f t="shared" si="2"/>
        <v>58.426475594758955</v>
      </c>
      <c r="K30" s="29">
        <f t="shared" si="3"/>
        <v>-74.510415</v>
      </c>
      <c r="L30" s="30">
        <f t="shared" si="6"/>
        <v>35.75642413197035</v>
      </c>
      <c r="M30" s="29">
        <f t="shared" si="7"/>
        <v>2403.3679541972424</v>
      </c>
      <c r="N30" s="5"/>
      <c r="O30" s="31"/>
    </row>
    <row r="31" spans="1:15" ht="12.75">
      <c r="A31" s="6"/>
      <c r="B31" s="27" t="s">
        <v>30</v>
      </c>
      <c r="C31" s="61">
        <v>22894161</v>
      </c>
      <c r="D31" s="62">
        <v>27004416</v>
      </c>
      <c r="E31" s="63">
        <f t="shared" si="0"/>
        <v>4110255</v>
      </c>
      <c r="F31" s="61">
        <v>25955000</v>
      </c>
      <c r="G31" s="62">
        <v>22710155</v>
      </c>
      <c r="H31" s="63">
        <f t="shared" si="1"/>
        <v>-3244845</v>
      </c>
      <c r="I31" s="63">
        <v>1498518</v>
      </c>
      <c r="J31" s="28">
        <f t="shared" si="2"/>
        <v>17.953289487219035</v>
      </c>
      <c r="K31" s="29">
        <f t="shared" si="3"/>
        <v>-12.50181082643036</v>
      </c>
      <c r="L31" s="30">
        <f t="shared" si="6"/>
        <v>11.88898906966391</v>
      </c>
      <c r="M31" s="29">
        <f t="shared" si="7"/>
        <v>523.3198935569712</v>
      </c>
      <c r="N31" s="5"/>
      <c r="O31" s="31"/>
    </row>
    <row r="32" spans="1:15" ht="17.25" thickBot="1">
      <c r="A32" s="6"/>
      <c r="B32" s="55" t="s">
        <v>37</v>
      </c>
      <c r="C32" s="79">
        <v>45051850</v>
      </c>
      <c r="D32" s="80">
        <v>79623797</v>
      </c>
      <c r="E32" s="81">
        <f t="shared" si="0"/>
        <v>34571947</v>
      </c>
      <c r="F32" s="79">
        <v>45955000</v>
      </c>
      <c r="G32" s="80">
        <v>45334950</v>
      </c>
      <c r="H32" s="81">
        <f t="shared" si="1"/>
        <v>-620050</v>
      </c>
      <c r="I32" s="81">
        <v>47851501</v>
      </c>
      <c r="J32" s="56">
        <f t="shared" si="2"/>
        <v>76.73812951077481</v>
      </c>
      <c r="K32" s="57">
        <f t="shared" si="3"/>
        <v>-1.3492547056903492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88139578</v>
      </c>
      <c r="D7" s="62">
        <v>90808717</v>
      </c>
      <c r="E7" s="63">
        <f>($D7-$C7)</f>
        <v>2669139</v>
      </c>
      <c r="F7" s="61">
        <v>93427953</v>
      </c>
      <c r="G7" s="62">
        <v>96711284</v>
      </c>
      <c r="H7" s="63">
        <f>($G7-$F7)</f>
        <v>3283331</v>
      </c>
      <c r="I7" s="63">
        <v>102997517</v>
      </c>
      <c r="J7" s="28">
        <f>IF($C7=0,0,($E7/$C7)*100)</f>
        <v>3.028309257391725</v>
      </c>
      <c r="K7" s="29">
        <f>IF($F7=0,0,($H7/$F7)*100)</f>
        <v>3.5142919164674407</v>
      </c>
      <c r="L7" s="30">
        <f>IF($E$10=0,0,($E7/$E$10)*100)</f>
        <v>20.635779294477103</v>
      </c>
      <c r="M7" s="29">
        <f>IF($H$10=0,0,($H7/$H$10)*100)</f>
        <v>16.680024242781396</v>
      </c>
      <c r="N7" s="5"/>
      <c r="O7" s="31"/>
    </row>
    <row r="8" spans="1:15" ht="12.75">
      <c r="A8" s="2"/>
      <c r="B8" s="27" t="s">
        <v>16</v>
      </c>
      <c r="C8" s="61">
        <v>325401152</v>
      </c>
      <c r="D8" s="62">
        <v>366991493</v>
      </c>
      <c r="E8" s="63">
        <f>($D8-$C8)</f>
        <v>41590341</v>
      </c>
      <c r="F8" s="61">
        <v>335026244</v>
      </c>
      <c r="G8" s="62">
        <v>390845941</v>
      </c>
      <c r="H8" s="63">
        <f>($G8-$F8)</f>
        <v>55819697</v>
      </c>
      <c r="I8" s="63">
        <v>416250927</v>
      </c>
      <c r="J8" s="28">
        <f>IF($C8=0,0,($E8/$C8)*100)</f>
        <v>12.7812519237793</v>
      </c>
      <c r="K8" s="29">
        <f>IF($F8=0,0,($H8/$F8)*100)</f>
        <v>16.661290868902796</v>
      </c>
      <c r="L8" s="30">
        <f>IF($E$10=0,0,($E8/$E$10)*100)</f>
        <v>321.54529893648936</v>
      </c>
      <c r="M8" s="29">
        <f>IF($H$10=0,0,($H8/$H$10)*100)</f>
        <v>283.57600838438526</v>
      </c>
      <c r="N8" s="5"/>
      <c r="O8" s="31"/>
    </row>
    <row r="9" spans="1:15" ht="12.75">
      <c r="A9" s="2"/>
      <c r="B9" s="27" t="s">
        <v>17</v>
      </c>
      <c r="C9" s="61">
        <v>218461835</v>
      </c>
      <c r="D9" s="62">
        <v>187136875</v>
      </c>
      <c r="E9" s="63">
        <f aca="true" t="shared" si="0" ref="E9:E32">($D9-$C9)</f>
        <v>-31324960</v>
      </c>
      <c r="F9" s="61">
        <v>230470301</v>
      </c>
      <c r="G9" s="62">
        <v>191051483</v>
      </c>
      <c r="H9" s="63">
        <f aca="true" t="shared" si="1" ref="H9:H32">($G9-$F9)</f>
        <v>-39418818</v>
      </c>
      <c r="I9" s="63">
        <v>192024615</v>
      </c>
      <c r="J9" s="28">
        <f aca="true" t="shared" si="2" ref="J9:J32">IF($C9=0,0,($E9/$C9)*100)</f>
        <v>-14.338870677342797</v>
      </c>
      <c r="K9" s="29">
        <f aca="true" t="shared" si="3" ref="K9:K32">IF($F9=0,0,($H9/$F9)*100)</f>
        <v>-17.103643215183723</v>
      </c>
      <c r="L9" s="30">
        <f>IF($E$10=0,0,($E9/$E$10)*100)</f>
        <v>-242.18107823096645</v>
      </c>
      <c r="M9" s="29">
        <f>IF($H$10=0,0,($H9/$H$10)*100)</f>
        <v>-200.25603262716663</v>
      </c>
      <c r="N9" s="5"/>
      <c r="O9" s="31"/>
    </row>
    <row r="10" spans="1:15" ht="16.5">
      <c r="A10" s="6"/>
      <c r="B10" s="32" t="s">
        <v>18</v>
      </c>
      <c r="C10" s="64">
        <v>632002565</v>
      </c>
      <c r="D10" s="65">
        <v>644937085</v>
      </c>
      <c r="E10" s="66">
        <f t="shared" si="0"/>
        <v>12934520</v>
      </c>
      <c r="F10" s="64">
        <v>658924498</v>
      </c>
      <c r="G10" s="65">
        <v>678608708</v>
      </c>
      <c r="H10" s="66">
        <f t="shared" si="1"/>
        <v>19684210</v>
      </c>
      <c r="I10" s="66">
        <v>711273059</v>
      </c>
      <c r="J10" s="33">
        <f t="shared" si="2"/>
        <v>2.0465929596345864</v>
      </c>
      <c r="K10" s="34">
        <f t="shared" si="3"/>
        <v>2.987324049985466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184525532</v>
      </c>
      <c r="D12" s="62">
        <v>181626186</v>
      </c>
      <c r="E12" s="63">
        <f t="shared" si="0"/>
        <v>-2899346</v>
      </c>
      <c r="F12" s="61">
        <v>192367866</v>
      </c>
      <c r="G12" s="62">
        <v>190707495</v>
      </c>
      <c r="H12" s="63">
        <f t="shared" si="1"/>
        <v>-1660371</v>
      </c>
      <c r="I12" s="63">
        <v>200242870</v>
      </c>
      <c r="J12" s="28">
        <f t="shared" si="2"/>
        <v>-1.5712438103145532</v>
      </c>
      <c r="K12" s="29">
        <f t="shared" si="3"/>
        <v>-0.8631228460994624</v>
      </c>
      <c r="L12" s="30">
        <f aca="true" t="shared" si="4" ref="L12:L17">IF($E$17=0,0,($E12/$E$17)*100)</f>
        <v>-22.22960479728008</v>
      </c>
      <c r="M12" s="29">
        <f aca="true" t="shared" si="5" ref="M12:M17">IF($H$17=0,0,($H12/$H$17)*100)</f>
        <v>-10.627166761553742</v>
      </c>
      <c r="N12" s="5"/>
      <c r="O12" s="31"/>
    </row>
    <row r="13" spans="1:15" ht="12.75">
      <c r="A13" s="2"/>
      <c r="B13" s="27" t="s">
        <v>21</v>
      </c>
      <c r="C13" s="61">
        <v>17056101</v>
      </c>
      <c r="D13" s="62">
        <v>90001578</v>
      </c>
      <c r="E13" s="63">
        <f t="shared" si="0"/>
        <v>72945477</v>
      </c>
      <c r="F13" s="61">
        <v>17780986</v>
      </c>
      <c r="G13" s="62">
        <v>94501656</v>
      </c>
      <c r="H13" s="63">
        <f t="shared" si="1"/>
        <v>76720670</v>
      </c>
      <c r="I13" s="63">
        <v>99226739</v>
      </c>
      <c r="J13" s="28">
        <f t="shared" si="2"/>
        <v>427.6796730976206</v>
      </c>
      <c r="K13" s="29">
        <f t="shared" si="3"/>
        <v>431.4759035297593</v>
      </c>
      <c r="L13" s="30">
        <f t="shared" si="4"/>
        <v>559.280998355865</v>
      </c>
      <c r="M13" s="29">
        <f t="shared" si="5"/>
        <v>491.0489006060292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132613751</v>
      </c>
      <c r="D15" s="62">
        <v>144559111</v>
      </c>
      <c r="E15" s="63">
        <f t="shared" si="0"/>
        <v>11945360</v>
      </c>
      <c r="F15" s="61">
        <v>138249835</v>
      </c>
      <c r="G15" s="62">
        <v>151787067</v>
      </c>
      <c r="H15" s="63">
        <f t="shared" si="1"/>
        <v>13537232</v>
      </c>
      <c r="I15" s="63">
        <v>159376420</v>
      </c>
      <c r="J15" s="28">
        <f t="shared" si="2"/>
        <v>9.007633001799338</v>
      </c>
      <c r="K15" s="29">
        <f t="shared" si="3"/>
        <v>9.79186123440943</v>
      </c>
      <c r="L15" s="30">
        <f t="shared" si="4"/>
        <v>91.58638946894835</v>
      </c>
      <c r="M15" s="29">
        <f t="shared" si="5"/>
        <v>86.64474503218959</v>
      </c>
      <c r="N15" s="5"/>
      <c r="O15" s="31"/>
    </row>
    <row r="16" spans="1:15" ht="12.75">
      <c r="A16" s="2"/>
      <c r="B16" s="27" t="s">
        <v>23</v>
      </c>
      <c r="C16" s="61">
        <v>297698979</v>
      </c>
      <c r="D16" s="62">
        <v>228750212</v>
      </c>
      <c r="E16" s="63">
        <f t="shared" si="0"/>
        <v>-68948767</v>
      </c>
      <c r="F16" s="61">
        <v>310330235</v>
      </c>
      <c r="G16" s="62">
        <v>237356539</v>
      </c>
      <c r="H16" s="63">
        <f t="shared" si="1"/>
        <v>-72973696</v>
      </c>
      <c r="I16" s="63">
        <v>249244769</v>
      </c>
      <c r="J16" s="40">
        <f t="shared" si="2"/>
        <v>-23.160565491895756</v>
      </c>
      <c r="K16" s="29">
        <f t="shared" si="3"/>
        <v>-23.514852170301744</v>
      </c>
      <c r="L16" s="30">
        <f t="shared" si="4"/>
        <v>-528.6377830275331</v>
      </c>
      <c r="M16" s="29">
        <f t="shared" si="5"/>
        <v>-467.0664788766651</v>
      </c>
      <c r="N16" s="5"/>
      <c r="O16" s="31"/>
    </row>
    <row r="17" spans="1:15" ht="16.5">
      <c r="A17" s="2"/>
      <c r="B17" s="32" t="s">
        <v>24</v>
      </c>
      <c r="C17" s="64">
        <v>631894363</v>
      </c>
      <c r="D17" s="65">
        <v>644937087</v>
      </c>
      <c r="E17" s="66">
        <f t="shared" si="0"/>
        <v>13042724</v>
      </c>
      <c r="F17" s="64">
        <v>658728922</v>
      </c>
      <c r="G17" s="65">
        <v>674352757</v>
      </c>
      <c r="H17" s="66">
        <f t="shared" si="1"/>
        <v>15623835</v>
      </c>
      <c r="I17" s="66">
        <v>708090798</v>
      </c>
      <c r="J17" s="41">
        <f t="shared" si="2"/>
        <v>2.0640671548449943</v>
      </c>
      <c r="K17" s="34">
        <f t="shared" si="3"/>
        <v>2.3718155493406434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108202</v>
      </c>
      <c r="D18" s="71">
        <v>-2</v>
      </c>
      <c r="E18" s="72">
        <f t="shared" si="0"/>
        <v>-108204</v>
      </c>
      <c r="F18" s="73">
        <v>195576</v>
      </c>
      <c r="G18" s="74">
        <v>4255951</v>
      </c>
      <c r="H18" s="75">
        <f t="shared" si="1"/>
        <v>4060375</v>
      </c>
      <c r="I18" s="75">
        <v>3182261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64163420</v>
      </c>
      <c r="D23" s="62">
        <v>78008000</v>
      </c>
      <c r="E23" s="63">
        <f t="shared" si="0"/>
        <v>13844580</v>
      </c>
      <c r="F23" s="61">
        <v>75086950</v>
      </c>
      <c r="G23" s="62">
        <v>71027000</v>
      </c>
      <c r="H23" s="63">
        <f t="shared" si="1"/>
        <v>-4059950</v>
      </c>
      <c r="I23" s="63">
        <v>72925001</v>
      </c>
      <c r="J23" s="28">
        <f t="shared" si="2"/>
        <v>21.57706057438958</v>
      </c>
      <c r="K23" s="29">
        <f t="shared" si="3"/>
        <v>-5.406998153474072</v>
      </c>
      <c r="L23" s="30">
        <f>IF($E$25=0,0,($E23/$E$25)*100)</f>
        <v>115.5199431269181</v>
      </c>
      <c r="M23" s="29">
        <f>IF($H$25=0,0,($H23/$H$25)*100)</f>
        <v>34.614630403273935</v>
      </c>
      <c r="N23" s="5"/>
      <c r="O23" s="31"/>
    </row>
    <row r="24" spans="1:15" ht="12.75">
      <c r="A24" s="6"/>
      <c r="B24" s="27" t="s">
        <v>30</v>
      </c>
      <c r="C24" s="61">
        <v>7860000</v>
      </c>
      <c r="D24" s="62">
        <v>6000000</v>
      </c>
      <c r="E24" s="63">
        <f t="shared" si="0"/>
        <v>-1860000</v>
      </c>
      <c r="F24" s="61">
        <v>8194050</v>
      </c>
      <c r="G24" s="62">
        <v>525000</v>
      </c>
      <c r="H24" s="63">
        <f t="shared" si="1"/>
        <v>-7669050</v>
      </c>
      <c r="I24" s="63">
        <v>551250</v>
      </c>
      <c r="J24" s="28">
        <f t="shared" si="2"/>
        <v>-23.66412213740458</v>
      </c>
      <c r="K24" s="29">
        <f t="shared" si="3"/>
        <v>-93.592911929998</v>
      </c>
      <c r="L24" s="30">
        <f>IF($E$25=0,0,($E24/$E$25)*100)</f>
        <v>-15.51994312691809</v>
      </c>
      <c r="M24" s="29">
        <f>IF($H$25=0,0,($H24/$H$25)*100)</f>
        <v>65.38536959672606</v>
      </c>
      <c r="N24" s="5"/>
      <c r="O24" s="31"/>
    </row>
    <row r="25" spans="1:15" ht="16.5">
      <c r="A25" s="6"/>
      <c r="B25" s="32" t="s">
        <v>31</v>
      </c>
      <c r="C25" s="64">
        <v>72023420</v>
      </c>
      <c r="D25" s="65">
        <v>84008000</v>
      </c>
      <c r="E25" s="66">
        <f t="shared" si="0"/>
        <v>11984580</v>
      </c>
      <c r="F25" s="64">
        <v>83281000</v>
      </c>
      <c r="G25" s="65">
        <v>71552000</v>
      </c>
      <c r="H25" s="66">
        <f t="shared" si="1"/>
        <v>-11729000</v>
      </c>
      <c r="I25" s="66">
        <v>73476251</v>
      </c>
      <c r="J25" s="41">
        <f t="shared" si="2"/>
        <v>16.639837430657973</v>
      </c>
      <c r="K25" s="34">
        <f t="shared" si="3"/>
        <v>-14.083644528764063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34636000</v>
      </c>
      <c r="D27" s="62">
        <v>52090408</v>
      </c>
      <c r="E27" s="63">
        <f t="shared" si="0"/>
        <v>17454408</v>
      </c>
      <c r="F27" s="61">
        <v>45071000</v>
      </c>
      <c r="G27" s="62">
        <v>40127786</v>
      </c>
      <c r="H27" s="63">
        <f t="shared" si="1"/>
        <v>-4943214</v>
      </c>
      <c r="I27" s="63">
        <v>52815924</v>
      </c>
      <c r="J27" s="28">
        <f t="shared" si="2"/>
        <v>50.3938330061208</v>
      </c>
      <c r="K27" s="29">
        <f t="shared" si="3"/>
        <v>-10.967615539925895</v>
      </c>
      <c r="L27" s="30">
        <f aca="true" t="shared" si="6" ref="L27:L32">IF($E$32=0,0,($E27/$E$32)*100)</f>
        <v>145.64054810431404</v>
      </c>
      <c r="M27" s="29">
        <f aca="true" t="shared" si="7" ref="M27:M32">IF($H$32=0,0,($H27/$H$32)*100)</f>
        <v>42.14522977235911</v>
      </c>
      <c r="N27" s="5"/>
      <c r="O27" s="31"/>
    </row>
    <row r="28" spans="1:15" ht="12.75">
      <c r="A28" s="6"/>
      <c r="B28" s="27" t="s">
        <v>34</v>
      </c>
      <c r="C28" s="61">
        <v>345000</v>
      </c>
      <c r="D28" s="62">
        <v>7000000</v>
      </c>
      <c r="E28" s="63">
        <f t="shared" si="0"/>
        <v>6655000</v>
      </c>
      <c r="F28" s="61">
        <v>242000</v>
      </c>
      <c r="G28" s="62">
        <v>8466000</v>
      </c>
      <c r="H28" s="63">
        <f t="shared" si="1"/>
        <v>8224000</v>
      </c>
      <c r="I28" s="63">
        <v>2854000</v>
      </c>
      <c r="J28" s="28">
        <f t="shared" si="2"/>
        <v>1928.985507246377</v>
      </c>
      <c r="K28" s="29">
        <f t="shared" si="3"/>
        <v>3398.3471074380163</v>
      </c>
      <c r="L28" s="30">
        <f t="shared" si="6"/>
        <v>55.52968898367736</v>
      </c>
      <c r="M28" s="29">
        <f t="shared" si="7"/>
        <v>-70.11680450166254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10468000</v>
      </c>
      <c r="D30" s="62">
        <v>15452023</v>
      </c>
      <c r="E30" s="63">
        <f t="shared" si="0"/>
        <v>4984023</v>
      </c>
      <c r="F30" s="61"/>
      <c r="G30" s="62">
        <v>12580277</v>
      </c>
      <c r="H30" s="63">
        <f t="shared" si="1"/>
        <v>12580277</v>
      </c>
      <c r="I30" s="63">
        <v>8500356</v>
      </c>
      <c r="J30" s="28">
        <f t="shared" si="2"/>
        <v>47.61198891860909</v>
      </c>
      <c r="K30" s="29">
        <f t="shared" si="3"/>
        <v>0</v>
      </c>
      <c r="L30" s="30">
        <f t="shared" si="6"/>
        <v>41.586964249060046</v>
      </c>
      <c r="M30" s="29">
        <f t="shared" si="7"/>
        <v>-107.25788217239321</v>
      </c>
      <c r="N30" s="5"/>
      <c r="O30" s="31"/>
    </row>
    <row r="31" spans="1:15" ht="12.75">
      <c r="A31" s="6"/>
      <c r="B31" s="27" t="s">
        <v>30</v>
      </c>
      <c r="C31" s="61">
        <v>26574420</v>
      </c>
      <c r="D31" s="62">
        <v>9465569</v>
      </c>
      <c r="E31" s="63">
        <f t="shared" si="0"/>
        <v>-17108851</v>
      </c>
      <c r="F31" s="61">
        <v>37968000</v>
      </c>
      <c r="G31" s="62">
        <v>10377937</v>
      </c>
      <c r="H31" s="63">
        <f t="shared" si="1"/>
        <v>-27590063</v>
      </c>
      <c r="I31" s="63">
        <v>9305971</v>
      </c>
      <c r="J31" s="28">
        <f t="shared" si="2"/>
        <v>-64.38090088137389</v>
      </c>
      <c r="K31" s="29">
        <f t="shared" si="3"/>
        <v>-72.66662189211968</v>
      </c>
      <c r="L31" s="30">
        <f t="shared" si="6"/>
        <v>-142.75720133705144</v>
      </c>
      <c r="M31" s="29">
        <f t="shared" si="7"/>
        <v>235.22945690169666</v>
      </c>
      <c r="N31" s="5"/>
      <c r="O31" s="31"/>
    </row>
    <row r="32" spans="1:15" ht="17.25" thickBot="1">
      <c r="A32" s="6"/>
      <c r="B32" s="55" t="s">
        <v>37</v>
      </c>
      <c r="C32" s="79">
        <v>72023420</v>
      </c>
      <c r="D32" s="80">
        <v>84008000</v>
      </c>
      <c r="E32" s="81">
        <f t="shared" si="0"/>
        <v>11984580</v>
      </c>
      <c r="F32" s="79">
        <v>83281000</v>
      </c>
      <c r="G32" s="80">
        <v>71552000</v>
      </c>
      <c r="H32" s="81">
        <f t="shared" si="1"/>
        <v>-11729000</v>
      </c>
      <c r="I32" s="81">
        <v>73476251</v>
      </c>
      <c r="J32" s="56">
        <f t="shared" si="2"/>
        <v>16.639837430657973</v>
      </c>
      <c r="K32" s="57">
        <f t="shared" si="3"/>
        <v>-14.083644528764063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24602600</v>
      </c>
      <c r="D7" s="62">
        <v>18796008</v>
      </c>
      <c r="E7" s="63">
        <f>($D7-$C7)</f>
        <v>-5806592</v>
      </c>
      <c r="F7" s="61">
        <v>25955743</v>
      </c>
      <c r="G7" s="62">
        <v>19078000</v>
      </c>
      <c r="H7" s="63">
        <f>($G7-$F7)</f>
        <v>-6877743</v>
      </c>
      <c r="I7" s="63">
        <v>19364000</v>
      </c>
      <c r="J7" s="28">
        <f>IF($C7=0,0,($E7/$C7)*100)</f>
        <v>-23.601538048824107</v>
      </c>
      <c r="K7" s="29">
        <f>IF($F7=0,0,($H7/$F7)*100)</f>
        <v>-26.49796231993821</v>
      </c>
      <c r="L7" s="30">
        <f>IF($E$10=0,0,($E7/$E$10)*100)</f>
        <v>-9.379147277237838</v>
      </c>
      <c r="M7" s="29">
        <f>IF($H$10=0,0,($H7/$H$10)*100)</f>
        <v>-14.012010318424137</v>
      </c>
      <c r="N7" s="5"/>
      <c r="O7" s="31"/>
    </row>
    <row r="8" spans="1:15" ht="12.75">
      <c r="A8" s="2"/>
      <c r="B8" s="27" t="s">
        <v>16</v>
      </c>
      <c r="C8" s="61">
        <v>123116390</v>
      </c>
      <c r="D8" s="62">
        <v>142869090</v>
      </c>
      <c r="E8" s="63">
        <f>($D8-$C8)</f>
        <v>19752700</v>
      </c>
      <c r="F8" s="61">
        <v>129887793</v>
      </c>
      <c r="G8" s="62">
        <v>145012000</v>
      </c>
      <c r="H8" s="63">
        <f>($G8-$F8)</f>
        <v>15124207</v>
      </c>
      <c r="I8" s="63">
        <v>147188000</v>
      </c>
      <c r="J8" s="28">
        <f>IF($C8=0,0,($E8/$C8)*100)</f>
        <v>16.043923964957063</v>
      </c>
      <c r="K8" s="29">
        <f>IF($F8=0,0,($H8/$F8)*100)</f>
        <v>11.644055727392335</v>
      </c>
      <c r="L8" s="30">
        <f>IF($E$10=0,0,($E8/$E$10)*100)</f>
        <v>31.905717230192142</v>
      </c>
      <c r="M8" s="29">
        <f>IF($H$10=0,0,($H8/$H$10)*100)</f>
        <v>30.81251284643561</v>
      </c>
      <c r="N8" s="5"/>
      <c r="O8" s="31"/>
    </row>
    <row r="9" spans="1:15" ht="12.75">
      <c r="A9" s="2"/>
      <c r="B9" s="27" t="s">
        <v>17</v>
      </c>
      <c r="C9" s="61">
        <v>101300350</v>
      </c>
      <c r="D9" s="62">
        <v>149263836</v>
      </c>
      <c r="E9" s="63">
        <f aca="true" t="shared" si="0" ref="E9:E32">($D9-$C9)</f>
        <v>47963486</v>
      </c>
      <c r="F9" s="61">
        <v>99913505</v>
      </c>
      <c r="G9" s="62">
        <v>140751668</v>
      </c>
      <c r="H9" s="63">
        <f aca="true" t="shared" si="1" ref="H9:H32">($G9-$F9)</f>
        <v>40838163</v>
      </c>
      <c r="I9" s="63">
        <v>142254161</v>
      </c>
      <c r="J9" s="28">
        <f aca="true" t="shared" si="2" ref="J9:J32">IF($C9=0,0,($E9/$C9)*100)</f>
        <v>47.34779889704231</v>
      </c>
      <c r="K9" s="29">
        <f aca="true" t="shared" si="3" ref="K9:K32">IF($F9=0,0,($H9/$F9)*100)</f>
        <v>40.87351654813831</v>
      </c>
      <c r="L9" s="30">
        <f>IF($E$10=0,0,($E9/$E$10)*100)</f>
        <v>77.4734300470457</v>
      </c>
      <c r="M9" s="29">
        <f>IF($H$10=0,0,($H9/$H$10)*100)</f>
        <v>83.19949747198852</v>
      </c>
      <c r="N9" s="5"/>
      <c r="O9" s="31"/>
    </row>
    <row r="10" spans="1:15" ht="16.5">
      <c r="A10" s="6"/>
      <c r="B10" s="32" t="s">
        <v>18</v>
      </c>
      <c r="C10" s="64">
        <v>249019340</v>
      </c>
      <c r="D10" s="65">
        <v>310928934</v>
      </c>
      <c r="E10" s="66">
        <f t="shared" si="0"/>
        <v>61909594</v>
      </c>
      <c r="F10" s="64">
        <v>255757041</v>
      </c>
      <c r="G10" s="65">
        <v>304841668</v>
      </c>
      <c r="H10" s="66">
        <f t="shared" si="1"/>
        <v>49084627</v>
      </c>
      <c r="I10" s="66">
        <v>308806161</v>
      </c>
      <c r="J10" s="33">
        <f t="shared" si="2"/>
        <v>24.8613597642657</v>
      </c>
      <c r="K10" s="34">
        <f t="shared" si="3"/>
        <v>19.19189665632705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64214531</v>
      </c>
      <c r="D12" s="62">
        <v>71987442</v>
      </c>
      <c r="E12" s="63">
        <f t="shared" si="0"/>
        <v>7772911</v>
      </c>
      <c r="F12" s="61">
        <v>68324261</v>
      </c>
      <c r="G12" s="62">
        <v>73066805</v>
      </c>
      <c r="H12" s="63">
        <f t="shared" si="1"/>
        <v>4742544</v>
      </c>
      <c r="I12" s="63">
        <v>74162807</v>
      </c>
      <c r="J12" s="28">
        <f t="shared" si="2"/>
        <v>12.104598256740363</v>
      </c>
      <c r="K12" s="29">
        <f t="shared" si="3"/>
        <v>6.941229850989533</v>
      </c>
      <c r="L12" s="30">
        <f aca="true" t="shared" si="4" ref="L12:L17">IF($E$17=0,0,($E12/$E$17)*100)</f>
        <v>38.258151816266626</v>
      </c>
      <c r="M12" s="29">
        <f aca="true" t="shared" si="5" ref="M12:M17">IF($H$17=0,0,($H12/$H$17)*100)</f>
        <v>27.05190426526854</v>
      </c>
      <c r="N12" s="5"/>
      <c r="O12" s="31"/>
    </row>
    <row r="13" spans="1:15" ht="12.75">
      <c r="A13" s="2"/>
      <c r="B13" s="27" t="s">
        <v>21</v>
      </c>
      <c r="C13" s="61">
        <v>31369000</v>
      </c>
      <c r="D13" s="62">
        <v>40316100</v>
      </c>
      <c r="E13" s="63">
        <f t="shared" si="0"/>
        <v>8947100</v>
      </c>
      <c r="F13" s="61">
        <v>28233210</v>
      </c>
      <c r="G13" s="62">
        <v>41929000</v>
      </c>
      <c r="H13" s="63">
        <f t="shared" si="1"/>
        <v>13695790</v>
      </c>
      <c r="I13" s="63">
        <v>42589555</v>
      </c>
      <c r="J13" s="28">
        <f t="shared" si="2"/>
        <v>28.522107813446397</v>
      </c>
      <c r="K13" s="29">
        <f t="shared" si="3"/>
        <v>48.509503524395555</v>
      </c>
      <c r="L13" s="30">
        <f t="shared" si="4"/>
        <v>44.037492532118165</v>
      </c>
      <c r="M13" s="29">
        <f t="shared" si="5"/>
        <v>78.12203743754876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38742393</v>
      </c>
      <c r="D15" s="62">
        <v>50434189</v>
      </c>
      <c r="E15" s="63">
        <f t="shared" si="0"/>
        <v>11691796</v>
      </c>
      <c r="F15" s="61">
        <v>40873224</v>
      </c>
      <c r="G15" s="62">
        <v>51191000</v>
      </c>
      <c r="H15" s="63">
        <f t="shared" si="1"/>
        <v>10317776</v>
      </c>
      <c r="I15" s="63">
        <v>51959000</v>
      </c>
      <c r="J15" s="28">
        <f t="shared" si="2"/>
        <v>30.178301066741025</v>
      </c>
      <c r="K15" s="29">
        <f t="shared" si="3"/>
        <v>25.243362255935576</v>
      </c>
      <c r="L15" s="30">
        <f t="shared" si="4"/>
        <v>57.546845238909704</v>
      </c>
      <c r="M15" s="29">
        <f t="shared" si="5"/>
        <v>58.853536958747334</v>
      </c>
      <c r="N15" s="5"/>
      <c r="O15" s="31"/>
    </row>
    <row r="16" spans="1:15" ht="12.75">
      <c r="A16" s="2"/>
      <c r="B16" s="27" t="s">
        <v>23</v>
      </c>
      <c r="C16" s="61">
        <v>159129705</v>
      </c>
      <c r="D16" s="62">
        <v>151034904</v>
      </c>
      <c r="E16" s="63">
        <f t="shared" si="0"/>
        <v>-8094801</v>
      </c>
      <c r="F16" s="61">
        <v>167987582</v>
      </c>
      <c r="G16" s="62">
        <v>156762748</v>
      </c>
      <c r="H16" s="63">
        <f t="shared" si="1"/>
        <v>-11224834</v>
      </c>
      <c r="I16" s="63">
        <v>162993452</v>
      </c>
      <c r="J16" s="40">
        <f t="shared" si="2"/>
        <v>-5.086920132227983</v>
      </c>
      <c r="K16" s="29">
        <f t="shared" si="3"/>
        <v>-6.681942716456267</v>
      </c>
      <c r="L16" s="30">
        <f t="shared" si="4"/>
        <v>-39.84248958729451</v>
      </c>
      <c r="M16" s="29">
        <f t="shared" si="5"/>
        <v>-64.02747866156461</v>
      </c>
      <c r="N16" s="5"/>
      <c r="O16" s="31"/>
    </row>
    <row r="17" spans="1:15" ht="16.5">
      <c r="A17" s="2"/>
      <c r="B17" s="32" t="s">
        <v>24</v>
      </c>
      <c r="C17" s="64">
        <v>293455629</v>
      </c>
      <c r="D17" s="65">
        <v>313772635</v>
      </c>
      <c r="E17" s="66">
        <f t="shared" si="0"/>
        <v>20317006</v>
      </c>
      <c r="F17" s="64">
        <v>305418277</v>
      </c>
      <c r="G17" s="65">
        <v>322949553</v>
      </c>
      <c r="H17" s="66">
        <f t="shared" si="1"/>
        <v>17531276</v>
      </c>
      <c r="I17" s="66">
        <v>331704814</v>
      </c>
      <c r="J17" s="41">
        <f t="shared" si="2"/>
        <v>6.923365576333859</v>
      </c>
      <c r="K17" s="34">
        <f t="shared" si="3"/>
        <v>5.740087388417819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-44436289</v>
      </c>
      <c r="D18" s="71">
        <v>-2843701</v>
      </c>
      <c r="E18" s="72">
        <f t="shared" si="0"/>
        <v>41592588</v>
      </c>
      <c r="F18" s="73">
        <v>-49661236</v>
      </c>
      <c r="G18" s="74">
        <v>-18107885</v>
      </c>
      <c r="H18" s="75">
        <f t="shared" si="1"/>
        <v>31553351</v>
      </c>
      <c r="I18" s="75">
        <v>-22898653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>
        <v>3641570</v>
      </c>
      <c r="G21" s="62">
        <v>0</v>
      </c>
      <c r="H21" s="63">
        <f t="shared" si="1"/>
        <v>-3641570</v>
      </c>
      <c r="I21" s="63">
        <v>0</v>
      </c>
      <c r="J21" s="28">
        <f t="shared" si="2"/>
        <v>0</v>
      </c>
      <c r="K21" s="29">
        <f t="shared" si="3"/>
        <v>-100</v>
      </c>
      <c r="L21" s="30">
        <f>IF($E$25=0,0,($E21/$E$25)*100)</f>
        <v>0</v>
      </c>
      <c r="M21" s="29">
        <f>IF($H$25=0,0,($H21/$H$25)*100)</f>
        <v>23.543384907968566</v>
      </c>
      <c r="N21" s="5"/>
      <c r="O21" s="31"/>
    </row>
    <row r="22" spans="1:15" ht="12.75">
      <c r="A22" s="6"/>
      <c r="B22" s="27" t="s">
        <v>28</v>
      </c>
      <c r="C22" s="61">
        <v>7259996</v>
      </c>
      <c r="D22" s="62">
        <v>4824000</v>
      </c>
      <c r="E22" s="63">
        <f t="shared" si="0"/>
        <v>-2435996</v>
      </c>
      <c r="F22" s="61">
        <v>4940000</v>
      </c>
      <c r="G22" s="62">
        <v>7886570</v>
      </c>
      <c r="H22" s="63">
        <f t="shared" si="1"/>
        <v>2946570</v>
      </c>
      <c r="I22" s="63">
        <v>10059109</v>
      </c>
      <c r="J22" s="28">
        <f t="shared" si="2"/>
        <v>-33.55368239872308</v>
      </c>
      <c r="K22" s="29">
        <f t="shared" si="3"/>
        <v>59.64716599190283</v>
      </c>
      <c r="L22" s="30">
        <f>IF($E$25=0,0,($E22/$E$25)*100)</f>
        <v>84.67592634433682</v>
      </c>
      <c r="M22" s="29">
        <f>IF($H$25=0,0,($H22/$H$25)*100)</f>
        <v>-19.050088744215525</v>
      </c>
      <c r="N22" s="5"/>
      <c r="O22" s="31"/>
    </row>
    <row r="23" spans="1:15" ht="12.75">
      <c r="A23" s="6"/>
      <c r="B23" s="27" t="s">
        <v>29</v>
      </c>
      <c r="C23" s="61">
        <v>63213850</v>
      </c>
      <c r="D23" s="62">
        <v>62773000</v>
      </c>
      <c r="E23" s="63">
        <f t="shared" si="0"/>
        <v>-440850</v>
      </c>
      <c r="F23" s="61">
        <v>78487487</v>
      </c>
      <c r="G23" s="62">
        <v>63715000</v>
      </c>
      <c r="H23" s="63">
        <f t="shared" si="1"/>
        <v>-14772487</v>
      </c>
      <c r="I23" s="63">
        <v>76750000</v>
      </c>
      <c r="J23" s="28">
        <f t="shared" si="2"/>
        <v>-0.6973946374093651</v>
      </c>
      <c r="K23" s="29">
        <f t="shared" si="3"/>
        <v>-18.82145494096403</v>
      </c>
      <c r="L23" s="30">
        <f>IF($E$25=0,0,($E23/$E$25)*100)</f>
        <v>15.324073655663181</v>
      </c>
      <c r="M23" s="29">
        <f>IF($H$25=0,0,($H23/$H$25)*100)</f>
        <v>95.50670383624697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70473846</v>
      </c>
      <c r="D25" s="65">
        <v>67597000</v>
      </c>
      <c r="E25" s="66">
        <f t="shared" si="0"/>
        <v>-2876846</v>
      </c>
      <c r="F25" s="64">
        <v>87069057</v>
      </c>
      <c r="G25" s="65">
        <v>71601570</v>
      </c>
      <c r="H25" s="66">
        <f t="shared" si="1"/>
        <v>-15467487</v>
      </c>
      <c r="I25" s="66">
        <v>86809109</v>
      </c>
      <c r="J25" s="41">
        <f t="shared" si="2"/>
        <v>-4.0821470138014035</v>
      </c>
      <c r="K25" s="34">
        <f t="shared" si="3"/>
        <v>-17.764619869490488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54083850</v>
      </c>
      <c r="D27" s="62">
        <v>35056709</v>
      </c>
      <c r="E27" s="63">
        <f t="shared" si="0"/>
        <v>-19027141</v>
      </c>
      <c r="F27" s="61">
        <v>51515441</v>
      </c>
      <c r="G27" s="62">
        <v>48765090</v>
      </c>
      <c r="H27" s="63">
        <f t="shared" si="1"/>
        <v>-2750351</v>
      </c>
      <c r="I27" s="63">
        <v>55567866</v>
      </c>
      <c r="J27" s="28">
        <f t="shared" si="2"/>
        <v>-35.18081830343069</v>
      </c>
      <c r="K27" s="29">
        <f t="shared" si="3"/>
        <v>-5.338886645656396</v>
      </c>
      <c r="L27" s="30">
        <f aca="true" t="shared" si="6" ref="L27:L32">IF($E$32=0,0,($E27/$E$32)*100)</f>
        <v>661.3889307943491</v>
      </c>
      <c r="M27" s="29">
        <f aca="true" t="shared" si="7" ref="M27:M32">IF($H$32=0,0,($H27/$H$32)*100)</f>
        <v>17.781498701114153</v>
      </c>
      <c r="N27" s="5"/>
      <c r="O27" s="31"/>
    </row>
    <row r="28" spans="1:15" ht="12.75">
      <c r="A28" s="6"/>
      <c r="B28" s="27" t="s">
        <v>34</v>
      </c>
      <c r="C28" s="61">
        <v>5000000</v>
      </c>
      <c r="D28" s="62">
        <v>3240000</v>
      </c>
      <c r="E28" s="63">
        <f t="shared" si="0"/>
        <v>-1760000</v>
      </c>
      <c r="F28" s="61">
        <v>5000000</v>
      </c>
      <c r="G28" s="62">
        <v>4196570</v>
      </c>
      <c r="H28" s="63">
        <f t="shared" si="1"/>
        <v>-803430</v>
      </c>
      <c r="I28" s="63">
        <v>7392998</v>
      </c>
      <c r="J28" s="28">
        <f t="shared" si="2"/>
        <v>-35.199999999999996</v>
      </c>
      <c r="K28" s="29">
        <f t="shared" si="3"/>
        <v>-16.0686</v>
      </c>
      <c r="L28" s="30">
        <f t="shared" si="6"/>
        <v>61.17810963812453</v>
      </c>
      <c r="M28" s="29">
        <f t="shared" si="7"/>
        <v>5.194315017041876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4130000</v>
      </c>
      <c r="D30" s="62">
        <v>12309264</v>
      </c>
      <c r="E30" s="63">
        <f t="shared" si="0"/>
        <v>8179264</v>
      </c>
      <c r="F30" s="61">
        <v>4624778</v>
      </c>
      <c r="G30" s="62">
        <v>4624778</v>
      </c>
      <c r="H30" s="63">
        <f t="shared" si="1"/>
        <v>0</v>
      </c>
      <c r="I30" s="63">
        <v>4311087</v>
      </c>
      <c r="J30" s="28">
        <f t="shared" si="2"/>
        <v>198.04513317191282</v>
      </c>
      <c r="K30" s="29">
        <f t="shared" si="3"/>
        <v>0</v>
      </c>
      <c r="L30" s="30">
        <f t="shared" si="6"/>
        <v>-284.3135850858892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7259996</v>
      </c>
      <c r="D31" s="62">
        <v>16991027</v>
      </c>
      <c r="E31" s="63">
        <f t="shared" si="0"/>
        <v>9731031</v>
      </c>
      <c r="F31" s="61">
        <v>25928838</v>
      </c>
      <c r="G31" s="62">
        <v>14015132</v>
      </c>
      <c r="H31" s="63">
        <f t="shared" si="1"/>
        <v>-11913706</v>
      </c>
      <c r="I31" s="63">
        <v>19537158</v>
      </c>
      <c r="J31" s="28">
        <f t="shared" si="2"/>
        <v>134.03631351863004</v>
      </c>
      <c r="K31" s="29">
        <f t="shared" si="3"/>
        <v>-45.94770502249272</v>
      </c>
      <c r="L31" s="30">
        <f t="shared" si="6"/>
        <v>-338.2534553465844</v>
      </c>
      <c r="M31" s="29">
        <f t="shared" si="7"/>
        <v>77.02418628184398</v>
      </c>
      <c r="N31" s="5"/>
      <c r="O31" s="31"/>
    </row>
    <row r="32" spans="1:15" ht="17.25" thickBot="1">
      <c r="A32" s="6"/>
      <c r="B32" s="55" t="s">
        <v>37</v>
      </c>
      <c r="C32" s="79">
        <v>70473846</v>
      </c>
      <c r="D32" s="80">
        <v>67597000</v>
      </c>
      <c r="E32" s="81">
        <f t="shared" si="0"/>
        <v>-2876846</v>
      </c>
      <c r="F32" s="79">
        <v>87069057</v>
      </c>
      <c r="G32" s="80">
        <v>71601570</v>
      </c>
      <c r="H32" s="81">
        <f t="shared" si="1"/>
        <v>-15467487</v>
      </c>
      <c r="I32" s="81">
        <v>86809109</v>
      </c>
      <c r="J32" s="56">
        <f t="shared" si="2"/>
        <v>-4.0821470138014035</v>
      </c>
      <c r="K32" s="57">
        <f t="shared" si="3"/>
        <v>-17.764619869490488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214725000</v>
      </c>
      <c r="D7" s="62">
        <v>267000000</v>
      </c>
      <c r="E7" s="63">
        <f>($D7-$C7)</f>
        <v>52275000</v>
      </c>
      <c r="F7" s="61">
        <v>225461250</v>
      </c>
      <c r="G7" s="62">
        <v>280350000</v>
      </c>
      <c r="H7" s="63">
        <f>($G7-$F7)</f>
        <v>54888750</v>
      </c>
      <c r="I7" s="63">
        <v>294367500</v>
      </c>
      <c r="J7" s="28">
        <f>IF($C7=0,0,($E7/$C7)*100)</f>
        <v>24.345092560251487</v>
      </c>
      <c r="K7" s="29">
        <f>IF($F7=0,0,($H7/$F7)*100)</f>
        <v>24.345092560251487</v>
      </c>
      <c r="L7" s="30">
        <f>IF($E$10=0,0,($E7/$E$10)*100)</f>
        <v>8.107104183979462</v>
      </c>
      <c r="M7" s="29">
        <f>IF($H$10=0,0,($H7/$H$10)*100)</f>
        <v>7.613668423195278</v>
      </c>
      <c r="N7" s="5"/>
      <c r="O7" s="31"/>
    </row>
    <row r="8" spans="1:15" ht="12.75">
      <c r="A8" s="2"/>
      <c r="B8" s="27" t="s">
        <v>16</v>
      </c>
      <c r="C8" s="61">
        <v>594377313</v>
      </c>
      <c r="D8" s="62">
        <v>724736000</v>
      </c>
      <c r="E8" s="63">
        <f>($D8-$C8)</f>
        <v>130358687</v>
      </c>
      <c r="F8" s="61">
        <v>604096178</v>
      </c>
      <c r="G8" s="62">
        <v>761242500</v>
      </c>
      <c r="H8" s="63">
        <f>($G8-$F8)</f>
        <v>157146322</v>
      </c>
      <c r="I8" s="63">
        <v>799464075</v>
      </c>
      <c r="J8" s="28">
        <f>IF($C8=0,0,($E8/$C8)*100)</f>
        <v>21.931975556408897</v>
      </c>
      <c r="K8" s="29">
        <f>IF($F8=0,0,($H8/$F8)*100)</f>
        <v>26.013460724129928</v>
      </c>
      <c r="L8" s="30">
        <f>IF($E$10=0,0,($E8/$E$10)*100)</f>
        <v>20.21676627060295</v>
      </c>
      <c r="M8" s="29">
        <f>IF($H$10=0,0,($H8/$H$10)*100)</f>
        <v>21.79790921878668</v>
      </c>
      <c r="N8" s="5"/>
      <c r="O8" s="31"/>
    </row>
    <row r="9" spans="1:15" ht="12.75">
      <c r="A9" s="2"/>
      <c r="B9" s="27" t="s">
        <v>17</v>
      </c>
      <c r="C9" s="61">
        <v>645211488</v>
      </c>
      <c r="D9" s="62">
        <v>1107382639</v>
      </c>
      <c r="E9" s="63">
        <f aca="true" t="shared" si="0" ref="E9:E32">($D9-$C9)</f>
        <v>462171151</v>
      </c>
      <c r="F9" s="61">
        <v>645696813</v>
      </c>
      <c r="G9" s="62">
        <v>1154585571</v>
      </c>
      <c r="H9" s="63">
        <f aca="true" t="shared" si="1" ref="H9:H32">($G9-$F9)</f>
        <v>508888758</v>
      </c>
      <c r="I9" s="63">
        <v>1199459253</v>
      </c>
      <c r="J9" s="28">
        <f aca="true" t="shared" si="2" ref="J9:J32">IF($C9=0,0,($E9/$C9)*100)</f>
        <v>71.63095505825835</v>
      </c>
      <c r="K9" s="29">
        <f aca="true" t="shared" si="3" ref="K9:K32">IF($F9=0,0,($H9/$F9)*100)</f>
        <v>78.8123385084758</v>
      </c>
      <c r="L9" s="30">
        <f>IF($E$10=0,0,($E9/$E$10)*100)</f>
        <v>71.6761295454176</v>
      </c>
      <c r="M9" s="29">
        <f>IF($H$10=0,0,($H9/$H$10)*100)</f>
        <v>70.58842235801805</v>
      </c>
      <c r="N9" s="5"/>
      <c r="O9" s="31"/>
    </row>
    <row r="10" spans="1:15" ht="16.5">
      <c r="A10" s="6"/>
      <c r="B10" s="32" t="s">
        <v>18</v>
      </c>
      <c r="C10" s="64">
        <v>1454313801</v>
      </c>
      <c r="D10" s="65">
        <v>2099118639</v>
      </c>
      <c r="E10" s="66">
        <f t="shared" si="0"/>
        <v>644804838</v>
      </c>
      <c r="F10" s="64">
        <v>1475254241</v>
      </c>
      <c r="G10" s="65">
        <v>2196178071</v>
      </c>
      <c r="H10" s="66">
        <f t="shared" si="1"/>
        <v>720923830</v>
      </c>
      <c r="I10" s="66">
        <v>2293290828</v>
      </c>
      <c r="J10" s="33">
        <f t="shared" si="2"/>
        <v>44.33739386620866</v>
      </c>
      <c r="K10" s="34">
        <f t="shared" si="3"/>
        <v>48.86776868448941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370521062</v>
      </c>
      <c r="D12" s="62">
        <v>373063658</v>
      </c>
      <c r="E12" s="63">
        <f t="shared" si="0"/>
        <v>2542596</v>
      </c>
      <c r="F12" s="61">
        <v>390654668</v>
      </c>
      <c r="G12" s="62">
        <v>391148541</v>
      </c>
      <c r="H12" s="63">
        <f t="shared" si="1"/>
        <v>493873</v>
      </c>
      <c r="I12" s="63">
        <v>410423117</v>
      </c>
      <c r="J12" s="28">
        <f t="shared" si="2"/>
        <v>0.6862217187534672</v>
      </c>
      <c r="K12" s="29">
        <f t="shared" si="3"/>
        <v>0.12642188624762574</v>
      </c>
      <c r="L12" s="30">
        <f aca="true" t="shared" si="4" ref="L12:L17">IF($E$17=0,0,($E12/$E$17)*100)</f>
        <v>0.5093727038838824</v>
      </c>
      <c r="M12" s="29">
        <f aca="true" t="shared" si="5" ref="M12:M17">IF($H$17=0,0,($H12/$H$17)*100)</f>
        <v>0.09241122427280511</v>
      </c>
      <c r="N12" s="5"/>
      <c r="O12" s="31"/>
    </row>
    <row r="13" spans="1:15" ht="12.75">
      <c r="A13" s="2"/>
      <c r="B13" s="27" t="s">
        <v>21</v>
      </c>
      <c r="C13" s="61">
        <v>15750000</v>
      </c>
      <c r="D13" s="62">
        <v>50000000</v>
      </c>
      <c r="E13" s="63">
        <f t="shared" si="0"/>
        <v>34250000</v>
      </c>
      <c r="F13" s="61">
        <v>16537500</v>
      </c>
      <c r="G13" s="62">
        <v>52500000</v>
      </c>
      <c r="H13" s="63">
        <f t="shared" si="1"/>
        <v>35962500</v>
      </c>
      <c r="I13" s="63">
        <v>55125000</v>
      </c>
      <c r="J13" s="28">
        <f t="shared" si="2"/>
        <v>217.46031746031744</v>
      </c>
      <c r="K13" s="29">
        <f t="shared" si="3"/>
        <v>217.46031746031744</v>
      </c>
      <c r="L13" s="30">
        <f t="shared" si="4"/>
        <v>6.861497110835922</v>
      </c>
      <c r="M13" s="29">
        <f t="shared" si="5"/>
        <v>6.7291361400820735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369730514</v>
      </c>
      <c r="D15" s="62">
        <v>639274000</v>
      </c>
      <c r="E15" s="63">
        <f t="shared" si="0"/>
        <v>269543486</v>
      </c>
      <c r="F15" s="61">
        <v>371072189</v>
      </c>
      <c r="G15" s="62">
        <v>671361000</v>
      </c>
      <c r="H15" s="63">
        <f t="shared" si="1"/>
        <v>300288811</v>
      </c>
      <c r="I15" s="63">
        <v>703805000</v>
      </c>
      <c r="J15" s="28">
        <f t="shared" si="2"/>
        <v>72.90268879457432</v>
      </c>
      <c r="K15" s="29">
        <f t="shared" si="3"/>
        <v>80.92463404741981</v>
      </c>
      <c r="L15" s="30">
        <f t="shared" si="4"/>
        <v>53.999178114850885</v>
      </c>
      <c r="M15" s="29">
        <f t="shared" si="5"/>
        <v>56.1886490250226</v>
      </c>
      <c r="N15" s="5"/>
      <c r="O15" s="31"/>
    </row>
    <row r="16" spans="1:15" ht="12.75">
      <c r="A16" s="2"/>
      <c r="B16" s="27" t="s">
        <v>23</v>
      </c>
      <c r="C16" s="61">
        <v>698154863</v>
      </c>
      <c r="D16" s="62">
        <v>890980982</v>
      </c>
      <c r="E16" s="63">
        <f t="shared" si="0"/>
        <v>192826119</v>
      </c>
      <c r="F16" s="61">
        <v>696978744</v>
      </c>
      <c r="G16" s="62">
        <v>894663229</v>
      </c>
      <c r="H16" s="63">
        <f t="shared" si="1"/>
        <v>197684485</v>
      </c>
      <c r="I16" s="63">
        <v>939431444</v>
      </c>
      <c r="J16" s="40">
        <f t="shared" si="2"/>
        <v>27.61939065659706</v>
      </c>
      <c r="K16" s="29">
        <f t="shared" si="3"/>
        <v>28.363057941405458</v>
      </c>
      <c r="L16" s="30">
        <f t="shared" si="4"/>
        <v>38.629952070429304</v>
      </c>
      <c r="M16" s="29">
        <f t="shared" si="5"/>
        <v>36.98980361062252</v>
      </c>
      <c r="N16" s="5"/>
      <c r="O16" s="31"/>
    </row>
    <row r="17" spans="1:15" ht="16.5">
      <c r="A17" s="2"/>
      <c r="B17" s="32" t="s">
        <v>24</v>
      </c>
      <c r="C17" s="64">
        <v>1454156439</v>
      </c>
      <c r="D17" s="65">
        <v>1953318640</v>
      </c>
      <c r="E17" s="66">
        <f t="shared" si="0"/>
        <v>499162201</v>
      </c>
      <c r="F17" s="64">
        <v>1475243101</v>
      </c>
      <c r="G17" s="65">
        <v>2009672770</v>
      </c>
      <c r="H17" s="66">
        <f t="shared" si="1"/>
        <v>534429669</v>
      </c>
      <c r="I17" s="66">
        <v>2108784561</v>
      </c>
      <c r="J17" s="41">
        <f t="shared" si="2"/>
        <v>34.32658190086246</v>
      </c>
      <c r="K17" s="34">
        <f t="shared" si="3"/>
        <v>36.22654928111404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157362</v>
      </c>
      <c r="D18" s="71">
        <v>145799999</v>
      </c>
      <c r="E18" s="72">
        <f t="shared" si="0"/>
        <v>145642637</v>
      </c>
      <c r="F18" s="73">
        <v>11140</v>
      </c>
      <c r="G18" s="74">
        <v>186505301</v>
      </c>
      <c r="H18" s="75">
        <f t="shared" si="1"/>
        <v>186494161</v>
      </c>
      <c r="I18" s="75">
        <v>184506267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256224000</v>
      </c>
      <c r="D23" s="62">
        <v>304865000</v>
      </c>
      <c r="E23" s="63">
        <f t="shared" si="0"/>
        <v>48641000</v>
      </c>
      <c r="F23" s="61">
        <v>273034000</v>
      </c>
      <c r="G23" s="62">
        <v>273608000</v>
      </c>
      <c r="H23" s="63">
        <f t="shared" si="1"/>
        <v>574000</v>
      </c>
      <c r="I23" s="63">
        <v>282447000</v>
      </c>
      <c r="J23" s="28">
        <f t="shared" si="2"/>
        <v>18.98377981765955</v>
      </c>
      <c r="K23" s="29">
        <f t="shared" si="3"/>
        <v>0.21023022773720487</v>
      </c>
      <c r="L23" s="30">
        <f>IF($E$25=0,0,($E23/$E$25)*100)</f>
        <v>25.015814565858026</v>
      </c>
      <c r="M23" s="29">
        <f>IF($H$25=0,0,($H23/$H$25)*100)</f>
        <v>0.5238468979867487</v>
      </c>
      <c r="N23" s="5"/>
      <c r="O23" s="31"/>
    </row>
    <row r="24" spans="1:15" ht="12.75">
      <c r="A24" s="6"/>
      <c r="B24" s="27" t="s">
        <v>30</v>
      </c>
      <c r="C24" s="61"/>
      <c r="D24" s="62">
        <v>145800000</v>
      </c>
      <c r="E24" s="63">
        <f t="shared" si="0"/>
        <v>145800000</v>
      </c>
      <c r="F24" s="61"/>
      <c r="G24" s="62">
        <v>109000000</v>
      </c>
      <c r="H24" s="63">
        <f t="shared" si="1"/>
        <v>109000000</v>
      </c>
      <c r="I24" s="63">
        <v>62500000</v>
      </c>
      <c r="J24" s="28">
        <f t="shared" si="2"/>
        <v>0</v>
      </c>
      <c r="K24" s="29">
        <f t="shared" si="3"/>
        <v>0</v>
      </c>
      <c r="L24" s="30">
        <f>IF($E$25=0,0,($E24/$E$25)*100)</f>
        <v>74.98418543414198</v>
      </c>
      <c r="M24" s="29">
        <f>IF($H$25=0,0,($H24/$H$25)*100)</f>
        <v>99.47615310201326</v>
      </c>
      <c r="N24" s="5"/>
      <c r="O24" s="31"/>
    </row>
    <row r="25" spans="1:15" ht="16.5">
      <c r="A25" s="6"/>
      <c r="B25" s="32" t="s">
        <v>31</v>
      </c>
      <c r="C25" s="64">
        <v>256224000</v>
      </c>
      <c r="D25" s="65">
        <v>450665000</v>
      </c>
      <c r="E25" s="66">
        <f t="shared" si="0"/>
        <v>194441000</v>
      </c>
      <c r="F25" s="64">
        <v>273034000</v>
      </c>
      <c r="G25" s="65">
        <v>382608000</v>
      </c>
      <c r="H25" s="66">
        <f t="shared" si="1"/>
        <v>109574000</v>
      </c>
      <c r="I25" s="66">
        <v>344947000</v>
      </c>
      <c r="J25" s="41">
        <f t="shared" si="2"/>
        <v>75.88711439990009</v>
      </c>
      <c r="K25" s="34">
        <f t="shared" si="3"/>
        <v>40.13199821267681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92437290</v>
      </c>
      <c r="D27" s="62">
        <v>144387674</v>
      </c>
      <c r="E27" s="63">
        <f t="shared" si="0"/>
        <v>51950384</v>
      </c>
      <c r="F27" s="61">
        <v>167034000</v>
      </c>
      <c r="G27" s="62">
        <v>133125000</v>
      </c>
      <c r="H27" s="63">
        <f t="shared" si="1"/>
        <v>-33909000</v>
      </c>
      <c r="I27" s="63">
        <v>121004000</v>
      </c>
      <c r="J27" s="28">
        <f t="shared" si="2"/>
        <v>56.200678319323295</v>
      </c>
      <c r="K27" s="29">
        <f t="shared" si="3"/>
        <v>-20.30065735119796</v>
      </c>
      <c r="L27" s="30">
        <f aca="true" t="shared" si="6" ref="L27:L32">IF($E$32=0,0,($E27/$E$32)*100)</f>
        <v>26.71781362984144</v>
      </c>
      <c r="M27" s="29">
        <f aca="true" t="shared" si="7" ref="M27:M32">IF($H$32=0,0,($H27/$H$32)*100)</f>
        <v>-30.946209867304287</v>
      </c>
      <c r="N27" s="5"/>
      <c r="O27" s="31"/>
    </row>
    <row r="28" spans="1:15" ht="12.75">
      <c r="A28" s="6"/>
      <c r="B28" s="27" t="s">
        <v>34</v>
      </c>
      <c r="C28" s="61">
        <v>27128102</v>
      </c>
      <c r="D28" s="62">
        <v>31340166</v>
      </c>
      <c r="E28" s="63">
        <f t="shared" si="0"/>
        <v>4212064</v>
      </c>
      <c r="F28" s="61">
        <v>25000000</v>
      </c>
      <c r="G28" s="62">
        <v>55030000</v>
      </c>
      <c r="H28" s="63">
        <f t="shared" si="1"/>
        <v>30030000</v>
      </c>
      <c r="I28" s="63">
        <v>58000000</v>
      </c>
      <c r="J28" s="28">
        <f t="shared" si="2"/>
        <v>15.526570933712943</v>
      </c>
      <c r="K28" s="29">
        <f t="shared" si="3"/>
        <v>120.12</v>
      </c>
      <c r="L28" s="30">
        <f t="shared" si="6"/>
        <v>2.166242716299546</v>
      </c>
      <c r="M28" s="29">
        <f t="shared" si="7"/>
        <v>27.406136492233557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69659071</v>
      </c>
      <c r="D30" s="62">
        <v>83296302</v>
      </c>
      <c r="E30" s="63">
        <f t="shared" si="0"/>
        <v>13637231</v>
      </c>
      <c r="F30" s="61">
        <v>20000000</v>
      </c>
      <c r="G30" s="62">
        <v>88653000</v>
      </c>
      <c r="H30" s="63">
        <f t="shared" si="1"/>
        <v>68653000</v>
      </c>
      <c r="I30" s="63">
        <v>48500000</v>
      </c>
      <c r="J30" s="28">
        <f t="shared" si="2"/>
        <v>19.57710719397909</v>
      </c>
      <c r="K30" s="29">
        <f t="shared" si="3"/>
        <v>343.26500000000004</v>
      </c>
      <c r="L30" s="30">
        <f t="shared" si="6"/>
        <v>7.01355732587263</v>
      </c>
      <c r="M30" s="29">
        <f t="shared" si="7"/>
        <v>62.654461824885466</v>
      </c>
      <c r="N30" s="5"/>
      <c r="O30" s="31"/>
    </row>
    <row r="31" spans="1:15" ht="12.75">
      <c r="A31" s="6"/>
      <c r="B31" s="27" t="s">
        <v>30</v>
      </c>
      <c r="C31" s="61">
        <v>66999537</v>
      </c>
      <c r="D31" s="62">
        <v>191640858</v>
      </c>
      <c r="E31" s="63">
        <f t="shared" si="0"/>
        <v>124641321</v>
      </c>
      <c r="F31" s="61">
        <v>61000000</v>
      </c>
      <c r="G31" s="62">
        <v>105800000</v>
      </c>
      <c r="H31" s="63">
        <f t="shared" si="1"/>
        <v>44800000</v>
      </c>
      <c r="I31" s="63">
        <v>117443000</v>
      </c>
      <c r="J31" s="28">
        <f t="shared" si="2"/>
        <v>186.0331079601341</v>
      </c>
      <c r="K31" s="29">
        <f t="shared" si="3"/>
        <v>73.44262295081967</v>
      </c>
      <c r="L31" s="30">
        <f t="shared" si="6"/>
        <v>64.10238632798638</v>
      </c>
      <c r="M31" s="29">
        <f t="shared" si="7"/>
        <v>40.88561155018526</v>
      </c>
      <c r="N31" s="5"/>
      <c r="O31" s="31"/>
    </row>
    <row r="32" spans="1:15" ht="17.25" thickBot="1">
      <c r="A32" s="6"/>
      <c r="B32" s="55" t="s">
        <v>37</v>
      </c>
      <c r="C32" s="79">
        <v>256224000</v>
      </c>
      <c r="D32" s="80">
        <v>450665000</v>
      </c>
      <c r="E32" s="81">
        <f t="shared" si="0"/>
        <v>194441000</v>
      </c>
      <c r="F32" s="79">
        <v>273034000</v>
      </c>
      <c r="G32" s="80">
        <v>382608000</v>
      </c>
      <c r="H32" s="81">
        <f t="shared" si="1"/>
        <v>109574000</v>
      </c>
      <c r="I32" s="81">
        <v>344947000</v>
      </c>
      <c r="J32" s="56">
        <f t="shared" si="2"/>
        <v>75.88711439990009</v>
      </c>
      <c r="K32" s="57">
        <f t="shared" si="3"/>
        <v>40.13199821267681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8313000</v>
      </c>
      <c r="D7" s="62">
        <v>22544587</v>
      </c>
      <c r="E7" s="63">
        <f>($D7-$C7)</f>
        <v>14231587</v>
      </c>
      <c r="F7" s="61">
        <v>8763000</v>
      </c>
      <c r="G7" s="62">
        <v>23874718</v>
      </c>
      <c r="H7" s="63">
        <f>($G7-$F7)</f>
        <v>15111718</v>
      </c>
      <c r="I7" s="63">
        <v>25211702</v>
      </c>
      <c r="J7" s="28">
        <f>IF($C7=0,0,($E7/$C7)*100)</f>
        <v>171.19676410441477</v>
      </c>
      <c r="K7" s="29">
        <f>IF($F7=0,0,($H7/$F7)*100)</f>
        <v>172.44913842291453</v>
      </c>
      <c r="L7" s="30">
        <f>IF($E$10=0,0,($E7/$E$10)*100)</f>
        <v>40.78052674484441</v>
      </c>
      <c r="M7" s="29">
        <f>IF($H$10=0,0,($H7/$H$10)*100)</f>
        <v>38.4254135252504</v>
      </c>
      <c r="N7" s="5"/>
      <c r="O7" s="31"/>
    </row>
    <row r="8" spans="1:15" ht="12.75">
      <c r="A8" s="2"/>
      <c r="B8" s="27" t="s">
        <v>16</v>
      </c>
      <c r="C8" s="61">
        <v>35079000</v>
      </c>
      <c r="D8" s="62">
        <v>46706713</v>
      </c>
      <c r="E8" s="63">
        <f>($D8-$C8)</f>
        <v>11627713</v>
      </c>
      <c r="F8" s="61">
        <v>36978000</v>
      </c>
      <c r="G8" s="62">
        <v>52702657</v>
      </c>
      <c r="H8" s="63">
        <f>($G8-$F8)</f>
        <v>15724657</v>
      </c>
      <c r="I8" s="63">
        <v>52682705</v>
      </c>
      <c r="J8" s="28">
        <f>IF($C8=0,0,($E8/$C8)*100)</f>
        <v>33.147219133954785</v>
      </c>
      <c r="K8" s="29">
        <f>IF($F8=0,0,($H8/$F8)*100)</f>
        <v>42.52435772621559</v>
      </c>
      <c r="L8" s="30">
        <f>IF($E$10=0,0,($E8/$E$10)*100)</f>
        <v>33.31914149686012</v>
      </c>
      <c r="M8" s="29">
        <f>IF($H$10=0,0,($H8/$H$10)*100)</f>
        <v>39.98396792262292</v>
      </c>
      <c r="N8" s="5"/>
      <c r="O8" s="31"/>
    </row>
    <row r="9" spans="1:15" ht="12.75">
      <c r="A9" s="2"/>
      <c r="B9" s="27" t="s">
        <v>17</v>
      </c>
      <c r="C9" s="61">
        <v>70082034</v>
      </c>
      <c r="D9" s="62">
        <v>79120731</v>
      </c>
      <c r="E9" s="63">
        <f aca="true" t="shared" si="0" ref="E9:E32">($D9-$C9)</f>
        <v>9038697</v>
      </c>
      <c r="F9" s="61">
        <v>69191427</v>
      </c>
      <c r="G9" s="62">
        <v>77682457</v>
      </c>
      <c r="H9" s="63">
        <f aca="true" t="shared" si="1" ref="H9:H32">($G9-$F9)</f>
        <v>8491030</v>
      </c>
      <c r="I9" s="63">
        <v>76809105</v>
      </c>
      <c r="J9" s="28">
        <f aca="true" t="shared" si="2" ref="J9:J32">IF($C9=0,0,($E9/$C9)*100)</f>
        <v>12.897309744177802</v>
      </c>
      <c r="K9" s="29">
        <f aca="true" t="shared" si="3" ref="K9:K32">IF($F9=0,0,($H9/$F9)*100)</f>
        <v>12.271794885802832</v>
      </c>
      <c r="L9" s="30">
        <f>IF($E$10=0,0,($E9/$E$10)*100)</f>
        <v>25.90033175829547</v>
      </c>
      <c r="M9" s="29">
        <f>IF($H$10=0,0,($H9/$H$10)*100)</f>
        <v>21.590618552126692</v>
      </c>
      <c r="N9" s="5"/>
      <c r="O9" s="31"/>
    </row>
    <row r="10" spans="1:15" ht="16.5">
      <c r="A10" s="6"/>
      <c r="B10" s="32" t="s">
        <v>18</v>
      </c>
      <c r="C10" s="64">
        <v>113474034</v>
      </c>
      <c r="D10" s="65">
        <v>148372031</v>
      </c>
      <c r="E10" s="66">
        <f t="shared" si="0"/>
        <v>34897997</v>
      </c>
      <c r="F10" s="64">
        <v>114932427</v>
      </c>
      <c r="G10" s="65">
        <v>154259832</v>
      </c>
      <c r="H10" s="66">
        <f t="shared" si="1"/>
        <v>39327405</v>
      </c>
      <c r="I10" s="66">
        <v>154703512</v>
      </c>
      <c r="J10" s="33">
        <f t="shared" si="2"/>
        <v>30.7541697160427</v>
      </c>
      <c r="K10" s="34">
        <f t="shared" si="3"/>
        <v>34.217849589132925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53820172</v>
      </c>
      <c r="D12" s="62">
        <v>53099033</v>
      </c>
      <c r="E12" s="63">
        <f t="shared" si="0"/>
        <v>-721139</v>
      </c>
      <c r="F12" s="61">
        <v>57260412</v>
      </c>
      <c r="G12" s="62">
        <v>55795695</v>
      </c>
      <c r="H12" s="63">
        <f t="shared" si="1"/>
        <v>-1464717</v>
      </c>
      <c r="I12" s="63">
        <v>58906981</v>
      </c>
      <c r="J12" s="28">
        <f t="shared" si="2"/>
        <v>-1.3399046736602775</v>
      </c>
      <c r="K12" s="29">
        <f t="shared" si="3"/>
        <v>-2.5579924224086965</v>
      </c>
      <c r="L12" s="30">
        <f aca="true" t="shared" si="4" ref="L12:L17">IF($E$17=0,0,($E12/$E$17)*100)</f>
        <v>-1.9999685502470954</v>
      </c>
      <c r="M12" s="29">
        <f aca="true" t="shared" si="5" ref="M12:M17">IF($H$17=0,0,($H12/$H$17)*100)</f>
        <v>-3.5493732885655946</v>
      </c>
      <c r="N12" s="5"/>
      <c r="O12" s="31"/>
    </row>
    <row r="13" spans="1:15" ht="12.75">
      <c r="A13" s="2"/>
      <c r="B13" s="27" t="s">
        <v>21</v>
      </c>
      <c r="C13" s="61"/>
      <c r="D13" s="62">
        <v>4813526</v>
      </c>
      <c r="E13" s="63">
        <f t="shared" si="0"/>
        <v>4813526</v>
      </c>
      <c r="F13" s="61"/>
      <c r="G13" s="62">
        <v>6368323</v>
      </c>
      <c r="H13" s="63">
        <f t="shared" si="1"/>
        <v>6368323</v>
      </c>
      <c r="I13" s="63">
        <v>6724950</v>
      </c>
      <c r="J13" s="28">
        <f t="shared" si="2"/>
        <v>0</v>
      </c>
      <c r="K13" s="29">
        <f t="shared" si="3"/>
        <v>0</v>
      </c>
      <c r="L13" s="30">
        <f t="shared" si="4"/>
        <v>13.349577010530147</v>
      </c>
      <c r="M13" s="29">
        <f t="shared" si="5"/>
        <v>15.432029224183177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16467000</v>
      </c>
      <c r="D15" s="62">
        <v>18800712</v>
      </c>
      <c r="E15" s="63">
        <f t="shared" si="0"/>
        <v>2333712</v>
      </c>
      <c r="F15" s="61">
        <v>17360000</v>
      </c>
      <c r="G15" s="62">
        <v>19909953</v>
      </c>
      <c r="H15" s="63">
        <f t="shared" si="1"/>
        <v>2549953</v>
      </c>
      <c r="I15" s="63">
        <v>21024912</v>
      </c>
      <c r="J15" s="28">
        <f t="shared" si="2"/>
        <v>14.172053197303699</v>
      </c>
      <c r="K15" s="29">
        <f t="shared" si="3"/>
        <v>14.68866935483871</v>
      </c>
      <c r="L15" s="30">
        <f t="shared" si="4"/>
        <v>6.472192746938177</v>
      </c>
      <c r="M15" s="29">
        <f t="shared" si="5"/>
        <v>6.179169809115141</v>
      </c>
      <c r="N15" s="5"/>
      <c r="O15" s="31"/>
    </row>
    <row r="16" spans="1:15" ht="12.75">
      <c r="A16" s="2"/>
      <c r="B16" s="27" t="s">
        <v>23</v>
      </c>
      <c r="C16" s="61">
        <v>40988774</v>
      </c>
      <c r="D16" s="62">
        <v>70620192</v>
      </c>
      <c r="E16" s="63">
        <f t="shared" si="0"/>
        <v>29631418</v>
      </c>
      <c r="F16" s="61">
        <v>43341339</v>
      </c>
      <c r="G16" s="62">
        <v>77154699</v>
      </c>
      <c r="H16" s="63">
        <f t="shared" si="1"/>
        <v>33813360</v>
      </c>
      <c r="I16" s="63">
        <v>65679905</v>
      </c>
      <c r="J16" s="40">
        <f t="shared" si="2"/>
        <v>72.2915449971741</v>
      </c>
      <c r="K16" s="29">
        <f t="shared" si="3"/>
        <v>78.01641753615411</v>
      </c>
      <c r="L16" s="30">
        <f t="shared" si="4"/>
        <v>82.17819879277877</v>
      </c>
      <c r="M16" s="29">
        <f t="shared" si="5"/>
        <v>81.93817425526727</v>
      </c>
      <c r="N16" s="5"/>
      <c r="O16" s="31"/>
    </row>
    <row r="17" spans="1:15" ht="16.5">
      <c r="A17" s="2"/>
      <c r="B17" s="32" t="s">
        <v>24</v>
      </c>
      <c r="C17" s="64">
        <v>111275946</v>
      </c>
      <c r="D17" s="65">
        <v>147333463</v>
      </c>
      <c r="E17" s="66">
        <f t="shared" si="0"/>
        <v>36057517</v>
      </c>
      <c r="F17" s="64">
        <v>117961751</v>
      </c>
      <c r="G17" s="65">
        <v>159228670</v>
      </c>
      <c r="H17" s="66">
        <f t="shared" si="1"/>
        <v>41266919</v>
      </c>
      <c r="I17" s="66">
        <v>152336748</v>
      </c>
      <c r="J17" s="41">
        <f t="shared" si="2"/>
        <v>32.40369396634921</v>
      </c>
      <c r="K17" s="34">
        <f t="shared" si="3"/>
        <v>34.983304884987675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2198088</v>
      </c>
      <c r="D18" s="71">
        <v>1038568</v>
      </c>
      <c r="E18" s="72">
        <f t="shared" si="0"/>
        <v>-1159520</v>
      </c>
      <c r="F18" s="73">
        <v>-3029324</v>
      </c>
      <c r="G18" s="74">
        <v>-4968838</v>
      </c>
      <c r="H18" s="75">
        <f t="shared" si="1"/>
        <v>-1939514</v>
      </c>
      <c r="I18" s="75">
        <v>2366764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48027000</v>
      </c>
      <c r="E23" s="63">
        <f t="shared" si="0"/>
        <v>48027000</v>
      </c>
      <c r="F23" s="61"/>
      <c r="G23" s="62">
        <v>53821000</v>
      </c>
      <c r="H23" s="63">
        <f t="shared" si="1"/>
        <v>53821000</v>
      </c>
      <c r="I23" s="63">
        <v>60750000</v>
      </c>
      <c r="J23" s="28">
        <f t="shared" si="2"/>
        <v>0</v>
      </c>
      <c r="K23" s="29">
        <f t="shared" si="3"/>
        <v>0</v>
      </c>
      <c r="L23" s="30">
        <f>IF($E$25=0,0,($E23/$E$25)*100)</f>
        <v>99.45125486623043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265000</v>
      </c>
      <c r="E24" s="63">
        <f t="shared" si="0"/>
        <v>265000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0.5487451337695685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/>
      <c r="D25" s="65">
        <v>48292000</v>
      </c>
      <c r="E25" s="66">
        <f t="shared" si="0"/>
        <v>48292000</v>
      </c>
      <c r="F25" s="64"/>
      <c r="G25" s="65">
        <v>53821000</v>
      </c>
      <c r="H25" s="66">
        <f t="shared" si="1"/>
        <v>53821000</v>
      </c>
      <c r="I25" s="66">
        <v>60750000</v>
      </c>
      <c r="J25" s="41">
        <f t="shared" si="2"/>
        <v>0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29793975</v>
      </c>
      <c r="E27" s="63">
        <f t="shared" si="0"/>
        <v>29793975</v>
      </c>
      <c r="F27" s="61"/>
      <c r="G27" s="62">
        <v>39958849</v>
      </c>
      <c r="H27" s="63">
        <f t="shared" si="1"/>
        <v>39958849</v>
      </c>
      <c r="I27" s="63">
        <v>39222095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61.69546715812143</v>
      </c>
      <c r="M27" s="29">
        <f aca="true" t="shared" si="7" ref="M27:M32">IF($H$32=0,0,($H27/$H$32)*100)</f>
        <v>74.24397354192601</v>
      </c>
      <c r="N27" s="5"/>
      <c r="O27" s="31"/>
    </row>
    <row r="28" spans="1:15" ht="12.75">
      <c r="A28" s="6"/>
      <c r="B28" s="27" t="s">
        <v>34</v>
      </c>
      <c r="C28" s="61"/>
      <c r="D28" s="62">
        <v>7600000</v>
      </c>
      <c r="E28" s="63">
        <f t="shared" si="0"/>
        <v>7600000</v>
      </c>
      <c r="F28" s="61"/>
      <c r="G28" s="62">
        <v>5000000</v>
      </c>
      <c r="H28" s="63">
        <f t="shared" si="1"/>
        <v>5000000</v>
      </c>
      <c r="I28" s="63">
        <v>10000000</v>
      </c>
      <c r="J28" s="28">
        <f t="shared" si="2"/>
        <v>0</v>
      </c>
      <c r="K28" s="29">
        <f t="shared" si="3"/>
        <v>0</v>
      </c>
      <c r="L28" s="30">
        <f t="shared" si="6"/>
        <v>15.737596289240456</v>
      </c>
      <c r="M28" s="29">
        <f t="shared" si="7"/>
        <v>9.290054068114676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6200675</v>
      </c>
      <c r="E30" s="63">
        <f t="shared" si="0"/>
        <v>6200675</v>
      </c>
      <c r="F30" s="61"/>
      <c r="G30" s="62">
        <v>6261585</v>
      </c>
      <c r="H30" s="63">
        <f t="shared" si="1"/>
        <v>6261585</v>
      </c>
      <c r="I30" s="63">
        <v>1901105</v>
      </c>
      <c r="J30" s="28">
        <f t="shared" si="2"/>
        <v>0</v>
      </c>
      <c r="K30" s="29">
        <f t="shared" si="3"/>
        <v>0</v>
      </c>
      <c r="L30" s="30">
        <f t="shared" si="6"/>
        <v>12.839963140892902</v>
      </c>
      <c r="M30" s="29">
        <f t="shared" si="7"/>
        <v>11.634092640419167</v>
      </c>
      <c r="N30" s="5"/>
      <c r="O30" s="31"/>
    </row>
    <row r="31" spans="1:15" ht="12.75">
      <c r="A31" s="6"/>
      <c r="B31" s="27" t="s">
        <v>30</v>
      </c>
      <c r="C31" s="61"/>
      <c r="D31" s="62">
        <v>4697350</v>
      </c>
      <c r="E31" s="63">
        <f t="shared" si="0"/>
        <v>4697350</v>
      </c>
      <c r="F31" s="61"/>
      <c r="G31" s="62">
        <v>2600566</v>
      </c>
      <c r="H31" s="63">
        <f t="shared" si="1"/>
        <v>2600566</v>
      </c>
      <c r="I31" s="63">
        <v>9626800</v>
      </c>
      <c r="J31" s="28">
        <f t="shared" si="2"/>
        <v>0</v>
      </c>
      <c r="K31" s="29">
        <f t="shared" si="3"/>
        <v>0</v>
      </c>
      <c r="L31" s="30">
        <f t="shared" si="6"/>
        <v>9.726973411745217</v>
      </c>
      <c r="M31" s="29">
        <f t="shared" si="7"/>
        <v>4.831879749540143</v>
      </c>
      <c r="N31" s="5"/>
      <c r="O31" s="31"/>
    </row>
    <row r="32" spans="1:15" ht="17.25" thickBot="1">
      <c r="A32" s="6"/>
      <c r="B32" s="55" t="s">
        <v>37</v>
      </c>
      <c r="C32" s="79"/>
      <c r="D32" s="80">
        <v>48292000</v>
      </c>
      <c r="E32" s="81">
        <f t="shared" si="0"/>
        <v>48292000</v>
      </c>
      <c r="F32" s="79"/>
      <c r="G32" s="80">
        <v>53821000</v>
      </c>
      <c r="H32" s="81">
        <f t="shared" si="1"/>
        <v>53821000</v>
      </c>
      <c r="I32" s="81">
        <v>60750000</v>
      </c>
      <c r="J32" s="56">
        <f t="shared" si="2"/>
        <v>0</v>
      </c>
      <c r="K32" s="57">
        <f t="shared" si="3"/>
        <v>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17212306</v>
      </c>
      <c r="D7" s="62">
        <v>13849595</v>
      </c>
      <c r="E7" s="63">
        <f>($D7-$C7)</f>
        <v>-3362711</v>
      </c>
      <c r="F7" s="61">
        <v>18417167</v>
      </c>
      <c r="G7" s="62">
        <v>14819067</v>
      </c>
      <c r="H7" s="63">
        <f>($G7-$F7)</f>
        <v>-3598100</v>
      </c>
      <c r="I7" s="63">
        <v>15856401</v>
      </c>
      <c r="J7" s="28">
        <f>IF($C7=0,0,($E7/$C7)*100)</f>
        <v>-19.536667544720622</v>
      </c>
      <c r="K7" s="29">
        <f>IF($F7=0,0,($H7/$F7)*100)</f>
        <v>-19.536663809368726</v>
      </c>
      <c r="L7" s="30">
        <f>IF($E$10=0,0,($E7/$E$10)*100)</f>
        <v>641.3886695429594</v>
      </c>
      <c r="M7" s="29">
        <f>IF($H$10=0,0,($H7/$H$10)*100)</f>
        <v>29.487271736096414</v>
      </c>
      <c r="N7" s="5"/>
      <c r="O7" s="31"/>
    </row>
    <row r="8" spans="1:15" ht="12.75">
      <c r="A8" s="2"/>
      <c r="B8" s="27" t="s">
        <v>16</v>
      </c>
      <c r="C8" s="61">
        <v>114158344</v>
      </c>
      <c r="D8" s="62">
        <v>114267210</v>
      </c>
      <c r="E8" s="63">
        <f>($D8-$C8)</f>
        <v>108866</v>
      </c>
      <c r="F8" s="61">
        <v>122149430</v>
      </c>
      <c r="G8" s="62">
        <v>122265915</v>
      </c>
      <c r="H8" s="63">
        <f>($G8-$F8)</f>
        <v>116485</v>
      </c>
      <c r="I8" s="63">
        <v>130824529</v>
      </c>
      <c r="J8" s="28">
        <f>IF($C8=0,0,($E8/$C8)*100)</f>
        <v>0.0953640322603138</v>
      </c>
      <c r="K8" s="29">
        <f>IF($F8=0,0,($H8/$F8)*100)</f>
        <v>0.09536270451691833</v>
      </c>
      <c r="L8" s="30">
        <f>IF($E$10=0,0,($E8/$E$10)*100)</f>
        <v>-20.76462083671889</v>
      </c>
      <c r="M8" s="29">
        <f>IF($H$10=0,0,($H8/$H$10)*100)</f>
        <v>-0.9546218415772745</v>
      </c>
      <c r="N8" s="5"/>
      <c r="O8" s="31"/>
    </row>
    <row r="9" spans="1:15" ht="12.75">
      <c r="A9" s="2"/>
      <c r="B9" s="27" t="s">
        <v>17</v>
      </c>
      <c r="C9" s="61">
        <v>102045790</v>
      </c>
      <c r="D9" s="62">
        <v>104775349</v>
      </c>
      <c r="E9" s="63">
        <f aca="true" t="shared" si="0" ref="E9:E32">($D9-$C9)</f>
        <v>2729559</v>
      </c>
      <c r="F9" s="61">
        <v>109232843</v>
      </c>
      <c r="G9" s="62">
        <v>100512244</v>
      </c>
      <c r="H9" s="63">
        <f aca="true" t="shared" si="1" ref="H9:H32">($G9-$F9)</f>
        <v>-8720599</v>
      </c>
      <c r="I9" s="63">
        <v>101035965</v>
      </c>
      <c r="J9" s="28">
        <f aca="true" t="shared" si="2" ref="J9:J32">IF($C9=0,0,($E9/$C9)*100)</f>
        <v>2.6748374430733497</v>
      </c>
      <c r="K9" s="29">
        <f aca="true" t="shared" si="3" ref="K9:K32">IF($F9=0,0,($H9/$F9)*100)</f>
        <v>-7.983495403484096</v>
      </c>
      <c r="L9" s="30">
        <f>IF($E$10=0,0,($E9/$E$10)*100)</f>
        <v>-520.6240487062405</v>
      </c>
      <c r="M9" s="29">
        <f>IF($H$10=0,0,($H9/$H$10)*100)</f>
        <v>71.46735010548085</v>
      </c>
      <c r="N9" s="5"/>
      <c r="O9" s="31"/>
    </row>
    <row r="10" spans="1:15" ht="16.5">
      <c r="A10" s="6"/>
      <c r="B10" s="32" t="s">
        <v>18</v>
      </c>
      <c r="C10" s="64">
        <v>233416440</v>
      </c>
      <c r="D10" s="65">
        <v>232892154</v>
      </c>
      <c r="E10" s="66">
        <f t="shared" si="0"/>
        <v>-524286</v>
      </c>
      <c r="F10" s="64">
        <v>249799440</v>
      </c>
      <c r="G10" s="65">
        <v>237597226</v>
      </c>
      <c r="H10" s="66">
        <f t="shared" si="1"/>
        <v>-12202214</v>
      </c>
      <c r="I10" s="66">
        <v>247716895</v>
      </c>
      <c r="J10" s="33">
        <f t="shared" si="2"/>
        <v>-0.22461399891113065</v>
      </c>
      <c r="K10" s="34">
        <f t="shared" si="3"/>
        <v>-4.8848043854702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77006054</v>
      </c>
      <c r="D12" s="62">
        <v>73027934</v>
      </c>
      <c r="E12" s="63">
        <f t="shared" si="0"/>
        <v>-3978120</v>
      </c>
      <c r="F12" s="61">
        <v>82396478</v>
      </c>
      <c r="G12" s="62">
        <v>78139890</v>
      </c>
      <c r="H12" s="63">
        <f t="shared" si="1"/>
        <v>-4256588</v>
      </c>
      <c r="I12" s="63">
        <v>83609683</v>
      </c>
      <c r="J12" s="28">
        <f t="shared" si="2"/>
        <v>-5.165983443327715</v>
      </c>
      <c r="K12" s="29">
        <f t="shared" si="3"/>
        <v>-5.165982944076808</v>
      </c>
      <c r="L12" s="30">
        <f aca="true" t="shared" si="4" ref="L12:L17">IF($E$17=0,0,($E12/$E$17)*100)</f>
        <v>-197.86267014034993</v>
      </c>
      <c r="M12" s="29">
        <f aca="true" t="shared" si="5" ref="M12:M17">IF($H$17=0,0,($H12/$H$17)*100)</f>
        <v>42.738178968511555</v>
      </c>
      <c r="N12" s="5"/>
      <c r="O12" s="31"/>
    </row>
    <row r="13" spans="1:15" ht="12.75">
      <c r="A13" s="2"/>
      <c r="B13" s="27" t="s">
        <v>21</v>
      </c>
      <c r="C13" s="61">
        <v>21496300</v>
      </c>
      <c r="D13" s="62">
        <v>50819899</v>
      </c>
      <c r="E13" s="63">
        <f t="shared" si="0"/>
        <v>29323599</v>
      </c>
      <c r="F13" s="61">
        <v>23001041</v>
      </c>
      <c r="G13" s="62">
        <v>52182547</v>
      </c>
      <c r="H13" s="63">
        <f t="shared" si="1"/>
        <v>29181506</v>
      </c>
      <c r="I13" s="63">
        <v>49323190</v>
      </c>
      <c r="J13" s="28">
        <f t="shared" si="2"/>
        <v>136.4123081646609</v>
      </c>
      <c r="K13" s="29">
        <f t="shared" si="3"/>
        <v>126.8703707801747</v>
      </c>
      <c r="L13" s="30">
        <f t="shared" si="4"/>
        <v>1458.4893357326816</v>
      </c>
      <c r="M13" s="29">
        <f t="shared" si="5"/>
        <v>-292.9962744805684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36001755</v>
      </c>
      <c r="D15" s="62">
        <v>37475600</v>
      </c>
      <c r="E15" s="63">
        <f t="shared" si="0"/>
        <v>1473845</v>
      </c>
      <c r="F15" s="61">
        <v>38521878</v>
      </c>
      <c r="G15" s="62">
        <v>40098892</v>
      </c>
      <c r="H15" s="63">
        <f t="shared" si="1"/>
        <v>1577014</v>
      </c>
      <c r="I15" s="63">
        <v>42905814</v>
      </c>
      <c r="J15" s="28">
        <f t="shared" si="2"/>
        <v>4.093814315441011</v>
      </c>
      <c r="K15" s="29">
        <f t="shared" si="3"/>
        <v>4.093813910111028</v>
      </c>
      <c r="L15" s="30">
        <f t="shared" si="4"/>
        <v>73.30570899646166</v>
      </c>
      <c r="M15" s="29">
        <f t="shared" si="5"/>
        <v>-15.833974668877579</v>
      </c>
      <c r="N15" s="5"/>
      <c r="O15" s="31"/>
    </row>
    <row r="16" spans="1:15" ht="12.75">
      <c r="A16" s="2"/>
      <c r="B16" s="27" t="s">
        <v>23</v>
      </c>
      <c r="C16" s="61">
        <v>93230776</v>
      </c>
      <c r="D16" s="62">
        <v>68421998</v>
      </c>
      <c r="E16" s="63">
        <f t="shared" si="0"/>
        <v>-24808778</v>
      </c>
      <c r="F16" s="61">
        <v>99756931</v>
      </c>
      <c r="G16" s="62">
        <v>63295314</v>
      </c>
      <c r="H16" s="63">
        <f t="shared" si="1"/>
        <v>-36461617</v>
      </c>
      <c r="I16" s="63">
        <v>67725984</v>
      </c>
      <c r="J16" s="40">
        <f t="shared" si="2"/>
        <v>-26.61007348045671</v>
      </c>
      <c r="K16" s="29">
        <f t="shared" si="3"/>
        <v>-36.55045983722174</v>
      </c>
      <c r="L16" s="30">
        <f t="shared" si="4"/>
        <v>-1233.9323745887932</v>
      </c>
      <c r="M16" s="29">
        <f t="shared" si="5"/>
        <v>366.09207018093446</v>
      </c>
      <c r="N16" s="5"/>
      <c r="O16" s="31"/>
    </row>
    <row r="17" spans="1:15" ht="16.5">
      <c r="A17" s="2"/>
      <c r="B17" s="32" t="s">
        <v>24</v>
      </c>
      <c r="C17" s="64">
        <v>227734885</v>
      </c>
      <c r="D17" s="65">
        <v>229745431</v>
      </c>
      <c r="E17" s="66">
        <f t="shared" si="0"/>
        <v>2010546</v>
      </c>
      <c r="F17" s="64">
        <v>243676328</v>
      </c>
      <c r="G17" s="65">
        <v>233716643</v>
      </c>
      <c r="H17" s="66">
        <f t="shared" si="1"/>
        <v>-9959685</v>
      </c>
      <c r="I17" s="66">
        <v>243564671</v>
      </c>
      <c r="J17" s="41">
        <f t="shared" si="2"/>
        <v>0.8828449800301785</v>
      </c>
      <c r="K17" s="34">
        <f t="shared" si="3"/>
        <v>-4.087259965604866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5681555</v>
      </c>
      <c r="D18" s="71">
        <v>3146723</v>
      </c>
      <c r="E18" s="72">
        <f t="shared" si="0"/>
        <v>-2534832</v>
      </c>
      <c r="F18" s="73">
        <v>6123112</v>
      </c>
      <c r="G18" s="74">
        <v>3880583</v>
      </c>
      <c r="H18" s="75">
        <f t="shared" si="1"/>
        <v>-2242529</v>
      </c>
      <c r="I18" s="75">
        <v>4152224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70198056</v>
      </c>
      <c r="D23" s="62">
        <v>43456600</v>
      </c>
      <c r="E23" s="63">
        <f t="shared" si="0"/>
        <v>-26741456</v>
      </c>
      <c r="F23" s="61">
        <v>75813900</v>
      </c>
      <c r="G23" s="62">
        <v>23248450</v>
      </c>
      <c r="H23" s="63">
        <f t="shared" si="1"/>
        <v>-52565450</v>
      </c>
      <c r="I23" s="63">
        <v>21934800</v>
      </c>
      <c r="J23" s="28">
        <f t="shared" si="2"/>
        <v>-38.09429708423834</v>
      </c>
      <c r="K23" s="29">
        <f t="shared" si="3"/>
        <v>-69.33484492949182</v>
      </c>
      <c r="L23" s="30">
        <f>IF($E$25=0,0,($E23/$E$25)*100)</f>
        <v>79.09177535869894</v>
      </c>
      <c r="M23" s="29">
        <f>IF($H$25=0,0,($H23/$H$25)*100)</f>
        <v>86.69478853414708</v>
      </c>
      <c r="N23" s="5"/>
      <c r="O23" s="31"/>
    </row>
    <row r="24" spans="1:15" ht="12.75">
      <c r="A24" s="6"/>
      <c r="B24" s="27" t="s">
        <v>30</v>
      </c>
      <c r="C24" s="61">
        <v>10191960</v>
      </c>
      <c r="D24" s="62">
        <v>3122750</v>
      </c>
      <c r="E24" s="63">
        <f t="shared" si="0"/>
        <v>-7069210</v>
      </c>
      <c r="F24" s="61">
        <v>11007318</v>
      </c>
      <c r="G24" s="62">
        <v>2940000</v>
      </c>
      <c r="H24" s="63">
        <f t="shared" si="1"/>
        <v>-8067318</v>
      </c>
      <c r="I24" s="63">
        <v>3410000</v>
      </c>
      <c r="J24" s="28">
        <f t="shared" si="2"/>
        <v>-69.36065290680105</v>
      </c>
      <c r="K24" s="29">
        <f t="shared" si="3"/>
        <v>-73.29049637704662</v>
      </c>
      <c r="L24" s="30">
        <f>IF($E$25=0,0,($E24/$E$25)*100)</f>
        <v>20.90822464130106</v>
      </c>
      <c r="M24" s="29">
        <f>IF($H$25=0,0,($H24/$H$25)*100)</f>
        <v>13.30521146585292</v>
      </c>
      <c r="N24" s="5"/>
      <c r="O24" s="31"/>
    </row>
    <row r="25" spans="1:15" ht="16.5">
      <c r="A25" s="6"/>
      <c r="B25" s="32" t="s">
        <v>31</v>
      </c>
      <c r="C25" s="64">
        <v>80390016</v>
      </c>
      <c r="D25" s="65">
        <v>46579350</v>
      </c>
      <c r="E25" s="66">
        <f t="shared" si="0"/>
        <v>-33810666</v>
      </c>
      <c r="F25" s="64">
        <v>86821218</v>
      </c>
      <c r="G25" s="65">
        <v>26188450</v>
      </c>
      <c r="H25" s="66">
        <f t="shared" si="1"/>
        <v>-60632768</v>
      </c>
      <c r="I25" s="66">
        <v>25344800</v>
      </c>
      <c r="J25" s="41">
        <f t="shared" si="2"/>
        <v>-42.05828992495785</v>
      </c>
      <c r="K25" s="34">
        <f t="shared" si="3"/>
        <v>-69.83634806874053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15120000</v>
      </c>
      <c r="D27" s="62">
        <v>22000000</v>
      </c>
      <c r="E27" s="63">
        <f t="shared" si="0"/>
        <v>6880000</v>
      </c>
      <c r="F27" s="61">
        <v>16329600</v>
      </c>
      <c r="G27" s="62">
        <v>5048450</v>
      </c>
      <c r="H27" s="63">
        <f t="shared" si="1"/>
        <v>-11281150</v>
      </c>
      <c r="I27" s="63">
        <v>4934800</v>
      </c>
      <c r="J27" s="28">
        <f t="shared" si="2"/>
        <v>45.5026455026455</v>
      </c>
      <c r="K27" s="29">
        <f t="shared" si="3"/>
        <v>-69.08405594748187</v>
      </c>
      <c r="L27" s="30">
        <f aca="true" t="shared" si="6" ref="L27:L32">IF($E$32=0,0,($E27/$E$32)*100)</f>
        <v>-20.348608335606286</v>
      </c>
      <c r="M27" s="29">
        <f aca="true" t="shared" si="7" ref="M27:M32">IF($H$32=0,0,($H27/$H$32)*100)</f>
        <v>18.605698489635174</v>
      </c>
      <c r="N27" s="5"/>
      <c r="O27" s="31"/>
    </row>
    <row r="28" spans="1:15" ht="12.75">
      <c r="A28" s="6"/>
      <c r="B28" s="27" t="s">
        <v>34</v>
      </c>
      <c r="C28" s="61">
        <v>10800000</v>
      </c>
      <c r="D28" s="62">
        <v>3000000</v>
      </c>
      <c r="E28" s="63">
        <f t="shared" si="0"/>
        <v>-7800000</v>
      </c>
      <c r="F28" s="61">
        <v>11664000</v>
      </c>
      <c r="G28" s="62">
        <v>3200000</v>
      </c>
      <c r="H28" s="63">
        <f t="shared" si="1"/>
        <v>-8464000</v>
      </c>
      <c r="I28" s="63">
        <v>2000000</v>
      </c>
      <c r="J28" s="28">
        <f t="shared" si="2"/>
        <v>-72.22222222222221</v>
      </c>
      <c r="K28" s="29">
        <f t="shared" si="3"/>
        <v>-72.56515775034293</v>
      </c>
      <c r="L28" s="30">
        <f t="shared" si="6"/>
        <v>23.069643171181546</v>
      </c>
      <c r="M28" s="29">
        <f t="shared" si="7"/>
        <v>13.959448461927385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35781802</v>
      </c>
      <c r="D30" s="62">
        <v>13285716</v>
      </c>
      <c r="E30" s="63">
        <f t="shared" si="0"/>
        <v>-22496086</v>
      </c>
      <c r="F30" s="61">
        <v>38644346</v>
      </c>
      <c r="G30" s="62">
        <v>16000000</v>
      </c>
      <c r="H30" s="63">
        <f t="shared" si="1"/>
        <v>-22644346</v>
      </c>
      <c r="I30" s="63">
        <v>15000000</v>
      </c>
      <c r="J30" s="28">
        <f t="shared" si="2"/>
        <v>-62.87018747686324</v>
      </c>
      <c r="K30" s="29">
        <f t="shared" si="3"/>
        <v>-58.59678929486864</v>
      </c>
      <c r="L30" s="30">
        <f t="shared" si="6"/>
        <v>66.53547138054009</v>
      </c>
      <c r="M30" s="29">
        <f t="shared" si="7"/>
        <v>37.34671324917906</v>
      </c>
      <c r="N30" s="5"/>
      <c r="O30" s="31"/>
    </row>
    <row r="31" spans="1:15" ht="12.75">
      <c r="A31" s="6"/>
      <c r="B31" s="27" t="s">
        <v>30</v>
      </c>
      <c r="C31" s="61">
        <v>18688214</v>
      </c>
      <c r="D31" s="62">
        <v>8293634</v>
      </c>
      <c r="E31" s="63">
        <f t="shared" si="0"/>
        <v>-10394580</v>
      </c>
      <c r="F31" s="61">
        <v>20183272</v>
      </c>
      <c r="G31" s="62">
        <v>1940000</v>
      </c>
      <c r="H31" s="63">
        <f t="shared" si="1"/>
        <v>-18243272</v>
      </c>
      <c r="I31" s="63">
        <v>3410000</v>
      </c>
      <c r="J31" s="28">
        <f t="shared" si="2"/>
        <v>-55.621045435374405</v>
      </c>
      <c r="K31" s="29">
        <f t="shared" si="3"/>
        <v>-90.38807979201786</v>
      </c>
      <c r="L31" s="30">
        <f t="shared" si="6"/>
        <v>30.743493783884645</v>
      </c>
      <c r="M31" s="29">
        <f t="shared" si="7"/>
        <v>30.08813979925838</v>
      </c>
      <c r="N31" s="5"/>
      <c r="O31" s="31"/>
    </row>
    <row r="32" spans="1:15" ht="17.25" thickBot="1">
      <c r="A32" s="6"/>
      <c r="B32" s="55" t="s">
        <v>37</v>
      </c>
      <c r="C32" s="79">
        <v>80390016</v>
      </c>
      <c r="D32" s="80">
        <v>46579350</v>
      </c>
      <c r="E32" s="81">
        <f t="shared" si="0"/>
        <v>-33810666</v>
      </c>
      <c r="F32" s="79">
        <v>86821218</v>
      </c>
      <c r="G32" s="80">
        <v>26188450</v>
      </c>
      <c r="H32" s="81">
        <f t="shared" si="1"/>
        <v>-60632768</v>
      </c>
      <c r="I32" s="81">
        <v>25344800</v>
      </c>
      <c r="J32" s="56">
        <f t="shared" si="2"/>
        <v>-42.05828992495785</v>
      </c>
      <c r="K32" s="57">
        <f t="shared" si="3"/>
        <v>-69.83634806874053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1163457256</v>
      </c>
      <c r="D7" s="62">
        <v>913072817</v>
      </c>
      <c r="E7" s="63">
        <f>($D7-$C7)</f>
        <v>-250384439</v>
      </c>
      <c r="F7" s="61">
        <v>1247886827</v>
      </c>
      <c r="G7" s="62">
        <v>975637506</v>
      </c>
      <c r="H7" s="63">
        <f>($G7-$F7)</f>
        <v>-272249321</v>
      </c>
      <c r="I7" s="63">
        <v>1055700277</v>
      </c>
      <c r="J7" s="28">
        <f>IF($C7=0,0,($E7/$C7)*100)</f>
        <v>-21.52072521003728</v>
      </c>
      <c r="K7" s="29">
        <f>IF($F7=0,0,($H7/$F7)*100)</f>
        <v>-21.816827865272433</v>
      </c>
      <c r="L7" s="30">
        <f>IF($E$10=0,0,($E7/$E$10)*100)</f>
        <v>-9327.827151773627</v>
      </c>
      <c r="M7" s="29">
        <f>IF($H$10=0,0,($H7/$H$10)*100)</f>
        <v>-950.2538711205418</v>
      </c>
      <c r="N7" s="5"/>
      <c r="O7" s="31"/>
    </row>
    <row r="8" spans="1:15" ht="12.75">
      <c r="A8" s="2"/>
      <c r="B8" s="27" t="s">
        <v>16</v>
      </c>
      <c r="C8" s="61">
        <v>3752010926</v>
      </c>
      <c r="D8" s="62">
        <v>3615605353</v>
      </c>
      <c r="E8" s="63">
        <f>($D8-$C8)</f>
        <v>-136405573</v>
      </c>
      <c r="F8" s="61">
        <v>4009501779</v>
      </c>
      <c r="G8" s="62">
        <v>3919798854</v>
      </c>
      <c r="H8" s="63">
        <f>($G8-$F8)</f>
        <v>-89702925</v>
      </c>
      <c r="I8" s="63">
        <v>4223007638</v>
      </c>
      <c r="J8" s="28">
        <f>IF($C8=0,0,($E8/$C8)*100)</f>
        <v>-3.635532403564221</v>
      </c>
      <c r="K8" s="29">
        <f>IF($F8=0,0,($H8/$F8)*100)</f>
        <v>-2.237258640707539</v>
      </c>
      <c r="L8" s="30">
        <f>IF($E$10=0,0,($E8/$E$10)*100)</f>
        <v>-5081.656082799297</v>
      </c>
      <c r="M8" s="29">
        <f>IF($H$10=0,0,($H8/$H$10)*100)</f>
        <v>-313.0973896242908</v>
      </c>
      <c r="N8" s="5"/>
      <c r="O8" s="31"/>
    </row>
    <row r="9" spans="1:15" ht="12.75">
      <c r="A9" s="2"/>
      <c r="B9" s="27" t="s">
        <v>17</v>
      </c>
      <c r="C9" s="61">
        <v>1822094610</v>
      </c>
      <c r="D9" s="62">
        <v>2211568896</v>
      </c>
      <c r="E9" s="63">
        <f aca="true" t="shared" si="0" ref="E9:E32">($D9-$C9)</f>
        <v>389474286</v>
      </c>
      <c r="F9" s="61">
        <v>1887397911</v>
      </c>
      <c r="G9" s="62">
        <v>2278000324</v>
      </c>
      <c r="H9" s="63">
        <f aca="true" t="shared" si="1" ref="H9:H32">($G9-$F9)</f>
        <v>390602413</v>
      </c>
      <c r="I9" s="63">
        <v>2230457474</v>
      </c>
      <c r="J9" s="28">
        <f aca="true" t="shared" si="2" ref="J9:J32">IF($C9=0,0,($E9/$C9)*100)</f>
        <v>21.375085786571752</v>
      </c>
      <c r="K9" s="29">
        <f aca="true" t="shared" si="3" ref="K9:K32">IF($F9=0,0,($H9/$F9)*100)</f>
        <v>20.695286919812638</v>
      </c>
      <c r="L9" s="30">
        <f>IF($E$10=0,0,($E9/$E$10)*100)</f>
        <v>14509.483234572923</v>
      </c>
      <c r="M9" s="29">
        <f>IF($H$10=0,0,($H9/$H$10)*100)</f>
        <v>1363.3512607448326</v>
      </c>
      <c r="N9" s="5"/>
      <c r="O9" s="31"/>
    </row>
    <row r="10" spans="1:15" ht="16.5">
      <c r="A10" s="6"/>
      <c r="B10" s="32" t="s">
        <v>18</v>
      </c>
      <c r="C10" s="64">
        <v>6737562792</v>
      </c>
      <c r="D10" s="65">
        <v>6740247066</v>
      </c>
      <c r="E10" s="66">
        <f t="shared" si="0"/>
        <v>2684274</v>
      </c>
      <c r="F10" s="64">
        <v>7144786517</v>
      </c>
      <c r="G10" s="65">
        <v>7173436684</v>
      </c>
      <c r="H10" s="66">
        <f t="shared" si="1"/>
        <v>28650167</v>
      </c>
      <c r="I10" s="66">
        <v>7509165389</v>
      </c>
      <c r="J10" s="33">
        <f t="shared" si="2"/>
        <v>0.039840430180290626</v>
      </c>
      <c r="K10" s="34">
        <f t="shared" si="3"/>
        <v>0.4009940245496631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1454009197</v>
      </c>
      <c r="D12" s="62">
        <v>1711050897</v>
      </c>
      <c r="E12" s="63">
        <f t="shared" si="0"/>
        <v>257041700</v>
      </c>
      <c r="F12" s="61">
        <v>1551978884</v>
      </c>
      <c r="G12" s="62">
        <v>1855299566</v>
      </c>
      <c r="H12" s="63">
        <f t="shared" si="1"/>
        <v>303320682</v>
      </c>
      <c r="I12" s="63">
        <v>2005099200</v>
      </c>
      <c r="J12" s="28">
        <f t="shared" si="2"/>
        <v>17.67813439766021</v>
      </c>
      <c r="K12" s="29">
        <f t="shared" si="3"/>
        <v>19.544124287196166</v>
      </c>
      <c r="L12" s="30">
        <f aca="true" t="shared" si="4" ref="L12:L17">IF($E$17=0,0,($E12/$E$17)*100)</f>
        <v>-211.1926760468164</v>
      </c>
      <c r="M12" s="29">
        <f aca="true" t="shared" si="5" ref="M12:M17">IF($H$17=0,0,($H12/$H$17)*100)</f>
        <v>-323.1148495472434</v>
      </c>
      <c r="N12" s="5"/>
      <c r="O12" s="31"/>
    </row>
    <row r="13" spans="1:15" ht="12.75">
      <c r="A13" s="2"/>
      <c r="B13" s="27" t="s">
        <v>21</v>
      </c>
      <c r="C13" s="61">
        <v>218359908</v>
      </c>
      <c r="D13" s="62">
        <v>242626112</v>
      </c>
      <c r="E13" s="63">
        <f t="shared" si="0"/>
        <v>24266204</v>
      </c>
      <c r="F13" s="61">
        <v>228477903</v>
      </c>
      <c r="G13" s="62">
        <v>252627977</v>
      </c>
      <c r="H13" s="63">
        <f t="shared" si="1"/>
        <v>24150074</v>
      </c>
      <c r="I13" s="63">
        <v>266340148</v>
      </c>
      <c r="J13" s="28">
        <f t="shared" si="2"/>
        <v>11.112939285539541</v>
      </c>
      <c r="K13" s="29">
        <f t="shared" si="3"/>
        <v>10.569982340918106</v>
      </c>
      <c r="L13" s="30">
        <f t="shared" si="4"/>
        <v>-19.937794374445705</v>
      </c>
      <c r="M13" s="29">
        <f t="shared" si="5"/>
        <v>-25.726064822262252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1882346219</v>
      </c>
      <c r="D15" s="62">
        <v>1728413548</v>
      </c>
      <c r="E15" s="63">
        <f t="shared" si="0"/>
        <v>-153932671</v>
      </c>
      <c r="F15" s="61">
        <v>2030024689</v>
      </c>
      <c r="G15" s="62">
        <v>1883484623</v>
      </c>
      <c r="H15" s="63">
        <f t="shared" si="1"/>
        <v>-146540066</v>
      </c>
      <c r="I15" s="63">
        <v>2021331455</v>
      </c>
      <c r="J15" s="28">
        <f t="shared" si="2"/>
        <v>-8.17770235072786</v>
      </c>
      <c r="K15" s="29">
        <f t="shared" si="3"/>
        <v>-7.218634669521499</v>
      </c>
      <c r="L15" s="30">
        <f t="shared" si="4"/>
        <v>126.47540348326427</v>
      </c>
      <c r="M15" s="29">
        <f t="shared" si="5"/>
        <v>156.10300974541894</v>
      </c>
      <c r="N15" s="5"/>
      <c r="O15" s="31"/>
    </row>
    <row r="16" spans="1:15" ht="12.75">
      <c r="A16" s="2"/>
      <c r="B16" s="27" t="s">
        <v>23</v>
      </c>
      <c r="C16" s="61">
        <v>2773919980</v>
      </c>
      <c r="D16" s="62">
        <v>2524835176</v>
      </c>
      <c r="E16" s="63">
        <f t="shared" si="0"/>
        <v>-249084804</v>
      </c>
      <c r="F16" s="61">
        <v>2899554168</v>
      </c>
      <c r="G16" s="62">
        <v>2624749525</v>
      </c>
      <c r="H16" s="63">
        <f t="shared" si="1"/>
        <v>-274804643</v>
      </c>
      <c r="I16" s="63">
        <v>2725205254</v>
      </c>
      <c r="J16" s="40">
        <f t="shared" si="2"/>
        <v>-8.979523771266106</v>
      </c>
      <c r="K16" s="29">
        <f t="shared" si="3"/>
        <v>-9.47747919431178</v>
      </c>
      <c r="L16" s="30">
        <f t="shared" si="4"/>
        <v>204.65506693799784</v>
      </c>
      <c r="M16" s="29">
        <f t="shared" si="5"/>
        <v>292.73790462408675</v>
      </c>
      <c r="N16" s="5"/>
      <c r="O16" s="31"/>
    </row>
    <row r="17" spans="1:15" ht="16.5">
      <c r="A17" s="2"/>
      <c r="B17" s="32" t="s">
        <v>24</v>
      </c>
      <c r="C17" s="64">
        <v>6328635304</v>
      </c>
      <c r="D17" s="65">
        <v>6206925733</v>
      </c>
      <c r="E17" s="66">
        <f t="shared" si="0"/>
        <v>-121709571</v>
      </c>
      <c r="F17" s="64">
        <v>6710035644</v>
      </c>
      <c r="G17" s="65">
        <v>6616161691</v>
      </c>
      <c r="H17" s="66">
        <f t="shared" si="1"/>
        <v>-93873953</v>
      </c>
      <c r="I17" s="66">
        <v>7017976057</v>
      </c>
      <c r="J17" s="41">
        <f t="shared" si="2"/>
        <v>-1.9231566546910002</v>
      </c>
      <c r="K17" s="34">
        <f t="shared" si="3"/>
        <v>-1.3990082613635666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408927488</v>
      </c>
      <c r="D18" s="71">
        <v>533321333</v>
      </c>
      <c r="E18" s="72">
        <f t="shared" si="0"/>
        <v>124393845</v>
      </c>
      <c r="F18" s="73">
        <v>434750873</v>
      </c>
      <c r="G18" s="74">
        <v>557274993</v>
      </c>
      <c r="H18" s="75">
        <f t="shared" si="1"/>
        <v>122524120</v>
      </c>
      <c r="I18" s="75">
        <v>491189332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322046534</v>
      </c>
      <c r="D21" s="62">
        <v>514256000</v>
      </c>
      <c r="E21" s="63">
        <f t="shared" si="0"/>
        <v>192209466</v>
      </c>
      <c r="F21" s="61">
        <v>34464782</v>
      </c>
      <c r="G21" s="62">
        <v>1071882885</v>
      </c>
      <c r="H21" s="63">
        <f t="shared" si="1"/>
        <v>1037418103</v>
      </c>
      <c r="I21" s="63">
        <v>896101323</v>
      </c>
      <c r="J21" s="28">
        <f t="shared" si="2"/>
        <v>59.68375551590318</v>
      </c>
      <c r="K21" s="29">
        <f t="shared" si="3"/>
        <v>3010.0817205227063</v>
      </c>
      <c r="L21" s="30">
        <f>IF($E$25=0,0,($E21/$E$25)*100)</f>
        <v>49.187786498188146</v>
      </c>
      <c r="M21" s="29">
        <f>IF($H$25=0,0,($H21/$H$25)*100)</f>
        <v>85.61553255343671</v>
      </c>
      <c r="N21" s="5"/>
      <c r="O21" s="31"/>
    </row>
    <row r="22" spans="1:15" ht="12.75">
      <c r="A22" s="6"/>
      <c r="B22" s="27" t="s">
        <v>28</v>
      </c>
      <c r="C22" s="61">
        <v>342164037</v>
      </c>
      <c r="D22" s="62">
        <v>504677660</v>
      </c>
      <c r="E22" s="63">
        <f t="shared" si="0"/>
        <v>162513623</v>
      </c>
      <c r="F22" s="61">
        <v>359231479</v>
      </c>
      <c r="G22" s="62">
        <v>504347554</v>
      </c>
      <c r="H22" s="63">
        <f t="shared" si="1"/>
        <v>145116075</v>
      </c>
      <c r="I22" s="63">
        <v>420630814</v>
      </c>
      <c r="J22" s="28">
        <f t="shared" si="2"/>
        <v>47.495822303499416</v>
      </c>
      <c r="K22" s="29">
        <f t="shared" si="3"/>
        <v>40.39625797938493</v>
      </c>
      <c r="L22" s="30">
        <f>IF($E$25=0,0,($E22/$E$25)*100)</f>
        <v>41.58840642724141</v>
      </c>
      <c r="M22" s="29">
        <f>IF($H$25=0,0,($H22/$H$25)*100)</f>
        <v>11.976068286509804</v>
      </c>
      <c r="N22" s="5"/>
      <c r="O22" s="31"/>
    </row>
    <row r="23" spans="1:15" ht="12.75">
      <c r="A23" s="6"/>
      <c r="B23" s="27" t="s">
        <v>29</v>
      </c>
      <c r="C23" s="61">
        <v>717960438</v>
      </c>
      <c r="D23" s="62">
        <v>754004000</v>
      </c>
      <c r="E23" s="63">
        <f t="shared" si="0"/>
        <v>36043562</v>
      </c>
      <c r="F23" s="61">
        <v>763739017</v>
      </c>
      <c r="G23" s="62">
        <v>792922003</v>
      </c>
      <c r="H23" s="63">
        <f t="shared" si="1"/>
        <v>29182986</v>
      </c>
      <c r="I23" s="63">
        <v>846415000</v>
      </c>
      <c r="J23" s="28">
        <f t="shared" si="2"/>
        <v>5.02027132586935</v>
      </c>
      <c r="K23" s="29">
        <f t="shared" si="3"/>
        <v>3.8210678452217928</v>
      </c>
      <c r="L23" s="30">
        <f>IF($E$25=0,0,($E23/$E$25)*100)</f>
        <v>9.223807074570445</v>
      </c>
      <c r="M23" s="29">
        <f>IF($H$25=0,0,($H23/$H$25)*100)</f>
        <v>2.4083991600534924</v>
      </c>
      <c r="N23" s="5"/>
      <c r="O23" s="31"/>
    </row>
    <row r="24" spans="1:15" ht="12.75">
      <c r="A24" s="6"/>
      <c r="B24" s="27" t="s">
        <v>30</v>
      </c>
      <c r="C24" s="61">
        <v>20952879</v>
      </c>
      <c r="D24" s="62">
        <v>20952879</v>
      </c>
      <c r="E24" s="63">
        <f t="shared" si="0"/>
        <v>0</v>
      </c>
      <c r="F24" s="61">
        <v>22744351</v>
      </c>
      <c r="G24" s="62">
        <v>22744351</v>
      </c>
      <c r="H24" s="63">
        <f t="shared" si="1"/>
        <v>0</v>
      </c>
      <c r="I24" s="63">
        <v>24109010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1403123888</v>
      </c>
      <c r="D25" s="65">
        <v>1793890539</v>
      </c>
      <c r="E25" s="66">
        <f t="shared" si="0"/>
        <v>390766651</v>
      </c>
      <c r="F25" s="64">
        <v>1180179629</v>
      </c>
      <c r="G25" s="65">
        <v>2391896793</v>
      </c>
      <c r="H25" s="66">
        <f t="shared" si="1"/>
        <v>1211717164</v>
      </c>
      <c r="I25" s="66">
        <v>2187256147</v>
      </c>
      <c r="J25" s="41">
        <f t="shared" si="2"/>
        <v>27.849761118171486</v>
      </c>
      <c r="K25" s="34">
        <f t="shared" si="3"/>
        <v>102.6722656640602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396992423</v>
      </c>
      <c r="D27" s="62">
        <v>747399446</v>
      </c>
      <c r="E27" s="63">
        <f t="shared" si="0"/>
        <v>350407023</v>
      </c>
      <c r="F27" s="61">
        <v>228388449</v>
      </c>
      <c r="G27" s="62">
        <v>1232222994</v>
      </c>
      <c r="H27" s="63">
        <f t="shared" si="1"/>
        <v>1003834545</v>
      </c>
      <c r="I27" s="63">
        <v>1176550000</v>
      </c>
      <c r="J27" s="28">
        <f t="shared" si="2"/>
        <v>88.26541835535234</v>
      </c>
      <c r="K27" s="29">
        <f t="shared" si="3"/>
        <v>439.5294724384244</v>
      </c>
      <c r="L27" s="30">
        <f aca="true" t="shared" si="6" ref="L27:L32">IF($E$32=0,0,($E27/$E$32)*100)</f>
        <v>89.67168055495094</v>
      </c>
      <c r="M27" s="29">
        <f aca="true" t="shared" si="7" ref="M27:M32">IF($H$32=0,0,($H27/$H$32)*100)</f>
        <v>82.84396514498825</v>
      </c>
      <c r="N27" s="5"/>
      <c r="O27" s="31"/>
    </row>
    <row r="28" spans="1:15" ht="12.75">
      <c r="A28" s="6"/>
      <c r="B28" s="27" t="s">
        <v>34</v>
      </c>
      <c r="C28" s="61">
        <v>223935711</v>
      </c>
      <c r="D28" s="62">
        <v>329356848</v>
      </c>
      <c r="E28" s="63">
        <f t="shared" si="0"/>
        <v>105421137</v>
      </c>
      <c r="F28" s="61">
        <v>229596043</v>
      </c>
      <c r="G28" s="62">
        <v>331713736</v>
      </c>
      <c r="H28" s="63">
        <f t="shared" si="1"/>
        <v>102117693</v>
      </c>
      <c r="I28" s="63">
        <v>338002091</v>
      </c>
      <c r="J28" s="28">
        <f t="shared" si="2"/>
        <v>47.07651876033296</v>
      </c>
      <c r="K28" s="29">
        <f t="shared" si="3"/>
        <v>44.4771136582698</v>
      </c>
      <c r="L28" s="30">
        <f t="shared" si="6"/>
        <v>26.97802812246637</v>
      </c>
      <c r="M28" s="29">
        <f t="shared" si="7"/>
        <v>8.427518899121578</v>
      </c>
      <c r="N28" s="5"/>
      <c r="O28" s="31"/>
    </row>
    <row r="29" spans="1:15" ht="12.75">
      <c r="A29" s="6"/>
      <c r="B29" s="27" t="s">
        <v>35</v>
      </c>
      <c r="C29" s="61">
        <v>24671461</v>
      </c>
      <c r="D29" s="62">
        <v>0</v>
      </c>
      <c r="E29" s="63">
        <f t="shared" si="0"/>
        <v>-24671461</v>
      </c>
      <c r="F29" s="61">
        <v>46512786</v>
      </c>
      <c r="G29" s="62">
        <v>0</v>
      </c>
      <c r="H29" s="63">
        <f t="shared" si="1"/>
        <v>-46512786</v>
      </c>
      <c r="I29" s="63">
        <v>0</v>
      </c>
      <c r="J29" s="28">
        <f t="shared" si="2"/>
        <v>-100</v>
      </c>
      <c r="K29" s="29">
        <f t="shared" si="3"/>
        <v>-100</v>
      </c>
      <c r="L29" s="30">
        <f t="shared" si="6"/>
        <v>-6.313604535306161</v>
      </c>
      <c r="M29" s="29">
        <f t="shared" si="7"/>
        <v>-3.838584397571511</v>
      </c>
      <c r="N29" s="5"/>
      <c r="O29" s="31"/>
    </row>
    <row r="30" spans="1:15" ht="12.75">
      <c r="A30" s="6"/>
      <c r="B30" s="27" t="s">
        <v>36</v>
      </c>
      <c r="C30" s="61">
        <v>251339309</v>
      </c>
      <c r="D30" s="62">
        <v>311120107</v>
      </c>
      <c r="E30" s="63">
        <f t="shared" si="0"/>
        <v>59780798</v>
      </c>
      <c r="F30" s="61">
        <v>352463252</v>
      </c>
      <c r="G30" s="62">
        <v>444116719</v>
      </c>
      <c r="H30" s="63">
        <f t="shared" si="1"/>
        <v>91653467</v>
      </c>
      <c r="I30" s="63">
        <v>352764248</v>
      </c>
      <c r="J30" s="28">
        <f t="shared" si="2"/>
        <v>23.784897888773937</v>
      </c>
      <c r="K30" s="29">
        <f t="shared" si="3"/>
        <v>26.003694422021617</v>
      </c>
      <c r="L30" s="30">
        <f t="shared" si="6"/>
        <v>15.298336704787022</v>
      </c>
      <c r="M30" s="29">
        <f t="shared" si="7"/>
        <v>7.563932386452521</v>
      </c>
      <c r="N30" s="5"/>
      <c r="O30" s="31"/>
    </row>
    <row r="31" spans="1:15" ht="12.75">
      <c r="A31" s="6"/>
      <c r="B31" s="27" t="s">
        <v>30</v>
      </c>
      <c r="C31" s="61">
        <v>506184984</v>
      </c>
      <c r="D31" s="62">
        <v>406014138</v>
      </c>
      <c r="E31" s="63">
        <f t="shared" si="0"/>
        <v>-100170846</v>
      </c>
      <c r="F31" s="61">
        <v>323219099</v>
      </c>
      <c r="G31" s="62">
        <v>383843344</v>
      </c>
      <c r="H31" s="63">
        <f t="shared" si="1"/>
        <v>60624245</v>
      </c>
      <c r="I31" s="63">
        <v>319939808</v>
      </c>
      <c r="J31" s="28">
        <f t="shared" si="2"/>
        <v>-19.789375261278</v>
      </c>
      <c r="K31" s="29">
        <f t="shared" si="3"/>
        <v>18.756393167224317</v>
      </c>
      <c r="L31" s="30">
        <f t="shared" si="6"/>
        <v>-25.634440846898165</v>
      </c>
      <c r="M31" s="29">
        <f t="shared" si="7"/>
        <v>5.003167967009173</v>
      </c>
      <c r="N31" s="5"/>
      <c r="O31" s="31"/>
    </row>
    <row r="32" spans="1:15" ht="17.25" thickBot="1">
      <c r="A32" s="6"/>
      <c r="B32" s="55" t="s">
        <v>37</v>
      </c>
      <c r="C32" s="79">
        <v>1403123888</v>
      </c>
      <c r="D32" s="80">
        <v>1793890539</v>
      </c>
      <c r="E32" s="81">
        <f t="shared" si="0"/>
        <v>390766651</v>
      </c>
      <c r="F32" s="79">
        <v>1180179629</v>
      </c>
      <c r="G32" s="80">
        <v>2391896793</v>
      </c>
      <c r="H32" s="81">
        <f t="shared" si="1"/>
        <v>1211717164</v>
      </c>
      <c r="I32" s="81">
        <v>2187256147</v>
      </c>
      <c r="J32" s="56">
        <f t="shared" si="2"/>
        <v>27.849761118171486</v>
      </c>
      <c r="K32" s="57">
        <f t="shared" si="3"/>
        <v>102.6722656640602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103598000</v>
      </c>
      <c r="D9" s="62">
        <v>108844333</v>
      </c>
      <c r="E9" s="63">
        <f aca="true" t="shared" si="0" ref="E9:E32">($D9-$C9)</f>
        <v>5246333</v>
      </c>
      <c r="F9" s="61">
        <v>105605000</v>
      </c>
      <c r="G9" s="62">
        <v>106477032</v>
      </c>
      <c r="H9" s="63">
        <f aca="true" t="shared" si="1" ref="H9:H32">($G9-$F9)</f>
        <v>872032</v>
      </c>
      <c r="I9" s="63">
        <v>107163656</v>
      </c>
      <c r="J9" s="28">
        <f aca="true" t="shared" si="2" ref="J9:J32">IF($C9=0,0,($E9/$C9)*100)</f>
        <v>5.064125755323462</v>
      </c>
      <c r="K9" s="29">
        <f aca="true" t="shared" si="3" ref="K9:K32">IF($F9=0,0,($H9/$F9)*100)</f>
        <v>0.8257487808342407</v>
      </c>
      <c r="L9" s="30">
        <f>IF($E$10=0,0,($E9/$E$10)*100)</f>
        <v>100</v>
      </c>
      <c r="M9" s="29">
        <f>IF($H$10=0,0,($H9/$H$10)*100)</f>
        <v>100</v>
      </c>
      <c r="N9" s="5"/>
      <c r="O9" s="31"/>
    </row>
    <row r="10" spans="1:15" ht="16.5">
      <c r="A10" s="6"/>
      <c r="B10" s="32" t="s">
        <v>18</v>
      </c>
      <c r="C10" s="64">
        <v>103598000</v>
      </c>
      <c r="D10" s="65">
        <v>108844333</v>
      </c>
      <c r="E10" s="66">
        <f t="shared" si="0"/>
        <v>5246333</v>
      </c>
      <c r="F10" s="64">
        <v>105605000</v>
      </c>
      <c r="G10" s="65">
        <v>106477032</v>
      </c>
      <c r="H10" s="66">
        <f t="shared" si="1"/>
        <v>872032</v>
      </c>
      <c r="I10" s="66">
        <v>107163656</v>
      </c>
      <c r="J10" s="33">
        <f t="shared" si="2"/>
        <v>5.064125755323462</v>
      </c>
      <c r="K10" s="34">
        <f t="shared" si="3"/>
        <v>0.8257487808342407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47544254</v>
      </c>
      <c r="D12" s="62">
        <v>47626750</v>
      </c>
      <c r="E12" s="63">
        <f t="shared" si="0"/>
        <v>82496</v>
      </c>
      <c r="F12" s="61">
        <v>50556316</v>
      </c>
      <c r="G12" s="62">
        <v>50555576</v>
      </c>
      <c r="H12" s="63">
        <f t="shared" si="1"/>
        <v>-740</v>
      </c>
      <c r="I12" s="63">
        <v>53512868</v>
      </c>
      <c r="J12" s="28">
        <f t="shared" si="2"/>
        <v>0.17351413274882807</v>
      </c>
      <c r="K12" s="29">
        <f t="shared" si="3"/>
        <v>-0.0014637142469004268</v>
      </c>
      <c r="L12" s="30">
        <f aca="true" t="shared" si="4" ref="L12:L17">IF($E$17=0,0,($E12/$E$17)*100)</f>
        <v>0.4293057368123112</v>
      </c>
      <c r="M12" s="29">
        <f aca="true" t="shared" si="5" ref="M12:M17">IF($H$17=0,0,($H12/$H$17)*100)</f>
        <v>-0.006808014541919062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42084085</v>
      </c>
      <c r="D16" s="62">
        <v>61217731</v>
      </c>
      <c r="E16" s="63">
        <f t="shared" si="0"/>
        <v>19133646</v>
      </c>
      <c r="F16" s="61">
        <v>45051546</v>
      </c>
      <c r="G16" s="62">
        <v>55921828</v>
      </c>
      <c r="H16" s="63">
        <f t="shared" si="1"/>
        <v>10870282</v>
      </c>
      <c r="I16" s="63">
        <v>53651145</v>
      </c>
      <c r="J16" s="40">
        <f t="shared" si="2"/>
        <v>45.46527743207438</v>
      </c>
      <c r="K16" s="29">
        <f t="shared" si="3"/>
        <v>24.128543779607476</v>
      </c>
      <c r="L16" s="30">
        <f t="shared" si="4"/>
        <v>99.57069426318769</v>
      </c>
      <c r="M16" s="29">
        <f t="shared" si="5"/>
        <v>100.00680801454192</v>
      </c>
      <c r="N16" s="5"/>
      <c r="O16" s="31"/>
    </row>
    <row r="17" spans="1:15" ht="16.5">
      <c r="A17" s="2"/>
      <c r="B17" s="32" t="s">
        <v>24</v>
      </c>
      <c r="C17" s="64">
        <v>89628339</v>
      </c>
      <c r="D17" s="65">
        <v>108844481</v>
      </c>
      <c r="E17" s="66">
        <f t="shared" si="0"/>
        <v>19216142</v>
      </c>
      <c r="F17" s="64">
        <v>95607862</v>
      </c>
      <c r="G17" s="65">
        <v>106477404</v>
      </c>
      <c r="H17" s="66">
        <f t="shared" si="1"/>
        <v>10869542</v>
      </c>
      <c r="I17" s="66">
        <v>107164013</v>
      </c>
      <c r="J17" s="41">
        <f t="shared" si="2"/>
        <v>21.439805997074206</v>
      </c>
      <c r="K17" s="34">
        <f t="shared" si="3"/>
        <v>11.368878848059587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13969661</v>
      </c>
      <c r="D18" s="71">
        <v>-148</v>
      </c>
      <c r="E18" s="72">
        <f t="shared" si="0"/>
        <v>-13969809</v>
      </c>
      <c r="F18" s="73">
        <v>9997138</v>
      </c>
      <c r="G18" s="74">
        <v>-372</v>
      </c>
      <c r="H18" s="75">
        <f t="shared" si="1"/>
        <v>-9997510</v>
      </c>
      <c r="I18" s="75">
        <v>-357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0</v>
      </c>
      <c r="E23" s="63">
        <f t="shared" si="0"/>
        <v>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>
        <v>4623000</v>
      </c>
      <c r="D24" s="62">
        <v>2200000</v>
      </c>
      <c r="E24" s="63">
        <f t="shared" si="0"/>
        <v>-2423000</v>
      </c>
      <c r="F24" s="61">
        <v>5000000</v>
      </c>
      <c r="G24" s="62">
        <v>1971500</v>
      </c>
      <c r="H24" s="63">
        <f t="shared" si="1"/>
        <v>-3028500</v>
      </c>
      <c r="I24" s="63">
        <v>980750</v>
      </c>
      <c r="J24" s="28">
        <f t="shared" si="2"/>
        <v>-52.411853774605234</v>
      </c>
      <c r="K24" s="29">
        <f t="shared" si="3"/>
        <v>-60.57</v>
      </c>
      <c r="L24" s="30">
        <f>IF($E$25=0,0,($E24/$E$25)*100)</f>
        <v>100</v>
      </c>
      <c r="M24" s="29">
        <f>IF($H$25=0,0,($H24/$H$25)*100)</f>
        <v>100</v>
      </c>
      <c r="N24" s="5"/>
      <c r="O24" s="31"/>
    </row>
    <row r="25" spans="1:15" ht="16.5">
      <c r="A25" s="6"/>
      <c r="B25" s="32" t="s">
        <v>31</v>
      </c>
      <c r="C25" s="64">
        <v>4623000</v>
      </c>
      <c r="D25" s="65">
        <v>2200000</v>
      </c>
      <c r="E25" s="66">
        <f t="shared" si="0"/>
        <v>-2423000</v>
      </c>
      <c r="F25" s="64">
        <v>5000000</v>
      </c>
      <c r="G25" s="65">
        <v>1971500</v>
      </c>
      <c r="H25" s="66">
        <f t="shared" si="1"/>
        <v>-3028500</v>
      </c>
      <c r="I25" s="66">
        <v>980750</v>
      </c>
      <c r="J25" s="41">
        <f t="shared" si="2"/>
        <v>-52.411853774605234</v>
      </c>
      <c r="K25" s="34">
        <f t="shared" si="3"/>
        <v>-60.57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4623000</v>
      </c>
      <c r="D31" s="62">
        <v>2200000</v>
      </c>
      <c r="E31" s="63">
        <f t="shared" si="0"/>
        <v>-2423000</v>
      </c>
      <c r="F31" s="61">
        <v>5000000</v>
      </c>
      <c r="G31" s="62">
        <v>1971500</v>
      </c>
      <c r="H31" s="63">
        <f t="shared" si="1"/>
        <v>-3028500</v>
      </c>
      <c r="I31" s="63">
        <v>980750</v>
      </c>
      <c r="J31" s="28">
        <f t="shared" si="2"/>
        <v>-52.411853774605234</v>
      </c>
      <c r="K31" s="29">
        <f t="shared" si="3"/>
        <v>-60.57</v>
      </c>
      <c r="L31" s="30">
        <f t="shared" si="6"/>
        <v>100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4623000</v>
      </c>
      <c r="D32" s="80">
        <v>2200000</v>
      </c>
      <c r="E32" s="81">
        <f t="shared" si="0"/>
        <v>-2423000</v>
      </c>
      <c r="F32" s="79">
        <v>5000000</v>
      </c>
      <c r="G32" s="80">
        <v>1971500</v>
      </c>
      <c r="H32" s="81">
        <f t="shared" si="1"/>
        <v>-3028500</v>
      </c>
      <c r="I32" s="81">
        <v>980750</v>
      </c>
      <c r="J32" s="56">
        <f t="shared" si="2"/>
        <v>-52.411853774605234</v>
      </c>
      <c r="K32" s="57">
        <f t="shared" si="3"/>
        <v>-60.57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61895000</v>
      </c>
      <c r="E7" s="63">
        <f>($D7-$C7)</f>
        <v>61895000</v>
      </c>
      <c r="F7" s="61"/>
      <c r="G7" s="62">
        <v>65546805</v>
      </c>
      <c r="H7" s="63">
        <f>($G7-$F7)</f>
        <v>65546805</v>
      </c>
      <c r="I7" s="63">
        <v>69217426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9.28635770139159</v>
      </c>
      <c r="M7" s="29">
        <f>IF($H$10=0,0,($H7/$H$10)*100)</f>
        <v>9.286357569103314</v>
      </c>
      <c r="N7" s="5"/>
      <c r="O7" s="31"/>
    </row>
    <row r="8" spans="1:15" ht="12.75">
      <c r="A8" s="2"/>
      <c r="B8" s="27" t="s">
        <v>16</v>
      </c>
      <c r="C8" s="61"/>
      <c r="D8" s="62">
        <v>420036000</v>
      </c>
      <c r="E8" s="63">
        <f>($D8-$C8)</f>
        <v>420036000</v>
      </c>
      <c r="F8" s="61"/>
      <c r="G8" s="62">
        <v>444818134</v>
      </c>
      <c r="H8" s="63">
        <f>($G8-$F8)</f>
        <v>444818134</v>
      </c>
      <c r="I8" s="63">
        <v>469235865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63.01970342453701</v>
      </c>
      <c r="M8" s="29">
        <f>IF($H$10=0,0,($H8/$H$10)*100)</f>
        <v>63.019703943545565</v>
      </c>
      <c r="N8" s="5"/>
      <c r="O8" s="31"/>
    </row>
    <row r="9" spans="1:15" ht="12.75">
      <c r="A9" s="2"/>
      <c r="B9" s="27" t="s">
        <v>17</v>
      </c>
      <c r="C9" s="61"/>
      <c r="D9" s="62">
        <v>184584355</v>
      </c>
      <c r="E9" s="63">
        <f aca="true" t="shared" si="0" ref="E9:E32">($D9-$C9)</f>
        <v>184584355</v>
      </c>
      <c r="F9" s="61"/>
      <c r="G9" s="62">
        <v>195474832</v>
      </c>
      <c r="H9" s="63">
        <f aca="true" t="shared" si="1" ref="H9:H32">($G9-$F9)</f>
        <v>195474832</v>
      </c>
      <c r="I9" s="63">
        <v>206421423</v>
      </c>
      <c r="J9" s="28">
        <f aca="true" t="shared" si="2" ref="J9:J32">IF($C9=0,0,($E9/$C9)*100)</f>
        <v>0</v>
      </c>
      <c r="K9" s="29">
        <f aca="true" t="shared" si="3" ref="K9:K32">IF($F9=0,0,($H9/$F9)*100)</f>
        <v>0</v>
      </c>
      <c r="L9" s="30">
        <f>IF($E$10=0,0,($E9/$E$10)*100)</f>
        <v>27.6939388740714</v>
      </c>
      <c r="M9" s="29">
        <f>IF($H$10=0,0,($H9/$H$10)*100)</f>
        <v>27.693938487351115</v>
      </c>
      <c r="N9" s="5"/>
      <c r="O9" s="31"/>
    </row>
    <row r="10" spans="1:15" ht="16.5">
      <c r="A10" s="6"/>
      <c r="B10" s="32" t="s">
        <v>18</v>
      </c>
      <c r="C10" s="64"/>
      <c r="D10" s="65">
        <v>666515355</v>
      </c>
      <c r="E10" s="66">
        <f t="shared" si="0"/>
        <v>666515355</v>
      </c>
      <c r="F10" s="64"/>
      <c r="G10" s="65">
        <v>705839771</v>
      </c>
      <c r="H10" s="66">
        <f t="shared" si="1"/>
        <v>705839771</v>
      </c>
      <c r="I10" s="66">
        <v>744874714</v>
      </c>
      <c r="J10" s="33">
        <f t="shared" si="2"/>
        <v>0</v>
      </c>
      <c r="K10" s="34">
        <f t="shared" si="3"/>
        <v>0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/>
      <c r="D12" s="62">
        <v>198144073</v>
      </c>
      <c r="E12" s="63">
        <f t="shared" si="0"/>
        <v>198144073</v>
      </c>
      <c r="F12" s="61"/>
      <c r="G12" s="62">
        <v>209834573</v>
      </c>
      <c r="H12" s="63">
        <f t="shared" si="1"/>
        <v>209834573</v>
      </c>
      <c r="I12" s="63">
        <v>221585309</v>
      </c>
      <c r="J12" s="28">
        <f t="shared" si="2"/>
        <v>0</v>
      </c>
      <c r="K12" s="29">
        <f t="shared" si="3"/>
        <v>0</v>
      </c>
      <c r="L12" s="30">
        <f aca="true" t="shared" si="4" ref="L12:L17">IF($E$17=0,0,($E12/$E$17)*100)</f>
        <v>29.773253611132628</v>
      </c>
      <c r="M12" s="29">
        <f aca="true" t="shared" si="5" ref="M12:M17">IF($H$17=0,0,($H12/$H$17)*100)</f>
        <v>29.836556706101362</v>
      </c>
      <c r="N12" s="5"/>
      <c r="O12" s="31"/>
    </row>
    <row r="13" spans="1:15" ht="12.75">
      <c r="A13" s="2"/>
      <c r="B13" s="27" t="s">
        <v>21</v>
      </c>
      <c r="C13" s="61"/>
      <c r="D13" s="62">
        <v>14300000</v>
      </c>
      <c r="E13" s="63">
        <f t="shared" si="0"/>
        <v>14300000</v>
      </c>
      <c r="F13" s="61"/>
      <c r="G13" s="62">
        <v>15143700</v>
      </c>
      <c r="H13" s="63">
        <f t="shared" si="1"/>
        <v>15143700</v>
      </c>
      <c r="I13" s="63">
        <v>15991747</v>
      </c>
      <c r="J13" s="28">
        <f t="shared" si="2"/>
        <v>0</v>
      </c>
      <c r="K13" s="29">
        <f t="shared" si="3"/>
        <v>0</v>
      </c>
      <c r="L13" s="30">
        <f t="shared" si="4"/>
        <v>2.148727035802865</v>
      </c>
      <c r="M13" s="29">
        <f t="shared" si="5"/>
        <v>2.1532956048676843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215268000</v>
      </c>
      <c r="E15" s="63">
        <f t="shared" si="0"/>
        <v>215268000</v>
      </c>
      <c r="F15" s="61"/>
      <c r="G15" s="62">
        <v>227968812</v>
      </c>
      <c r="H15" s="63">
        <f t="shared" si="1"/>
        <v>227968812</v>
      </c>
      <c r="I15" s="63">
        <v>240735065</v>
      </c>
      <c r="J15" s="28">
        <f t="shared" si="2"/>
        <v>0</v>
      </c>
      <c r="K15" s="29">
        <f t="shared" si="3"/>
        <v>0</v>
      </c>
      <c r="L15" s="30">
        <f t="shared" si="4"/>
        <v>32.34630570232246</v>
      </c>
      <c r="M15" s="29">
        <f t="shared" si="5"/>
        <v>32.415079599206756</v>
      </c>
      <c r="N15" s="5"/>
      <c r="O15" s="31"/>
    </row>
    <row r="16" spans="1:15" ht="12.75">
      <c r="A16" s="2"/>
      <c r="B16" s="27" t="s">
        <v>23</v>
      </c>
      <c r="C16" s="61"/>
      <c r="D16" s="62">
        <v>237798239</v>
      </c>
      <c r="E16" s="63">
        <f t="shared" si="0"/>
        <v>237798239</v>
      </c>
      <c r="F16" s="61"/>
      <c r="G16" s="62">
        <v>250333039</v>
      </c>
      <c r="H16" s="63">
        <f t="shared" si="1"/>
        <v>250333039</v>
      </c>
      <c r="I16" s="63">
        <v>262932426</v>
      </c>
      <c r="J16" s="40">
        <f t="shared" si="2"/>
        <v>0</v>
      </c>
      <c r="K16" s="29">
        <f t="shared" si="3"/>
        <v>0</v>
      </c>
      <c r="L16" s="30">
        <f t="shared" si="4"/>
        <v>35.731713650742044</v>
      </c>
      <c r="M16" s="29">
        <f t="shared" si="5"/>
        <v>35.59506808982419</v>
      </c>
      <c r="N16" s="5"/>
      <c r="O16" s="31"/>
    </row>
    <row r="17" spans="1:15" ht="16.5">
      <c r="A17" s="2"/>
      <c r="B17" s="32" t="s">
        <v>24</v>
      </c>
      <c r="C17" s="64"/>
      <c r="D17" s="65">
        <v>665510312</v>
      </c>
      <c r="E17" s="66">
        <f t="shared" si="0"/>
        <v>665510312</v>
      </c>
      <c r="F17" s="64"/>
      <c r="G17" s="65">
        <v>703280124</v>
      </c>
      <c r="H17" s="66">
        <f t="shared" si="1"/>
        <v>703280124</v>
      </c>
      <c r="I17" s="66">
        <v>741244547</v>
      </c>
      <c r="J17" s="41">
        <f t="shared" si="2"/>
        <v>0</v>
      </c>
      <c r="K17" s="34">
        <f t="shared" si="3"/>
        <v>0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/>
      <c r="D18" s="71">
        <v>1005043</v>
      </c>
      <c r="E18" s="72">
        <f t="shared" si="0"/>
        <v>1005043</v>
      </c>
      <c r="F18" s="73"/>
      <c r="G18" s="74">
        <v>2559647</v>
      </c>
      <c r="H18" s="75">
        <f t="shared" si="1"/>
        <v>2559647</v>
      </c>
      <c r="I18" s="75">
        <v>3630167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105686000</v>
      </c>
      <c r="E23" s="63">
        <f t="shared" si="0"/>
        <v>105686000</v>
      </c>
      <c r="F23" s="61"/>
      <c r="G23" s="62">
        <v>52903000</v>
      </c>
      <c r="H23" s="63">
        <f t="shared" si="1"/>
        <v>52903000</v>
      </c>
      <c r="I23" s="63">
        <v>55866000</v>
      </c>
      <c r="J23" s="28">
        <f t="shared" si="2"/>
        <v>0</v>
      </c>
      <c r="K23" s="29">
        <f t="shared" si="3"/>
        <v>0</v>
      </c>
      <c r="L23" s="30">
        <f>IF($E$25=0,0,($E23/$E$25)*100)</f>
        <v>99.23847620120755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811000</v>
      </c>
      <c r="E24" s="63">
        <f t="shared" si="0"/>
        <v>811000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0.7615237987924542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/>
      <c r="D25" s="65">
        <v>106497000</v>
      </c>
      <c r="E25" s="66">
        <f t="shared" si="0"/>
        <v>106497000</v>
      </c>
      <c r="F25" s="64"/>
      <c r="G25" s="65">
        <v>52903000</v>
      </c>
      <c r="H25" s="66">
        <f t="shared" si="1"/>
        <v>52903000</v>
      </c>
      <c r="I25" s="66">
        <v>55866000</v>
      </c>
      <c r="J25" s="41">
        <f t="shared" si="2"/>
        <v>0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56748000</v>
      </c>
      <c r="E27" s="63">
        <f t="shared" si="0"/>
        <v>56748000</v>
      </c>
      <c r="F27" s="61"/>
      <c r="G27" s="62">
        <v>15674000</v>
      </c>
      <c r="H27" s="63">
        <f t="shared" si="1"/>
        <v>15674000</v>
      </c>
      <c r="I27" s="63">
        <v>7951000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53.286008056564974</v>
      </c>
      <c r="M27" s="29">
        <f aca="true" t="shared" si="7" ref="M27:M32">IF($H$32=0,0,($H27/$H$32)*100)</f>
        <v>29.627809386991288</v>
      </c>
      <c r="N27" s="5"/>
      <c r="O27" s="31"/>
    </row>
    <row r="28" spans="1:15" ht="12.75">
      <c r="A28" s="6"/>
      <c r="B28" s="27" t="s">
        <v>34</v>
      </c>
      <c r="C28" s="61"/>
      <c r="D28" s="62">
        <v>14044000</v>
      </c>
      <c r="E28" s="63">
        <f t="shared" si="0"/>
        <v>14044000</v>
      </c>
      <c r="F28" s="61"/>
      <c r="G28" s="62">
        <v>12000000</v>
      </c>
      <c r="H28" s="63">
        <f t="shared" si="1"/>
        <v>12000000</v>
      </c>
      <c r="I28" s="63">
        <v>20536000</v>
      </c>
      <c r="J28" s="28">
        <f t="shared" si="2"/>
        <v>0</v>
      </c>
      <c r="K28" s="29">
        <f t="shared" si="3"/>
        <v>0</v>
      </c>
      <c r="L28" s="30">
        <f t="shared" si="6"/>
        <v>13.187225931246891</v>
      </c>
      <c r="M28" s="29">
        <f t="shared" si="7"/>
        <v>22.683023647052153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19275000</v>
      </c>
      <c r="E30" s="63">
        <f t="shared" si="0"/>
        <v>19275000</v>
      </c>
      <c r="F30" s="61"/>
      <c r="G30" s="62">
        <v>17411000</v>
      </c>
      <c r="H30" s="63">
        <f t="shared" si="1"/>
        <v>17411000</v>
      </c>
      <c r="I30" s="63">
        <v>27379000</v>
      </c>
      <c r="J30" s="28">
        <f t="shared" si="2"/>
        <v>0</v>
      </c>
      <c r="K30" s="29">
        <f t="shared" si="3"/>
        <v>0</v>
      </c>
      <c r="L30" s="30">
        <f t="shared" si="6"/>
        <v>18.099101383137555</v>
      </c>
      <c r="M30" s="29">
        <f t="shared" si="7"/>
        <v>32.91117705990209</v>
      </c>
      <c r="N30" s="5"/>
      <c r="O30" s="31"/>
    </row>
    <row r="31" spans="1:15" ht="12.75">
      <c r="A31" s="6"/>
      <c r="B31" s="27" t="s">
        <v>30</v>
      </c>
      <c r="C31" s="61"/>
      <c r="D31" s="62">
        <v>16430000</v>
      </c>
      <c r="E31" s="63">
        <f t="shared" si="0"/>
        <v>16430000</v>
      </c>
      <c r="F31" s="61"/>
      <c r="G31" s="62">
        <v>7818000</v>
      </c>
      <c r="H31" s="63">
        <f t="shared" si="1"/>
        <v>7818000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15.427664629050582</v>
      </c>
      <c r="M31" s="29">
        <f t="shared" si="7"/>
        <v>14.77798990605448</v>
      </c>
      <c r="N31" s="5"/>
      <c r="O31" s="31"/>
    </row>
    <row r="32" spans="1:15" ht="17.25" thickBot="1">
      <c r="A32" s="6"/>
      <c r="B32" s="55" t="s">
        <v>37</v>
      </c>
      <c r="C32" s="79"/>
      <c r="D32" s="80">
        <v>106497000</v>
      </c>
      <c r="E32" s="81">
        <f t="shared" si="0"/>
        <v>106497000</v>
      </c>
      <c r="F32" s="79"/>
      <c r="G32" s="80">
        <v>52903000</v>
      </c>
      <c r="H32" s="81">
        <f t="shared" si="1"/>
        <v>52903000</v>
      </c>
      <c r="I32" s="81">
        <v>55866000</v>
      </c>
      <c r="J32" s="56">
        <f t="shared" si="2"/>
        <v>0</v>
      </c>
      <c r="K32" s="57">
        <f t="shared" si="3"/>
        <v>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54066525</v>
      </c>
      <c r="D7" s="62">
        <v>56633149</v>
      </c>
      <c r="E7" s="63">
        <f>($D7-$C7)</f>
        <v>2566624</v>
      </c>
      <c r="F7" s="61">
        <v>56986117</v>
      </c>
      <c r="G7" s="62">
        <v>59917872</v>
      </c>
      <c r="H7" s="63">
        <f>($G7-$F7)</f>
        <v>2931755</v>
      </c>
      <c r="I7" s="63">
        <v>63093519</v>
      </c>
      <c r="J7" s="28">
        <f>IF($C7=0,0,($E7/$C7)*100)</f>
        <v>4.747159171039751</v>
      </c>
      <c r="K7" s="29">
        <f>IF($F7=0,0,($H7/$F7)*100)</f>
        <v>5.144682870742009</v>
      </c>
      <c r="L7" s="30">
        <f>IF($E$10=0,0,($E7/$E$10)*100)</f>
        <v>10.211671577633998</v>
      </c>
      <c r="M7" s="29">
        <f>IF($H$10=0,0,($H7/$H$10)*100)</f>
        <v>7.294985805936366</v>
      </c>
      <c r="N7" s="5"/>
      <c r="O7" s="31"/>
    </row>
    <row r="8" spans="1:15" ht="12.75">
      <c r="A8" s="2"/>
      <c r="B8" s="27" t="s">
        <v>16</v>
      </c>
      <c r="C8" s="61">
        <v>271797425</v>
      </c>
      <c r="D8" s="62">
        <v>283148548</v>
      </c>
      <c r="E8" s="63">
        <f>($D8-$C8)</f>
        <v>11351123</v>
      </c>
      <c r="F8" s="61">
        <v>286474486</v>
      </c>
      <c r="G8" s="62">
        <v>312861316</v>
      </c>
      <c r="H8" s="63">
        <f>($G8-$F8)</f>
        <v>26386830</v>
      </c>
      <c r="I8" s="63">
        <v>345936670</v>
      </c>
      <c r="J8" s="28">
        <f>IF($C8=0,0,($E8/$C8)*100)</f>
        <v>4.176317343698161</v>
      </c>
      <c r="K8" s="29">
        <f>IF($F8=0,0,($H8/$F8)*100)</f>
        <v>9.210883094140538</v>
      </c>
      <c r="L8" s="30">
        <f>IF($E$10=0,0,($E8/$E$10)*100)</f>
        <v>45.16202611419809</v>
      </c>
      <c r="M8" s="29">
        <f>IF($H$10=0,0,($H8/$H$10)*100)</f>
        <v>65.65744760856752</v>
      </c>
      <c r="N8" s="5"/>
      <c r="O8" s="31"/>
    </row>
    <row r="9" spans="1:15" ht="12.75">
      <c r="A9" s="2"/>
      <c r="B9" s="27" t="s">
        <v>17</v>
      </c>
      <c r="C9" s="61">
        <v>179813910</v>
      </c>
      <c r="D9" s="62">
        <v>191030383</v>
      </c>
      <c r="E9" s="63">
        <f aca="true" t="shared" si="0" ref="E9:E32">($D9-$C9)</f>
        <v>11216473</v>
      </c>
      <c r="F9" s="61">
        <v>178118409</v>
      </c>
      <c r="G9" s="62">
        <v>188988456</v>
      </c>
      <c r="H9" s="63">
        <f aca="true" t="shared" si="1" ref="H9:H32">($G9-$F9)</f>
        <v>10870047</v>
      </c>
      <c r="I9" s="63">
        <v>189858085</v>
      </c>
      <c r="J9" s="28">
        <f aca="true" t="shared" si="2" ref="J9:J32">IF($C9=0,0,($E9/$C9)*100)</f>
        <v>6.237822757983517</v>
      </c>
      <c r="K9" s="29">
        <f aca="true" t="shared" si="3" ref="K9:K32">IF($F9=0,0,($H9/$F9)*100)</f>
        <v>6.102708339372153</v>
      </c>
      <c r="L9" s="30">
        <f>IF($E$10=0,0,($E9/$E$10)*100)</f>
        <v>44.62630230816791</v>
      </c>
      <c r="M9" s="29">
        <f>IF($H$10=0,0,($H9/$H$10)*100)</f>
        <v>27.04756658549612</v>
      </c>
      <c r="N9" s="5"/>
      <c r="O9" s="31"/>
    </row>
    <row r="10" spans="1:15" ht="16.5">
      <c r="A10" s="6"/>
      <c r="B10" s="32" t="s">
        <v>18</v>
      </c>
      <c r="C10" s="64">
        <v>505677860</v>
      </c>
      <c r="D10" s="65">
        <v>530812080</v>
      </c>
      <c r="E10" s="66">
        <f t="shared" si="0"/>
        <v>25134220</v>
      </c>
      <c r="F10" s="64">
        <v>521579012</v>
      </c>
      <c r="G10" s="65">
        <v>561767644</v>
      </c>
      <c r="H10" s="66">
        <f t="shared" si="1"/>
        <v>40188632</v>
      </c>
      <c r="I10" s="66">
        <v>598888274</v>
      </c>
      <c r="J10" s="33">
        <f t="shared" si="2"/>
        <v>4.970401512140555</v>
      </c>
      <c r="K10" s="34">
        <f t="shared" si="3"/>
        <v>7.705185806057702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146677996</v>
      </c>
      <c r="D12" s="62">
        <v>156858792</v>
      </c>
      <c r="E12" s="63">
        <f t="shared" si="0"/>
        <v>10180796</v>
      </c>
      <c r="F12" s="61">
        <v>154924088</v>
      </c>
      <c r="G12" s="62">
        <v>165485915</v>
      </c>
      <c r="H12" s="63">
        <f t="shared" si="1"/>
        <v>10561827</v>
      </c>
      <c r="I12" s="63">
        <v>174256477</v>
      </c>
      <c r="J12" s="28">
        <f t="shared" si="2"/>
        <v>6.940915663996392</v>
      </c>
      <c r="K12" s="29">
        <f t="shared" si="3"/>
        <v>6.8174208003083425</v>
      </c>
      <c r="L12" s="30">
        <f aca="true" t="shared" si="4" ref="L12:L17">IF($E$17=0,0,($E12/$E$17)*100)</f>
        <v>17.423829163162637</v>
      </c>
      <c r="M12" s="29">
        <f aca="true" t="shared" si="5" ref="M12:M17">IF($H$17=0,0,($H12/$H$17)*100)</f>
        <v>10.875049075981511</v>
      </c>
      <c r="N12" s="5"/>
      <c r="O12" s="31"/>
    </row>
    <row r="13" spans="1:15" ht="12.75">
      <c r="A13" s="2"/>
      <c r="B13" s="27" t="s">
        <v>21</v>
      </c>
      <c r="C13" s="61">
        <v>42160000</v>
      </c>
      <c r="D13" s="62">
        <v>42320000</v>
      </c>
      <c r="E13" s="63">
        <f t="shared" si="0"/>
        <v>160000</v>
      </c>
      <c r="F13" s="61">
        <v>44436640</v>
      </c>
      <c r="G13" s="62">
        <v>44647600</v>
      </c>
      <c r="H13" s="63">
        <f t="shared" si="1"/>
        <v>210960</v>
      </c>
      <c r="I13" s="63">
        <v>47013923</v>
      </c>
      <c r="J13" s="28">
        <f t="shared" si="2"/>
        <v>0.3795066413662239</v>
      </c>
      <c r="K13" s="29">
        <f t="shared" si="3"/>
        <v>0.4747433649348825</v>
      </c>
      <c r="L13" s="30">
        <f t="shared" si="4"/>
        <v>0.27383052033515076</v>
      </c>
      <c r="M13" s="29">
        <f t="shared" si="5"/>
        <v>0.21721624043539622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173858876</v>
      </c>
      <c r="D15" s="62">
        <v>248614043</v>
      </c>
      <c r="E15" s="63">
        <f t="shared" si="0"/>
        <v>74755167</v>
      </c>
      <c r="F15" s="61">
        <v>184985844</v>
      </c>
      <c r="G15" s="62">
        <v>282145009</v>
      </c>
      <c r="H15" s="63">
        <f t="shared" si="1"/>
        <v>97159165</v>
      </c>
      <c r="I15" s="63">
        <v>320268535</v>
      </c>
      <c r="J15" s="28">
        <f t="shared" si="2"/>
        <v>42.997613190597185</v>
      </c>
      <c r="K15" s="29">
        <f t="shared" si="3"/>
        <v>52.52248653145589</v>
      </c>
      <c r="L15" s="30">
        <f t="shared" si="4"/>
        <v>127.93903923344432</v>
      </c>
      <c r="M15" s="29">
        <f t="shared" si="5"/>
        <v>100.0405221138715</v>
      </c>
      <c r="N15" s="5"/>
      <c r="O15" s="31"/>
    </row>
    <row r="16" spans="1:15" ht="12.75">
      <c r="A16" s="2"/>
      <c r="B16" s="27" t="s">
        <v>23</v>
      </c>
      <c r="C16" s="61">
        <v>246904152</v>
      </c>
      <c r="D16" s="62">
        <v>220238491</v>
      </c>
      <c r="E16" s="63">
        <f t="shared" si="0"/>
        <v>-26665661</v>
      </c>
      <c r="F16" s="61">
        <v>254596221</v>
      </c>
      <c r="G16" s="62">
        <v>243784079</v>
      </c>
      <c r="H16" s="63">
        <f t="shared" si="1"/>
        <v>-10812142</v>
      </c>
      <c r="I16" s="63">
        <v>256704948</v>
      </c>
      <c r="J16" s="40">
        <f t="shared" si="2"/>
        <v>-10.800005096714616</v>
      </c>
      <c r="K16" s="29">
        <f t="shared" si="3"/>
        <v>-4.246780237951764</v>
      </c>
      <c r="L16" s="30">
        <f t="shared" si="4"/>
        <v>-45.6366989169421</v>
      </c>
      <c r="M16" s="29">
        <f t="shared" si="5"/>
        <v>-11.132787430288424</v>
      </c>
      <c r="N16" s="5"/>
      <c r="O16" s="31"/>
    </row>
    <row r="17" spans="1:15" ht="16.5">
      <c r="A17" s="2"/>
      <c r="B17" s="32" t="s">
        <v>24</v>
      </c>
      <c r="C17" s="64">
        <v>609601024</v>
      </c>
      <c r="D17" s="65">
        <v>668031326</v>
      </c>
      <c r="E17" s="66">
        <f t="shared" si="0"/>
        <v>58430302</v>
      </c>
      <c r="F17" s="64">
        <v>638942793</v>
      </c>
      <c r="G17" s="65">
        <v>736062603</v>
      </c>
      <c r="H17" s="66">
        <f t="shared" si="1"/>
        <v>97119810</v>
      </c>
      <c r="I17" s="66">
        <v>798243883</v>
      </c>
      <c r="J17" s="41">
        <f t="shared" si="2"/>
        <v>9.58500719316377</v>
      </c>
      <c r="K17" s="34">
        <f t="shared" si="3"/>
        <v>15.200079109429755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-103923164</v>
      </c>
      <c r="D18" s="71">
        <v>-137219246</v>
      </c>
      <c r="E18" s="72">
        <f t="shared" si="0"/>
        <v>-33296082</v>
      </c>
      <c r="F18" s="73">
        <v>-117363781</v>
      </c>
      <c r="G18" s="74">
        <v>-174294959</v>
      </c>
      <c r="H18" s="75">
        <f t="shared" si="1"/>
        <v>-56931178</v>
      </c>
      <c r="I18" s="75">
        <v>-199355609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47007000</v>
      </c>
      <c r="D23" s="62">
        <v>43636939</v>
      </c>
      <c r="E23" s="63">
        <f t="shared" si="0"/>
        <v>-3370061</v>
      </c>
      <c r="F23" s="61"/>
      <c r="G23" s="62">
        <v>46176000</v>
      </c>
      <c r="H23" s="63">
        <f t="shared" si="1"/>
        <v>46176000</v>
      </c>
      <c r="I23" s="63">
        <v>48480000</v>
      </c>
      <c r="J23" s="28">
        <f t="shared" si="2"/>
        <v>-7.169274788861234</v>
      </c>
      <c r="K23" s="29">
        <f t="shared" si="3"/>
        <v>0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47007000</v>
      </c>
      <c r="D25" s="65">
        <v>43636939</v>
      </c>
      <c r="E25" s="66">
        <f t="shared" si="0"/>
        <v>-3370061</v>
      </c>
      <c r="F25" s="64"/>
      <c r="G25" s="65">
        <v>46176000</v>
      </c>
      <c r="H25" s="66">
        <f t="shared" si="1"/>
        <v>46176000</v>
      </c>
      <c r="I25" s="66">
        <v>48480000</v>
      </c>
      <c r="J25" s="41">
        <f t="shared" si="2"/>
        <v>-7.169274788861234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5750000</v>
      </c>
      <c r="D27" s="62">
        <v>7429000</v>
      </c>
      <c r="E27" s="63">
        <f t="shared" si="0"/>
        <v>1679000</v>
      </c>
      <c r="F27" s="61"/>
      <c r="G27" s="62">
        <v>1263000</v>
      </c>
      <c r="H27" s="63">
        <f t="shared" si="1"/>
        <v>1263000</v>
      </c>
      <c r="I27" s="63">
        <v>0</v>
      </c>
      <c r="J27" s="28">
        <f t="shared" si="2"/>
        <v>29.2</v>
      </c>
      <c r="K27" s="29">
        <f t="shared" si="3"/>
        <v>0</v>
      </c>
      <c r="L27" s="30">
        <f aca="true" t="shared" si="6" ref="L27:L32">IF($E$32=0,0,($E27/$E$32)*100)</f>
        <v>-49.82105665149682</v>
      </c>
      <c r="M27" s="29">
        <f aca="true" t="shared" si="7" ref="M27:M32">IF($H$32=0,0,($H27/$H$32)*100)</f>
        <v>2.7351871101871104</v>
      </c>
      <c r="N27" s="5"/>
      <c r="O27" s="31"/>
    </row>
    <row r="28" spans="1:15" ht="12.75">
      <c r="A28" s="6"/>
      <c r="B28" s="27" t="s">
        <v>34</v>
      </c>
      <c r="C28" s="61">
        <v>6000000</v>
      </c>
      <c r="D28" s="62">
        <v>3000000</v>
      </c>
      <c r="E28" s="63">
        <f t="shared" si="0"/>
        <v>-3000000</v>
      </c>
      <c r="F28" s="61"/>
      <c r="G28" s="62">
        <v>4000000</v>
      </c>
      <c r="H28" s="63">
        <f t="shared" si="1"/>
        <v>4000000</v>
      </c>
      <c r="I28" s="63">
        <v>4000000</v>
      </c>
      <c r="J28" s="28">
        <f t="shared" si="2"/>
        <v>-50</v>
      </c>
      <c r="K28" s="29">
        <f t="shared" si="3"/>
        <v>0</v>
      </c>
      <c r="L28" s="30">
        <f t="shared" si="6"/>
        <v>89.01916018730817</v>
      </c>
      <c r="M28" s="29">
        <f t="shared" si="7"/>
        <v>8.662508662508662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12321165</v>
      </c>
      <c r="D30" s="62">
        <v>6811000</v>
      </c>
      <c r="E30" s="63">
        <f t="shared" si="0"/>
        <v>-5510165</v>
      </c>
      <c r="F30" s="61"/>
      <c r="G30" s="62">
        <v>14402000</v>
      </c>
      <c r="H30" s="63">
        <f t="shared" si="1"/>
        <v>14402000</v>
      </c>
      <c r="I30" s="63">
        <v>800000</v>
      </c>
      <c r="J30" s="28">
        <f t="shared" si="2"/>
        <v>-44.72113635358345</v>
      </c>
      <c r="K30" s="29">
        <f t="shared" si="3"/>
        <v>0</v>
      </c>
      <c r="L30" s="30">
        <f t="shared" si="6"/>
        <v>163.50342026449965</v>
      </c>
      <c r="M30" s="29">
        <f t="shared" si="7"/>
        <v>31.18936243936244</v>
      </c>
      <c r="N30" s="5"/>
      <c r="O30" s="31"/>
    </row>
    <row r="31" spans="1:15" ht="12.75">
      <c r="A31" s="6"/>
      <c r="B31" s="27" t="s">
        <v>30</v>
      </c>
      <c r="C31" s="61">
        <v>22935835</v>
      </c>
      <c r="D31" s="62">
        <v>26396939</v>
      </c>
      <c r="E31" s="63">
        <f t="shared" si="0"/>
        <v>3461104</v>
      </c>
      <c r="F31" s="61"/>
      <c r="G31" s="62">
        <v>26511000</v>
      </c>
      <c r="H31" s="63">
        <f t="shared" si="1"/>
        <v>26511000</v>
      </c>
      <c r="I31" s="63">
        <v>43680000</v>
      </c>
      <c r="J31" s="28">
        <f t="shared" si="2"/>
        <v>15.090377132552618</v>
      </c>
      <c r="K31" s="29">
        <f t="shared" si="3"/>
        <v>0</v>
      </c>
      <c r="L31" s="30">
        <f t="shared" si="6"/>
        <v>-102.70152380031104</v>
      </c>
      <c r="M31" s="29">
        <f t="shared" si="7"/>
        <v>57.41294178794178</v>
      </c>
      <c r="N31" s="5"/>
      <c r="O31" s="31"/>
    </row>
    <row r="32" spans="1:15" ht="17.25" thickBot="1">
      <c r="A32" s="6"/>
      <c r="B32" s="55" t="s">
        <v>37</v>
      </c>
      <c r="C32" s="79">
        <v>47007000</v>
      </c>
      <c r="D32" s="80">
        <v>43636939</v>
      </c>
      <c r="E32" s="81">
        <f t="shared" si="0"/>
        <v>-3370061</v>
      </c>
      <c r="F32" s="79"/>
      <c r="G32" s="80">
        <v>46176000</v>
      </c>
      <c r="H32" s="81">
        <f t="shared" si="1"/>
        <v>46176000</v>
      </c>
      <c r="I32" s="81">
        <v>48480000</v>
      </c>
      <c r="J32" s="56">
        <f t="shared" si="2"/>
        <v>-7.169274788861234</v>
      </c>
      <c r="K32" s="57">
        <f t="shared" si="3"/>
        <v>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107628020</v>
      </c>
      <c r="D7" s="62">
        <v>107385600</v>
      </c>
      <c r="E7" s="63">
        <f>($D7-$C7)</f>
        <v>-242420</v>
      </c>
      <c r="F7" s="61">
        <v>113439930</v>
      </c>
      <c r="G7" s="62">
        <v>113291800</v>
      </c>
      <c r="H7" s="63">
        <f>($G7-$F7)</f>
        <v>-148130</v>
      </c>
      <c r="I7" s="63">
        <v>119296270</v>
      </c>
      <c r="J7" s="28">
        <f>IF($C7=0,0,($E7/$C7)*100)</f>
        <v>-0.22523874359112062</v>
      </c>
      <c r="K7" s="29">
        <f>IF($F7=0,0,($H7/$F7)*100)</f>
        <v>-0.13058012288970913</v>
      </c>
      <c r="L7" s="30">
        <f>IF($E$10=0,0,($E7/$E$10)*100)</f>
        <v>-4.340360771675395</v>
      </c>
      <c r="M7" s="29">
        <f>IF($H$10=0,0,($H7/$H$10)*100)</f>
        <v>-0.734195685726776</v>
      </c>
      <c r="N7" s="5"/>
      <c r="O7" s="31"/>
    </row>
    <row r="8" spans="1:15" ht="12.75">
      <c r="A8" s="2"/>
      <c r="B8" s="27" t="s">
        <v>16</v>
      </c>
      <c r="C8" s="61">
        <v>612601190</v>
      </c>
      <c r="D8" s="62">
        <v>618470720</v>
      </c>
      <c r="E8" s="63">
        <f>($D8-$C8)</f>
        <v>5869530</v>
      </c>
      <c r="F8" s="61">
        <v>653990100</v>
      </c>
      <c r="G8" s="62">
        <v>663516050</v>
      </c>
      <c r="H8" s="63">
        <f>($G8-$F8)</f>
        <v>9525950</v>
      </c>
      <c r="I8" s="63">
        <v>710901180</v>
      </c>
      <c r="J8" s="28">
        <f>IF($C8=0,0,($E8/$C8)*100)</f>
        <v>0.9581323209639864</v>
      </c>
      <c r="K8" s="29">
        <f>IF($F8=0,0,($H8/$F8)*100)</f>
        <v>1.456589327575448</v>
      </c>
      <c r="L8" s="30">
        <f>IF($E$10=0,0,($E8/$E$10)*100)</f>
        <v>105.08983483281857</v>
      </c>
      <c r="M8" s="29">
        <f>IF($H$10=0,0,($H8/$H$10)*100)</f>
        <v>47.21468569802863</v>
      </c>
      <c r="N8" s="5"/>
      <c r="O8" s="31"/>
    </row>
    <row r="9" spans="1:15" ht="12.75">
      <c r="A9" s="2"/>
      <c r="B9" s="27" t="s">
        <v>17</v>
      </c>
      <c r="C9" s="61">
        <v>168380040</v>
      </c>
      <c r="D9" s="62">
        <v>168338180</v>
      </c>
      <c r="E9" s="63">
        <f aca="true" t="shared" si="0" ref="E9:E32">($D9-$C9)</f>
        <v>-41860</v>
      </c>
      <c r="F9" s="61">
        <v>169878660</v>
      </c>
      <c r="G9" s="62">
        <v>180676660</v>
      </c>
      <c r="H9" s="63">
        <f aca="true" t="shared" si="1" ref="H9:H32">($G9-$F9)</f>
        <v>10798000</v>
      </c>
      <c r="I9" s="63">
        <v>202384580</v>
      </c>
      <c r="J9" s="28">
        <f aca="true" t="shared" si="2" ref="J9:J32">IF($C9=0,0,($E9/$C9)*100)</f>
        <v>-0.024860428825174287</v>
      </c>
      <c r="K9" s="29">
        <f aca="true" t="shared" si="3" ref="K9:K32">IF($F9=0,0,($H9/$F9)*100)</f>
        <v>6.3563016096312515</v>
      </c>
      <c r="L9" s="30">
        <f>IF($E$10=0,0,($E9/$E$10)*100)</f>
        <v>-0.7494740611431896</v>
      </c>
      <c r="M9" s="29">
        <f>IF($H$10=0,0,($H9/$H$10)*100)</f>
        <v>53.51950998769814</v>
      </c>
      <c r="N9" s="5"/>
      <c r="O9" s="31"/>
    </row>
    <row r="10" spans="1:15" ht="16.5">
      <c r="A10" s="6"/>
      <c r="B10" s="32" t="s">
        <v>18</v>
      </c>
      <c r="C10" s="64">
        <v>888609250</v>
      </c>
      <c r="D10" s="65">
        <v>894194500</v>
      </c>
      <c r="E10" s="66">
        <f t="shared" si="0"/>
        <v>5585250</v>
      </c>
      <c r="F10" s="64">
        <v>937308690</v>
      </c>
      <c r="G10" s="65">
        <v>957484510</v>
      </c>
      <c r="H10" s="66">
        <f t="shared" si="1"/>
        <v>20175820</v>
      </c>
      <c r="I10" s="66">
        <v>1032582030</v>
      </c>
      <c r="J10" s="33">
        <f t="shared" si="2"/>
        <v>0.628538359239452</v>
      </c>
      <c r="K10" s="34">
        <f t="shared" si="3"/>
        <v>2.152526719879232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229672040</v>
      </c>
      <c r="D12" s="62">
        <v>222959430</v>
      </c>
      <c r="E12" s="63">
        <f t="shared" si="0"/>
        <v>-6712610</v>
      </c>
      <c r="F12" s="61">
        <v>246192050</v>
      </c>
      <c r="G12" s="62">
        <v>233739050</v>
      </c>
      <c r="H12" s="63">
        <f t="shared" si="1"/>
        <v>-12453000</v>
      </c>
      <c r="I12" s="63">
        <v>254910810</v>
      </c>
      <c r="J12" s="28">
        <f t="shared" si="2"/>
        <v>-2.922693593874117</v>
      </c>
      <c r="K12" s="29">
        <f t="shared" si="3"/>
        <v>-5.058246194383612</v>
      </c>
      <c r="L12" s="30">
        <f aca="true" t="shared" si="4" ref="L12:L17">IF($E$17=0,0,($E12/$E$17)*100)</f>
        <v>-254.4399758925627</v>
      </c>
      <c r="M12" s="29">
        <f aca="true" t="shared" si="5" ref="M12:M17">IF($H$17=0,0,($H12/$H$17)*100)</f>
        <v>-321.53286461950785</v>
      </c>
      <c r="N12" s="5"/>
      <c r="O12" s="31"/>
    </row>
    <row r="13" spans="1:15" ht="12.75">
      <c r="A13" s="2"/>
      <c r="B13" s="27" t="s">
        <v>21</v>
      </c>
      <c r="C13" s="61">
        <v>60100000</v>
      </c>
      <c r="D13" s="62">
        <v>84278540</v>
      </c>
      <c r="E13" s="63">
        <f t="shared" si="0"/>
        <v>24178540</v>
      </c>
      <c r="F13" s="61">
        <v>57900000</v>
      </c>
      <c r="G13" s="62">
        <v>71406120</v>
      </c>
      <c r="H13" s="63">
        <f t="shared" si="1"/>
        <v>13506120</v>
      </c>
      <c r="I13" s="63">
        <v>63125530</v>
      </c>
      <c r="J13" s="28">
        <f t="shared" si="2"/>
        <v>40.23051580698835</v>
      </c>
      <c r="K13" s="29">
        <f t="shared" si="3"/>
        <v>23.32663212435233</v>
      </c>
      <c r="L13" s="30">
        <f t="shared" si="4"/>
        <v>916.4821335840102</v>
      </c>
      <c r="M13" s="29">
        <f t="shared" si="5"/>
        <v>348.7241189669017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342947640</v>
      </c>
      <c r="D15" s="62">
        <v>324863560</v>
      </c>
      <c r="E15" s="63">
        <f t="shared" si="0"/>
        <v>-18084080</v>
      </c>
      <c r="F15" s="61">
        <v>375834770</v>
      </c>
      <c r="G15" s="62">
        <v>363808830</v>
      </c>
      <c r="H15" s="63">
        <f t="shared" si="1"/>
        <v>-12025940</v>
      </c>
      <c r="I15" s="63">
        <v>407534240</v>
      </c>
      <c r="J15" s="28">
        <f t="shared" si="2"/>
        <v>-5.273131490276475</v>
      </c>
      <c r="K15" s="29">
        <f t="shared" si="3"/>
        <v>-3.1997944202980473</v>
      </c>
      <c r="L15" s="30">
        <f t="shared" si="4"/>
        <v>-685.4729947426076</v>
      </c>
      <c r="M15" s="29">
        <f t="shared" si="5"/>
        <v>-310.50629871856773</v>
      </c>
      <c r="N15" s="5"/>
      <c r="O15" s="31"/>
    </row>
    <row r="16" spans="1:15" ht="12.75">
      <c r="A16" s="2"/>
      <c r="B16" s="27" t="s">
        <v>23</v>
      </c>
      <c r="C16" s="61">
        <v>296614260</v>
      </c>
      <c r="D16" s="62">
        <v>299870600</v>
      </c>
      <c r="E16" s="63">
        <f t="shared" si="0"/>
        <v>3256340</v>
      </c>
      <c r="F16" s="61">
        <v>314446860</v>
      </c>
      <c r="G16" s="62">
        <v>329292690</v>
      </c>
      <c r="H16" s="63">
        <f t="shared" si="1"/>
        <v>14845830</v>
      </c>
      <c r="I16" s="63">
        <v>341708580</v>
      </c>
      <c r="J16" s="40">
        <f t="shared" si="2"/>
        <v>1.0978366313204226</v>
      </c>
      <c r="K16" s="29">
        <f t="shared" si="3"/>
        <v>4.721252424018481</v>
      </c>
      <c r="L16" s="30">
        <f t="shared" si="4"/>
        <v>123.43083705116007</v>
      </c>
      <c r="M16" s="29">
        <f t="shared" si="5"/>
        <v>383.3150443711738</v>
      </c>
      <c r="N16" s="5"/>
      <c r="O16" s="31"/>
    </row>
    <row r="17" spans="1:15" ht="16.5">
      <c r="A17" s="2"/>
      <c r="B17" s="32" t="s">
        <v>24</v>
      </c>
      <c r="C17" s="64">
        <v>929333940</v>
      </c>
      <c r="D17" s="65">
        <v>931972130</v>
      </c>
      <c r="E17" s="66">
        <f t="shared" si="0"/>
        <v>2638190</v>
      </c>
      <c r="F17" s="64">
        <v>994373680</v>
      </c>
      <c r="G17" s="65">
        <v>998246690</v>
      </c>
      <c r="H17" s="66">
        <f t="shared" si="1"/>
        <v>3873010</v>
      </c>
      <c r="I17" s="66">
        <v>1067279160</v>
      </c>
      <c r="J17" s="41">
        <f t="shared" si="2"/>
        <v>0.28387965686478644</v>
      </c>
      <c r="K17" s="34">
        <f t="shared" si="3"/>
        <v>0.3894924089302122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-40724690</v>
      </c>
      <c r="D18" s="71">
        <v>-37777630</v>
      </c>
      <c r="E18" s="72">
        <f t="shared" si="0"/>
        <v>2947060</v>
      </c>
      <c r="F18" s="73">
        <v>-57064990</v>
      </c>
      <c r="G18" s="74">
        <v>-40762180</v>
      </c>
      <c r="H18" s="75">
        <f t="shared" si="1"/>
        <v>16302810</v>
      </c>
      <c r="I18" s="75">
        <v>-34697130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31880000</v>
      </c>
      <c r="E21" s="63">
        <f t="shared" si="0"/>
        <v>31880000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27.668610586177046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9250000</v>
      </c>
      <c r="D22" s="62">
        <v>57617000</v>
      </c>
      <c r="E22" s="63">
        <f t="shared" si="0"/>
        <v>48367000</v>
      </c>
      <c r="F22" s="61">
        <v>7870000</v>
      </c>
      <c r="G22" s="62">
        <v>37189030</v>
      </c>
      <c r="H22" s="63">
        <f t="shared" si="1"/>
        <v>29319030</v>
      </c>
      <c r="I22" s="63">
        <v>25101960</v>
      </c>
      <c r="J22" s="28">
        <f t="shared" si="2"/>
        <v>522.8864864864864</v>
      </c>
      <c r="K22" s="29">
        <f t="shared" si="3"/>
        <v>372.54167725540026</v>
      </c>
      <c r="L22" s="30">
        <f>IF($E$25=0,0,($E22/$E$25)*100)</f>
        <v>41.97765646868335</v>
      </c>
      <c r="M22" s="29">
        <f>IF($H$25=0,0,($H22/$H$25)*100)</f>
        <v>159.90369465019364</v>
      </c>
      <c r="N22" s="5"/>
      <c r="O22" s="31"/>
    </row>
    <row r="23" spans="1:15" ht="12.75">
      <c r="A23" s="6"/>
      <c r="B23" s="27" t="s">
        <v>29</v>
      </c>
      <c r="C23" s="61">
        <v>61380800</v>
      </c>
      <c r="D23" s="62">
        <v>96354620</v>
      </c>
      <c r="E23" s="63">
        <f t="shared" si="0"/>
        <v>34973820</v>
      </c>
      <c r="F23" s="61">
        <v>66222000</v>
      </c>
      <c r="G23" s="62">
        <v>55238400</v>
      </c>
      <c r="H23" s="63">
        <f t="shared" si="1"/>
        <v>-10983600</v>
      </c>
      <c r="I23" s="63">
        <v>58060400</v>
      </c>
      <c r="J23" s="28">
        <f t="shared" si="2"/>
        <v>56.97843625368193</v>
      </c>
      <c r="K23" s="29">
        <f t="shared" si="3"/>
        <v>-16.586028812177222</v>
      </c>
      <c r="L23" s="30">
        <f>IF($E$25=0,0,($E23/$E$25)*100)</f>
        <v>30.3537329451396</v>
      </c>
      <c r="M23" s="29">
        <f>IF($H$25=0,0,($H23/$H$25)*100)</f>
        <v>-59.90369465019364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70630800</v>
      </c>
      <c r="D25" s="65">
        <v>185851620</v>
      </c>
      <c r="E25" s="66">
        <f t="shared" si="0"/>
        <v>115220820</v>
      </c>
      <c r="F25" s="64">
        <v>74092000</v>
      </c>
      <c r="G25" s="65">
        <v>92427430</v>
      </c>
      <c r="H25" s="66">
        <f t="shared" si="1"/>
        <v>18335430</v>
      </c>
      <c r="I25" s="66">
        <v>83162360</v>
      </c>
      <c r="J25" s="41">
        <f t="shared" si="2"/>
        <v>163.13112693046094</v>
      </c>
      <c r="K25" s="34">
        <f t="shared" si="3"/>
        <v>24.74684176429304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1430000</v>
      </c>
      <c r="D27" s="62">
        <v>41060720</v>
      </c>
      <c r="E27" s="63">
        <f t="shared" si="0"/>
        <v>39630720</v>
      </c>
      <c r="F27" s="61">
        <v>1430000</v>
      </c>
      <c r="G27" s="62">
        <v>2567600</v>
      </c>
      <c r="H27" s="63">
        <f t="shared" si="1"/>
        <v>1137600</v>
      </c>
      <c r="I27" s="63">
        <v>490000</v>
      </c>
      <c r="J27" s="28">
        <f t="shared" si="2"/>
        <v>2771.3790209790213</v>
      </c>
      <c r="K27" s="29">
        <f t="shared" si="3"/>
        <v>79.55244755244755</v>
      </c>
      <c r="L27" s="30">
        <f aca="true" t="shared" si="6" ref="L27:L32">IF($E$32=0,0,($E27/$E$32)*100)</f>
        <v>34.39545040557774</v>
      </c>
      <c r="M27" s="29">
        <f aca="true" t="shared" si="7" ref="M27:M32">IF($H$32=0,0,($H27/$H$32)*100)</f>
        <v>6.204381353477938</v>
      </c>
      <c r="N27" s="5"/>
      <c r="O27" s="31"/>
    </row>
    <row r="28" spans="1:15" ht="12.75">
      <c r="A28" s="6"/>
      <c r="B28" s="27" t="s">
        <v>34</v>
      </c>
      <c r="C28" s="61">
        <v>23500000</v>
      </c>
      <c r="D28" s="62">
        <v>53419000</v>
      </c>
      <c r="E28" s="63">
        <f t="shared" si="0"/>
        <v>29919000</v>
      </c>
      <c r="F28" s="61">
        <v>24500000</v>
      </c>
      <c r="G28" s="62">
        <v>23830000</v>
      </c>
      <c r="H28" s="63">
        <f t="shared" si="1"/>
        <v>-670000</v>
      </c>
      <c r="I28" s="63">
        <v>27390000</v>
      </c>
      <c r="J28" s="28">
        <f t="shared" si="2"/>
        <v>127.31489361702128</v>
      </c>
      <c r="K28" s="29">
        <f t="shared" si="3"/>
        <v>-2.7346938775510203</v>
      </c>
      <c r="L28" s="30">
        <f t="shared" si="6"/>
        <v>25.966661233620798</v>
      </c>
      <c r="M28" s="29">
        <f t="shared" si="7"/>
        <v>-3.654127555230502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28816810</v>
      </c>
      <c r="D30" s="62">
        <v>37560000</v>
      </c>
      <c r="E30" s="63">
        <f t="shared" si="0"/>
        <v>8743190</v>
      </c>
      <c r="F30" s="61">
        <v>43222000</v>
      </c>
      <c r="G30" s="62">
        <v>9033070</v>
      </c>
      <c r="H30" s="63">
        <f t="shared" si="1"/>
        <v>-34188930</v>
      </c>
      <c r="I30" s="63">
        <v>45320400</v>
      </c>
      <c r="J30" s="28">
        <f t="shared" si="2"/>
        <v>30.3405893990348</v>
      </c>
      <c r="K30" s="29">
        <f t="shared" si="3"/>
        <v>-79.10075887279626</v>
      </c>
      <c r="L30" s="30">
        <f t="shared" si="6"/>
        <v>7.588203243129149</v>
      </c>
      <c r="M30" s="29">
        <f t="shared" si="7"/>
        <v>-186.46374805499516</v>
      </c>
      <c r="N30" s="5"/>
      <c r="O30" s="31"/>
    </row>
    <row r="31" spans="1:15" ht="12.75">
      <c r="A31" s="6"/>
      <c r="B31" s="27" t="s">
        <v>30</v>
      </c>
      <c r="C31" s="61">
        <v>16883990</v>
      </c>
      <c r="D31" s="62">
        <v>53811900</v>
      </c>
      <c r="E31" s="63">
        <f t="shared" si="0"/>
        <v>36927910</v>
      </c>
      <c r="F31" s="61">
        <v>4940000</v>
      </c>
      <c r="G31" s="62">
        <v>56996760</v>
      </c>
      <c r="H31" s="63">
        <f t="shared" si="1"/>
        <v>52056760</v>
      </c>
      <c r="I31" s="63">
        <v>9961960</v>
      </c>
      <c r="J31" s="28">
        <f t="shared" si="2"/>
        <v>218.7155405801591</v>
      </c>
      <c r="K31" s="29">
        <f t="shared" si="3"/>
        <v>1053.7805668016194</v>
      </c>
      <c r="L31" s="30">
        <f t="shared" si="6"/>
        <v>32.04968511767231</v>
      </c>
      <c r="M31" s="29">
        <f t="shared" si="7"/>
        <v>283.91349425674775</v>
      </c>
      <c r="N31" s="5"/>
      <c r="O31" s="31"/>
    </row>
    <row r="32" spans="1:15" ht="17.25" thickBot="1">
      <c r="A32" s="6"/>
      <c r="B32" s="55" t="s">
        <v>37</v>
      </c>
      <c r="C32" s="79">
        <v>70630800</v>
      </c>
      <c r="D32" s="80">
        <v>185851620</v>
      </c>
      <c r="E32" s="81">
        <f t="shared" si="0"/>
        <v>115220820</v>
      </c>
      <c r="F32" s="79">
        <v>74092000</v>
      </c>
      <c r="G32" s="80">
        <v>92427430</v>
      </c>
      <c r="H32" s="81">
        <f t="shared" si="1"/>
        <v>18335430</v>
      </c>
      <c r="I32" s="81">
        <v>83162360</v>
      </c>
      <c r="J32" s="56">
        <f t="shared" si="2"/>
        <v>163.13112693046094</v>
      </c>
      <c r="K32" s="57">
        <f t="shared" si="3"/>
        <v>24.74684176429304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17002514</v>
      </c>
      <c r="D7" s="62">
        <v>25612161</v>
      </c>
      <c r="E7" s="63">
        <f>($D7-$C7)</f>
        <v>8609647</v>
      </c>
      <c r="F7" s="61">
        <v>18022665</v>
      </c>
      <c r="G7" s="62">
        <v>27148890</v>
      </c>
      <c r="H7" s="63">
        <f>($G7-$F7)</f>
        <v>9126225</v>
      </c>
      <c r="I7" s="63">
        <v>28777824</v>
      </c>
      <c r="J7" s="28">
        <f>IF($C7=0,0,($E7/$C7)*100)</f>
        <v>50.637493961187154</v>
      </c>
      <c r="K7" s="29">
        <f>IF($F7=0,0,($H7/$F7)*100)</f>
        <v>50.63748896181558</v>
      </c>
      <c r="L7" s="30">
        <f>IF($E$10=0,0,($E7/$E$10)*100)</f>
        <v>32.76222364540155</v>
      </c>
      <c r="M7" s="29">
        <f>IF($H$10=0,0,($H7/$H$10)*100)</f>
        <v>34.17972059984493</v>
      </c>
      <c r="N7" s="5"/>
      <c r="O7" s="31"/>
    </row>
    <row r="8" spans="1:15" ht="12.75">
      <c r="A8" s="2"/>
      <c r="B8" s="27" t="s">
        <v>16</v>
      </c>
      <c r="C8" s="61">
        <v>47941161</v>
      </c>
      <c r="D8" s="62">
        <v>50737493</v>
      </c>
      <c r="E8" s="63">
        <f>($D8-$C8)</f>
        <v>2796332</v>
      </c>
      <c r="F8" s="61">
        <v>50817631</v>
      </c>
      <c r="G8" s="62">
        <v>53781742</v>
      </c>
      <c r="H8" s="63">
        <f>($G8-$F8)</f>
        <v>2964111</v>
      </c>
      <c r="I8" s="63">
        <v>57008648</v>
      </c>
      <c r="J8" s="28">
        <f>IF($C8=0,0,($E8/$C8)*100)</f>
        <v>5.832841636855645</v>
      </c>
      <c r="K8" s="29">
        <f>IF($F8=0,0,($H8/$F8)*100)</f>
        <v>5.832839787435192</v>
      </c>
      <c r="L8" s="30">
        <f>IF($E$10=0,0,($E8/$E$10)*100)</f>
        <v>10.640860696239116</v>
      </c>
      <c r="M8" s="29">
        <f>IF($H$10=0,0,($H8/$H$10)*100)</f>
        <v>11.101247866114077</v>
      </c>
      <c r="N8" s="5"/>
      <c r="O8" s="31"/>
    </row>
    <row r="9" spans="1:15" ht="12.75">
      <c r="A9" s="2"/>
      <c r="B9" s="27" t="s">
        <v>17</v>
      </c>
      <c r="C9" s="61">
        <v>95825896</v>
      </c>
      <c r="D9" s="62">
        <v>110699107</v>
      </c>
      <c r="E9" s="63">
        <f aca="true" t="shared" si="0" ref="E9:E32">($D9-$C9)</f>
        <v>14873211</v>
      </c>
      <c r="F9" s="61">
        <v>94563170</v>
      </c>
      <c r="G9" s="62">
        <v>109173535</v>
      </c>
      <c r="H9" s="63">
        <f aca="true" t="shared" si="1" ref="H9:H32">($G9-$F9)</f>
        <v>14610365</v>
      </c>
      <c r="I9" s="63">
        <v>109433865</v>
      </c>
      <c r="J9" s="28">
        <f aca="true" t="shared" si="2" ref="J9:J32">IF($C9=0,0,($E9/$C9)*100)</f>
        <v>15.521076891365565</v>
      </c>
      <c r="K9" s="29">
        <f aca="true" t="shared" si="3" ref="K9:K32">IF($F9=0,0,($H9/$F9)*100)</f>
        <v>15.450375658937828</v>
      </c>
      <c r="L9" s="30">
        <f>IF($E$10=0,0,($E9/$E$10)*100)</f>
        <v>56.596915658359336</v>
      </c>
      <c r="M9" s="29">
        <f>IF($H$10=0,0,($H9/$H$10)*100)</f>
        <v>54.719031534040994</v>
      </c>
      <c r="N9" s="5"/>
      <c r="O9" s="31"/>
    </row>
    <row r="10" spans="1:15" ht="16.5">
      <c r="A10" s="6"/>
      <c r="B10" s="32" t="s">
        <v>18</v>
      </c>
      <c r="C10" s="64">
        <v>160769571</v>
      </c>
      <c r="D10" s="65">
        <v>187048761</v>
      </c>
      <c r="E10" s="66">
        <f t="shared" si="0"/>
        <v>26279190</v>
      </c>
      <c r="F10" s="64">
        <v>163403466</v>
      </c>
      <c r="G10" s="65">
        <v>190104167</v>
      </c>
      <c r="H10" s="66">
        <f t="shared" si="1"/>
        <v>26700701</v>
      </c>
      <c r="I10" s="66">
        <v>195220337</v>
      </c>
      <c r="J10" s="33">
        <f t="shared" si="2"/>
        <v>16.345873063255233</v>
      </c>
      <c r="K10" s="34">
        <f t="shared" si="3"/>
        <v>16.340351678953983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77188756</v>
      </c>
      <c r="D12" s="62">
        <v>77396479</v>
      </c>
      <c r="E12" s="63">
        <f t="shared" si="0"/>
        <v>207723</v>
      </c>
      <c r="F12" s="61">
        <v>81820081</v>
      </c>
      <c r="G12" s="62">
        <v>80995460</v>
      </c>
      <c r="H12" s="63">
        <f t="shared" si="1"/>
        <v>-824621</v>
      </c>
      <c r="I12" s="63">
        <v>84761703</v>
      </c>
      <c r="J12" s="28">
        <f t="shared" si="2"/>
        <v>0.2691104388312723</v>
      </c>
      <c r="K12" s="29">
        <f t="shared" si="3"/>
        <v>-1.007846716749156</v>
      </c>
      <c r="L12" s="30">
        <f aca="true" t="shared" si="4" ref="L12:L17">IF($E$17=0,0,($E12/$E$17)*100)</f>
        <v>-13.24544399525589</v>
      </c>
      <c r="M12" s="29">
        <f aca="true" t="shared" si="5" ref="M12:M17">IF($H$17=0,0,($H12/$H$17)*100)</f>
        <v>12.858471842441418</v>
      </c>
      <c r="N12" s="5"/>
      <c r="O12" s="31"/>
    </row>
    <row r="13" spans="1:15" ht="12.75">
      <c r="A13" s="2"/>
      <c r="B13" s="27" t="s">
        <v>21</v>
      </c>
      <c r="C13" s="61">
        <v>3505950</v>
      </c>
      <c r="D13" s="62">
        <v>3470000</v>
      </c>
      <c r="E13" s="63">
        <f t="shared" si="0"/>
        <v>-35950</v>
      </c>
      <c r="F13" s="61">
        <v>3716307</v>
      </c>
      <c r="G13" s="62">
        <v>3674730</v>
      </c>
      <c r="H13" s="63">
        <f t="shared" si="1"/>
        <v>-41577</v>
      </c>
      <c r="I13" s="63">
        <v>3880515</v>
      </c>
      <c r="J13" s="28">
        <f t="shared" si="2"/>
        <v>-1.0253996776907828</v>
      </c>
      <c r="K13" s="29">
        <f t="shared" si="3"/>
        <v>-1.1187719421457916</v>
      </c>
      <c r="L13" s="30">
        <f t="shared" si="4"/>
        <v>2.2923494828663618</v>
      </c>
      <c r="M13" s="29">
        <f t="shared" si="5"/>
        <v>0.6483180561654226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13189898</v>
      </c>
      <c r="D15" s="62">
        <v>7000000</v>
      </c>
      <c r="E15" s="63">
        <f t="shared" si="0"/>
        <v>-6189898</v>
      </c>
      <c r="F15" s="61">
        <v>13981292</v>
      </c>
      <c r="G15" s="62">
        <v>6041683</v>
      </c>
      <c r="H15" s="63">
        <f t="shared" si="1"/>
        <v>-7939609</v>
      </c>
      <c r="I15" s="63">
        <v>7934442</v>
      </c>
      <c r="J15" s="28">
        <f t="shared" si="2"/>
        <v>-46.92908163505131</v>
      </c>
      <c r="K15" s="29">
        <f t="shared" si="3"/>
        <v>-56.78737701780351</v>
      </c>
      <c r="L15" s="30">
        <f t="shared" si="4"/>
        <v>394.6984556132274</v>
      </c>
      <c r="M15" s="29">
        <f t="shared" si="5"/>
        <v>123.8038308101473</v>
      </c>
      <c r="N15" s="5"/>
      <c r="O15" s="31"/>
    </row>
    <row r="16" spans="1:15" ht="12.75">
      <c r="A16" s="2"/>
      <c r="B16" s="27" t="s">
        <v>23</v>
      </c>
      <c r="C16" s="61">
        <v>78241733</v>
      </c>
      <c r="D16" s="62">
        <v>82691598</v>
      </c>
      <c r="E16" s="63">
        <f t="shared" si="0"/>
        <v>4449865</v>
      </c>
      <c r="F16" s="61">
        <v>82936394</v>
      </c>
      <c r="G16" s="62">
        <v>85329145</v>
      </c>
      <c r="H16" s="63">
        <f t="shared" si="1"/>
        <v>2392751</v>
      </c>
      <c r="I16" s="63">
        <v>90000797</v>
      </c>
      <c r="J16" s="40">
        <f t="shared" si="2"/>
        <v>5.687329292667891</v>
      </c>
      <c r="K16" s="29">
        <f t="shared" si="3"/>
        <v>2.8850434466682984</v>
      </c>
      <c r="L16" s="30">
        <f t="shared" si="4"/>
        <v>-283.74536110083784</v>
      </c>
      <c r="M16" s="29">
        <f t="shared" si="5"/>
        <v>-37.31062070875414</v>
      </c>
      <c r="N16" s="5"/>
      <c r="O16" s="31"/>
    </row>
    <row r="17" spans="1:15" ht="16.5">
      <c r="A17" s="2"/>
      <c r="B17" s="32" t="s">
        <v>24</v>
      </c>
      <c r="C17" s="64">
        <v>172126337</v>
      </c>
      <c r="D17" s="65">
        <v>170558077</v>
      </c>
      <c r="E17" s="66">
        <f t="shared" si="0"/>
        <v>-1568260</v>
      </c>
      <c r="F17" s="64">
        <v>182454074</v>
      </c>
      <c r="G17" s="65">
        <v>176041018</v>
      </c>
      <c r="H17" s="66">
        <f t="shared" si="1"/>
        <v>-6413056</v>
      </c>
      <c r="I17" s="66">
        <v>186577457</v>
      </c>
      <c r="J17" s="41">
        <f t="shared" si="2"/>
        <v>-0.9111098436957966</v>
      </c>
      <c r="K17" s="34">
        <f t="shared" si="3"/>
        <v>-3.5148878067803513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-11356766</v>
      </c>
      <c r="D18" s="71">
        <v>16490684</v>
      </c>
      <c r="E18" s="72">
        <f t="shared" si="0"/>
        <v>27847450</v>
      </c>
      <c r="F18" s="73">
        <v>-19050608</v>
      </c>
      <c r="G18" s="74">
        <v>14063149</v>
      </c>
      <c r="H18" s="75">
        <f t="shared" si="1"/>
        <v>33113757</v>
      </c>
      <c r="I18" s="75">
        <v>8642880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36985000</v>
      </c>
      <c r="D23" s="62">
        <v>25811000</v>
      </c>
      <c r="E23" s="63">
        <f t="shared" si="0"/>
        <v>-11174000</v>
      </c>
      <c r="F23" s="61">
        <v>43637341</v>
      </c>
      <c r="G23" s="62">
        <v>29537000</v>
      </c>
      <c r="H23" s="63">
        <f t="shared" si="1"/>
        <v>-14100341</v>
      </c>
      <c r="I23" s="63">
        <v>30624000</v>
      </c>
      <c r="J23" s="28">
        <f t="shared" si="2"/>
        <v>-30.21224820873327</v>
      </c>
      <c r="K23" s="29">
        <f t="shared" si="3"/>
        <v>-32.312557724358136</v>
      </c>
      <c r="L23" s="30">
        <f>IF($E$25=0,0,($E23/$E$25)*100)</f>
        <v>149.80909864367396</v>
      </c>
      <c r="M23" s="29">
        <f>IF($H$25=0,0,($H23/$H$25)*100)</f>
        <v>98.16683781629322</v>
      </c>
      <c r="N23" s="5"/>
      <c r="O23" s="31"/>
    </row>
    <row r="24" spans="1:15" ht="12.75">
      <c r="A24" s="6"/>
      <c r="B24" s="27" t="s">
        <v>30</v>
      </c>
      <c r="C24" s="61">
        <v>12577206</v>
      </c>
      <c r="D24" s="62">
        <v>16292380</v>
      </c>
      <c r="E24" s="63">
        <f t="shared" si="0"/>
        <v>3715174</v>
      </c>
      <c r="F24" s="61">
        <v>6806966</v>
      </c>
      <c r="G24" s="62">
        <v>6543657</v>
      </c>
      <c r="H24" s="63">
        <f t="shared" si="1"/>
        <v>-263309</v>
      </c>
      <c r="I24" s="63">
        <v>3961459</v>
      </c>
      <c r="J24" s="28">
        <f t="shared" si="2"/>
        <v>29.538945295163327</v>
      </c>
      <c r="K24" s="29">
        <f t="shared" si="3"/>
        <v>-3.8682285176685176</v>
      </c>
      <c r="L24" s="30">
        <f>IF($E$25=0,0,($E24/$E$25)*100)</f>
        <v>-49.80909864367395</v>
      </c>
      <c r="M24" s="29">
        <f>IF($H$25=0,0,($H24/$H$25)*100)</f>
        <v>1.8331621837067875</v>
      </c>
      <c r="N24" s="5"/>
      <c r="O24" s="31"/>
    </row>
    <row r="25" spans="1:15" ht="16.5">
      <c r="A25" s="6"/>
      <c r="B25" s="32" t="s">
        <v>31</v>
      </c>
      <c r="C25" s="64">
        <v>49562206</v>
      </c>
      <c r="D25" s="65">
        <v>42103380</v>
      </c>
      <c r="E25" s="66">
        <f t="shared" si="0"/>
        <v>-7458826</v>
      </c>
      <c r="F25" s="64">
        <v>50444307</v>
      </c>
      <c r="G25" s="65">
        <v>36080657</v>
      </c>
      <c r="H25" s="66">
        <f t="shared" si="1"/>
        <v>-14363650</v>
      </c>
      <c r="I25" s="66">
        <v>34585459</v>
      </c>
      <c r="J25" s="41">
        <f t="shared" si="2"/>
        <v>-15.049422941343652</v>
      </c>
      <c r="K25" s="34">
        <f t="shared" si="3"/>
        <v>-28.4742736182301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11069203</v>
      </c>
      <c r="D27" s="62">
        <v>16423195</v>
      </c>
      <c r="E27" s="63">
        <f t="shared" si="0"/>
        <v>5353992</v>
      </c>
      <c r="F27" s="61">
        <v>560992</v>
      </c>
      <c r="G27" s="62">
        <v>10739857</v>
      </c>
      <c r="H27" s="63">
        <f t="shared" si="1"/>
        <v>10178865</v>
      </c>
      <c r="I27" s="63">
        <v>8349319</v>
      </c>
      <c r="J27" s="28">
        <f t="shared" si="2"/>
        <v>48.36836039595624</v>
      </c>
      <c r="K27" s="29">
        <f t="shared" si="3"/>
        <v>1814.440312874337</v>
      </c>
      <c r="L27" s="30">
        <f aca="true" t="shared" si="6" ref="L27:L32">IF($E$32=0,0,($E27/$E$32)*100)</f>
        <v>-71.78062606635415</v>
      </c>
      <c r="M27" s="29">
        <f aca="true" t="shared" si="7" ref="M27:M32">IF($H$32=0,0,($H27/$H$32)*100)</f>
        <v>-70.86544854546024</v>
      </c>
      <c r="N27" s="5"/>
      <c r="O27" s="31"/>
    </row>
    <row r="28" spans="1:15" ht="12.75">
      <c r="A28" s="6"/>
      <c r="B28" s="27" t="s">
        <v>34</v>
      </c>
      <c r="C28" s="61">
        <v>15000000</v>
      </c>
      <c r="D28" s="62">
        <v>4000000</v>
      </c>
      <c r="E28" s="63">
        <f t="shared" si="0"/>
        <v>-11000000</v>
      </c>
      <c r="F28" s="61">
        <v>20000000</v>
      </c>
      <c r="G28" s="62">
        <v>7000000</v>
      </c>
      <c r="H28" s="63">
        <f t="shared" si="1"/>
        <v>-13000000</v>
      </c>
      <c r="I28" s="63">
        <v>7000000</v>
      </c>
      <c r="J28" s="28">
        <f t="shared" si="2"/>
        <v>-73.33333333333333</v>
      </c>
      <c r="K28" s="29">
        <f t="shared" si="3"/>
        <v>-65</v>
      </c>
      <c r="L28" s="30">
        <f t="shared" si="6"/>
        <v>147.47629184539227</v>
      </c>
      <c r="M28" s="29">
        <f t="shared" si="7"/>
        <v>90.50624319027546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6518777</v>
      </c>
      <c r="D30" s="62">
        <v>1000000</v>
      </c>
      <c r="E30" s="63">
        <f t="shared" si="0"/>
        <v>-5518777</v>
      </c>
      <c r="F30" s="61">
        <v>12521699</v>
      </c>
      <c r="G30" s="62">
        <v>7289801</v>
      </c>
      <c r="H30" s="63">
        <f t="shared" si="1"/>
        <v>-5231898</v>
      </c>
      <c r="I30" s="63">
        <v>10566000</v>
      </c>
      <c r="J30" s="28">
        <f t="shared" si="2"/>
        <v>-84.65969920431394</v>
      </c>
      <c r="K30" s="29">
        <f t="shared" si="3"/>
        <v>-41.782652657598625</v>
      </c>
      <c r="L30" s="30">
        <f t="shared" si="6"/>
        <v>73.98988795287623</v>
      </c>
      <c r="M30" s="29">
        <f t="shared" si="7"/>
        <v>36.42457174882429</v>
      </c>
      <c r="N30" s="5"/>
      <c r="O30" s="31"/>
    </row>
    <row r="31" spans="1:15" ht="12.75">
      <c r="A31" s="6"/>
      <c r="B31" s="27" t="s">
        <v>30</v>
      </c>
      <c r="C31" s="61">
        <v>16974226</v>
      </c>
      <c r="D31" s="62">
        <v>20680185</v>
      </c>
      <c r="E31" s="63">
        <f t="shared" si="0"/>
        <v>3705959</v>
      </c>
      <c r="F31" s="61">
        <v>17361616</v>
      </c>
      <c r="G31" s="62">
        <v>11050999</v>
      </c>
      <c r="H31" s="63">
        <f t="shared" si="1"/>
        <v>-6310617</v>
      </c>
      <c r="I31" s="63">
        <v>8670140</v>
      </c>
      <c r="J31" s="28">
        <f t="shared" si="2"/>
        <v>21.832860007873112</v>
      </c>
      <c r="K31" s="29">
        <f t="shared" si="3"/>
        <v>-36.34809685918638</v>
      </c>
      <c r="L31" s="30">
        <f t="shared" si="6"/>
        <v>-49.685553731914375</v>
      </c>
      <c r="M31" s="29">
        <f t="shared" si="7"/>
        <v>43.9346336063605</v>
      </c>
      <c r="N31" s="5"/>
      <c r="O31" s="31"/>
    </row>
    <row r="32" spans="1:15" ht="17.25" thickBot="1">
      <c r="A32" s="6"/>
      <c r="B32" s="55" t="s">
        <v>37</v>
      </c>
      <c r="C32" s="79">
        <v>49562206</v>
      </c>
      <c r="D32" s="80">
        <v>42103380</v>
      </c>
      <c r="E32" s="81">
        <f t="shared" si="0"/>
        <v>-7458826</v>
      </c>
      <c r="F32" s="79">
        <v>50444307</v>
      </c>
      <c r="G32" s="80">
        <v>36080657</v>
      </c>
      <c r="H32" s="81">
        <f t="shared" si="1"/>
        <v>-14363650</v>
      </c>
      <c r="I32" s="81">
        <v>34585459</v>
      </c>
      <c r="J32" s="56">
        <f t="shared" si="2"/>
        <v>-15.049422941343652</v>
      </c>
      <c r="K32" s="57">
        <f t="shared" si="3"/>
        <v>-28.4742736182301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149421571</v>
      </c>
      <c r="D9" s="62">
        <v>149740512</v>
      </c>
      <c r="E9" s="63">
        <f aca="true" t="shared" si="0" ref="E9:E32">($D9-$C9)</f>
        <v>318941</v>
      </c>
      <c r="F9" s="61">
        <v>151594571</v>
      </c>
      <c r="G9" s="62">
        <v>0</v>
      </c>
      <c r="H9" s="63">
        <f aca="true" t="shared" si="1" ref="H9:H32">($G9-$F9)</f>
        <v>-151594571</v>
      </c>
      <c r="I9" s="63">
        <v>0</v>
      </c>
      <c r="J9" s="28">
        <f aca="true" t="shared" si="2" ref="J9:J32">IF($C9=0,0,($E9/$C9)*100)</f>
        <v>0.21345043949511144</v>
      </c>
      <c r="K9" s="29">
        <f aca="true" t="shared" si="3" ref="K9:K32">IF($F9=0,0,($H9/$F9)*100)</f>
        <v>-100</v>
      </c>
      <c r="L9" s="30">
        <f>IF($E$10=0,0,($E9/$E$10)*100)</f>
        <v>100</v>
      </c>
      <c r="M9" s="29">
        <f>IF($H$10=0,0,($H9/$H$10)*100)</f>
        <v>100</v>
      </c>
      <c r="N9" s="5"/>
      <c r="O9" s="31"/>
    </row>
    <row r="10" spans="1:15" ht="16.5">
      <c r="A10" s="6"/>
      <c r="B10" s="32" t="s">
        <v>18</v>
      </c>
      <c r="C10" s="64">
        <v>149421571</v>
      </c>
      <c r="D10" s="65">
        <v>149740512</v>
      </c>
      <c r="E10" s="66">
        <f t="shared" si="0"/>
        <v>318941</v>
      </c>
      <c r="F10" s="64">
        <v>151594571</v>
      </c>
      <c r="G10" s="65">
        <v>0</v>
      </c>
      <c r="H10" s="66">
        <f t="shared" si="1"/>
        <v>-151594571</v>
      </c>
      <c r="I10" s="66">
        <v>0</v>
      </c>
      <c r="J10" s="33">
        <f t="shared" si="2"/>
        <v>0.21345043949511144</v>
      </c>
      <c r="K10" s="34">
        <f t="shared" si="3"/>
        <v>-100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92633824</v>
      </c>
      <c r="D12" s="62">
        <v>88190600</v>
      </c>
      <c r="E12" s="63">
        <f t="shared" si="0"/>
        <v>-4443224</v>
      </c>
      <c r="F12" s="61">
        <v>98191853</v>
      </c>
      <c r="G12" s="62">
        <v>93481612</v>
      </c>
      <c r="H12" s="63">
        <f t="shared" si="1"/>
        <v>-4710241</v>
      </c>
      <c r="I12" s="63">
        <v>98155693</v>
      </c>
      <c r="J12" s="28">
        <f t="shared" si="2"/>
        <v>-4.796546021893688</v>
      </c>
      <c r="K12" s="29">
        <f t="shared" si="3"/>
        <v>-4.796977403003078</v>
      </c>
      <c r="L12" s="30">
        <f aca="true" t="shared" si="4" ref="L12:L17">IF($E$17=0,0,($E12/$E$17)*100)</f>
        <v>27.40786935685739</v>
      </c>
      <c r="M12" s="29">
        <f aca="true" t="shared" si="5" ref="M12:M17">IF($H$17=0,0,($H12/$H$17)*100)</f>
        <v>23.988563286409654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90361174</v>
      </c>
      <c r="D16" s="62">
        <v>78592908</v>
      </c>
      <c r="E16" s="63">
        <f t="shared" si="0"/>
        <v>-11768266</v>
      </c>
      <c r="F16" s="61">
        <v>94179191</v>
      </c>
      <c r="G16" s="62">
        <v>79254071</v>
      </c>
      <c r="H16" s="63">
        <f t="shared" si="1"/>
        <v>-14925120</v>
      </c>
      <c r="I16" s="63">
        <v>82777501</v>
      </c>
      <c r="J16" s="40">
        <f t="shared" si="2"/>
        <v>-13.023586878143039</v>
      </c>
      <c r="K16" s="29">
        <f t="shared" si="3"/>
        <v>-15.847577199935811</v>
      </c>
      <c r="L16" s="30">
        <f t="shared" si="4"/>
        <v>72.59213064314261</v>
      </c>
      <c r="M16" s="29">
        <f t="shared" si="5"/>
        <v>76.01143671359034</v>
      </c>
      <c r="N16" s="5"/>
      <c r="O16" s="31"/>
    </row>
    <row r="17" spans="1:15" ht="16.5">
      <c r="A17" s="2"/>
      <c r="B17" s="32" t="s">
        <v>24</v>
      </c>
      <c r="C17" s="64">
        <v>182994998</v>
      </c>
      <c r="D17" s="65">
        <v>166783508</v>
      </c>
      <c r="E17" s="66">
        <f t="shared" si="0"/>
        <v>-16211490</v>
      </c>
      <c r="F17" s="64">
        <v>192371044</v>
      </c>
      <c r="G17" s="65">
        <v>172735683</v>
      </c>
      <c r="H17" s="66">
        <f t="shared" si="1"/>
        <v>-19635361</v>
      </c>
      <c r="I17" s="66">
        <v>180933194</v>
      </c>
      <c r="J17" s="41">
        <f t="shared" si="2"/>
        <v>-8.858979850367277</v>
      </c>
      <c r="K17" s="34">
        <f t="shared" si="3"/>
        <v>-10.207025231926277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-33573427</v>
      </c>
      <c r="D18" s="71">
        <v>-17042996</v>
      </c>
      <c r="E18" s="72">
        <f t="shared" si="0"/>
        <v>16530431</v>
      </c>
      <c r="F18" s="73">
        <v>-40776473</v>
      </c>
      <c r="G18" s="74">
        <v>-172735683</v>
      </c>
      <c r="H18" s="75">
        <f t="shared" si="1"/>
        <v>-131959210</v>
      </c>
      <c r="I18" s="75">
        <v>-180933194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0</v>
      </c>
      <c r="E23" s="63">
        <f t="shared" si="0"/>
        <v>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/>
      <c r="D24" s="62">
        <v>700000</v>
      </c>
      <c r="E24" s="63">
        <f t="shared" si="0"/>
        <v>700000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100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/>
      <c r="D25" s="65">
        <v>700000</v>
      </c>
      <c r="E25" s="66">
        <f t="shared" si="0"/>
        <v>700000</v>
      </c>
      <c r="F25" s="64"/>
      <c r="G25" s="65">
        <v>0</v>
      </c>
      <c r="H25" s="66">
        <f t="shared" si="1"/>
        <v>0</v>
      </c>
      <c r="I25" s="66">
        <v>0</v>
      </c>
      <c r="J25" s="41">
        <f t="shared" si="2"/>
        <v>0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/>
      <c r="D31" s="62">
        <v>700000</v>
      </c>
      <c r="E31" s="63">
        <f t="shared" si="0"/>
        <v>700000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100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/>
      <c r="D32" s="80">
        <v>700000</v>
      </c>
      <c r="E32" s="81">
        <f t="shared" si="0"/>
        <v>700000</v>
      </c>
      <c r="F32" s="79"/>
      <c r="G32" s="80">
        <v>0</v>
      </c>
      <c r="H32" s="81">
        <f t="shared" si="1"/>
        <v>0</v>
      </c>
      <c r="I32" s="81">
        <v>0</v>
      </c>
      <c r="J32" s="56">
        <f t="shared" si="2"/>
        <v>0</v>
      </c>
      <c r="K32" s="57">
        <f t="shared" si="3"/>
        <v>0</v>
      </c>
      <c r="L32" s="58">
        <f t="shared" si="6"/>
        <v>100</v>
      </c>
      <c r="M32" s="57">
        <f t="shared" si="7"/>
        <v>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7579070</v>
      </c>
      <c r="D7" s="62">
        <v>15945566</v>
      </c>
      <c r="E7" s="63">
        <f>($D7-$C7)</f>
        <v>8366496</v>
      </c>
      <c r="F7" s="61">
        <v>7995919</v>
      </c>
      <c r="G7" s="62">
        <v>16822572</v>
      </c>
      <c r="H7" s="63">
        <f>($G7-$F7)</f>
        <v>8826653</v>
      </c>
      <c r="I7" s="63">
        <v>17714168</v>
      </c>
      <c r="J7" s="28">
        <f>IF($C7=0,0,($E7/$C7)*100)</f>
        <v>110.38948050354462</v>
      </c>
      <c r="K7" s="29">
        <f>IF($F7=0,0,($H7/$F7)*100)</f>
        <v>110.38947493089913</v>
      </c>
      <c r="L7" s="30">
        <f>IF($E$10=0,0,($E7/$E$10)*100)</f>
        <v>52.21367294298219</v>
      </c>
      <c r="M7" s="29">
        <f>IF($H$10=0,0,($H7/$H$10)*100)</f>
        <v>66.17243924633473</v>
      </c>
      <c r="N7" s="5"/>
      <c r="O7" s="31"/>
    </row>
    <row r="8" spans="1:15" ht="12.75">
      <c r="A8" s="2"/>
      <c r="B8" s="27" t="s">
        <v>16</v>
      </c>
      <c r="C8" s="61">
        <v>50289480</v>
      </c>
      <c r="D8" s="62">
        <v>49323803</v>
      </c>
      <c r="E8" s="63">
        <f>($D8-$C8)</f>
        <v>-965677</v>
      </c>
      <c r="F8" s="61">
        <v>53476356</v>
      </c>
      <c r="G8" s="62">
        <v>52036612</v>
      </c>
      <c r="H8" s="63">
        <f>($G8-$F8)</f>
        <v>-1439744</v>
      </c>
      <c r="I8" s="63">
        <v>54794553</v>
      </c>
      <c r="J8" s="28">
        <f>IF($C8=0,0,($E8/$C8)*100)</f>
        <v>-1.9202365981911127</v>
      </c>
      <c r="K8" s="29">
        <f>IF($F8=0,0,($H8/$F8)*100)</f>
        <v>-2.6923001260594495</v>
      </c>
      <c r="L8" s="30">
        <f>IF($E$10=0,0,($E8/$E$10)*100)</f>
        <v>-6.026602181673214</v>
      </c>
      <c r="M8" s="29">
        <f>IF($H$10=0,0,($H8/$H$10)*100)</f>
        <v>-10.793601195184058</v>
      </c>
      <c r="N8" s="5"/>
      <c r="O8" s="31"/>
    </row>
    <row r="9" spans="1:15" ht="12.75">
      <c r="A9" s="2"/>
      <c r="B9" s="27" t="s">
        <v>17</v>
      </c>
      <c r="C9" s="61">
        <v>59034433</v>
      </c>
      <c r="D9" s="62">
        <v>67657187</v>
      </c>
      <c r="E9" s="63">
        <f aca="true" t="shared" si="0" ref="E9:E32">($D9-$C9)</f>
        <v>8622754</v>
      </c>
      <c r="F9" s="61">
        <v>56711573</v>
      </c>
      <c r="G9" s="62">
        <v>62663530</v>
      </c>
      <c r="H9" s="63">
        <f aca="true" t="shared" si="1" ref="H9:H32">($G9-$F9)</f>
        <v>5951957</v>
      </c>
      <c r="I9" s="63">
        <v>58943560</v>
      </c>
      <c r="J9" s="28">
        <f aca="true" t="shared" si="2" ref="J9:J32">IF($C9=0,0,($E9/$C9)*100)</f>
        <v>14.606312895391069</v>
      </c>
      <c r="K9" s="29">
        <f aca="true" t="shared" si="3" ref="K9:K32">IF($F9=0,0,($H9/$F9)*100)</f>
        <v>10.49513650414881</v>
      </c>
      <c r="L9" s="30">
        <f>IF($E$10=0,0,($E9/$E$10)*100)</f>
        <v>53.81292923869102</v>
      </c>
      <c r="M9" s="29">
        <f>IF($H$10=0,0,($H9/$H$10)*100)</f>
        <v>44.62116194884933</v>
      </c>
      <c r="N9" s="5"/>
      <c r="O9" s="31"/>
    </row>
    <row r="10" spans="1:15" ht="16.5">
      <c r="A10" s="6"/>
      <c r="B10" s="32" t="s">
        <v>18</v>
      </c>
      <c r="C10" s="64">
        <v>116902983</v>
      </c>
      <c r="D10" s="65">
        <v>132926556</v>
      </c>
      <c r="E10" s="66">
        <f t="shared" si="0"/>
        <v>16023573</v>
      </c>
      <c r="F10" s="64">
        <v>118183848</v>
      </c>
      <c r="G10" s="65">
        <v>131522714</v>
      </c>
      <c r="H10" s="66">
        <f t="shared" si="1"/>
        <v>13338866</v>
      </c>
      <c r="I10" s="66">
        <v>131452281</v>
      </c>
      <c r="J10" s="33">
        <f t="shared" si="2"/>
        <v>13.70672722696905</v>
      </c>
      <c r="K10" s="34">
        <f t="shared" si="3"/>
        <v>11.286538918583865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44154000</v>
      </c>
      <c r="D12" s="62">
        <v>40667044</v>
      </c>
      <c r="E12" s="63">
        <f t="shared" si="0"/>
        <v>-3486956</v>
      </c>
      <c r="F12" s="61">
        <v>46991000</v>
      </c>
      <c r="G12" s="62">
        <v>42904066</v>
      </c>
      <c r="H12" s="63">
        <f t="shared" si="1"/>
        <v>-4086934</v>
      </c>
      <c r="I12" s="63">
        <v>45178238</v>
      </c>
      <c r="J12" s="28">
        <f t="shared" si="2"/>
        <v>-7.897259591429995</v>
      </c>
      <c r="K12" s="29">
        <f t="shared" si="3"/>
        <v>-8.697269689940628</v>
      </c>
      <c r="L12" s="30">
        <f aca="true" t="shared" si="4" ref="L12:L17">IF($E$17=0,0,($E12/$E$17)*100)</f>
        <v>-393.7469441034889</v>
      </c>
      <c r="M12" s="29">
        <f aca="true" t="shared" si="5" ref="M12:M17">IF($H$17=0,0,($H12/$H$17)*100)</f>
        <v>64.78854528898663</v>
      </c>
      <c r="N12" s="5"/>
      <c r="O12" s="31"/>
    </row>
    <row r="13" spans="1:15" ht="12.75">
      <c r="A13" s="2"/>
      <c r="B13" s="27" t="s">
        <v>21</v>
      </c>
      <c r="C13" s="61">
        <v>3087000</v>
      </c>
      <c r="D13" s="62">
        <v>5677616</v>
      </c>
      <c r="E13" s="63">
        <f t="shared" si="0"/>
        <v>2590616</v>
      </c>
      <c r="F13" s="61">
        <v>3257000</v>
      </c>
      <c r="G13" s="62">
        <v>5989885</v>
      </c>
      <c r="H13" s="63">
        <f t="shared" si="1"/>
        <v>2732885</v>
      </c>
      <c r="I13" s="63">
        <v>6307349</v>
      </c>
      <c r="J13" s="28">
        <f t="shared" si="2"/>
        <v>83.92018140589569</v>
      </c>
      <c r="K13" s="29">
        <f t="shared" si="3"/>
        <v>83.90804421246546</v>
      </c>
      <c r="L13" s="30">
        <f t="shared" si="4"/>
        <v>292.53226405655937</v>
      </c>
      <c r="M13" s="29">
        <f t="shared" si="5"/>
        <v>-43.323343022444746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25530844</v>
      </c>
      <c r="D15" s="62">
        <v>27982412</v>
      </c>
      <c r="E15" s="63">
        <f t="shared" si="0"/>
        <v>2451568</v>
      </c>
      <c r="F15" s="61">
        <v>26936255</v>
      </c>
      <c r="G15" s="62">
        <v>29521445</v>
      </c>
      <c r="H15" s="63">
        <f t="shared" si="1"/>
        <v>2585190</v>
      </c>
      <c r="I15" s="63">
        <v>31086082</v>
      </c>
      <c r="J15" s="28">
        <f t="shared" si="2"/>
        <v>9.602377422383686</v>
      </c>
      <c r="K15" s="29">
        <f t="shared" si="3"/>
        <v>9.597436614703863</v>
      </c>
      <c r="L15" s="30">
        <f t="shared" si="4"/>
        <v>276.83096897749846</v>
      </c>
      <c r="M15" s="29">
        <f t="shared" si="5"/>
        <v>-40.98199271033869</v>
      </c>
      <c r="N15" s="5"/>
      <c r="O15" s="31"/>
    </row>
    <row r="16" spans="1:15" ht="12.75">
      <c r="A16" s="2"/>
      <c r="B16" s="27" t="s">
        <v>23</v>
      </c>
      <c r="C16" s="61">
        <v>58979000</v>
      </c>
      <c r="D16" s="62">
        <v>58309355</v>
      </c>
      <c r="E16" s="63">
        <f t="shared" si="0"/>
        <v>-669645</v>
      </c>
      <c r="F16" s="61">
        <v>62298000</v>
      </c>
      <c r="G16" s="62">
        <v>54758747</v>
      </c>
      <c r="H16" s="63">
        <f t="shared" si="1"/>
        <v>-7539253</v>
      </c>
      <c r="I16" s="63">
        <v>60112801</v>
      </c>
      <c r="J16" s="40">
        <f t="shared" si="2"/>
        <v>-1.135395649298903</v>
      </c>
      <c r="K16" s="29">
        <f t="shared" si="3"/>
        <v>-12.101918199621176</v>
      </c>
      <c r="L16" s="30">
        <f t="shared" si="4"/>
        <v>-75.6162889305689</v>
      </c>
      <c r="M16" s="29">
        <f t="shared" si="5"/>
        <v>119.51679044379682</v>
      </c>
      <c r="N16" s="5"/>
      <c r="O16" s="31"/>
    </row>
    <row r="17" spans="1:15" ht="16.5">
      <c r="A17" s="2"/>
      <c r="B17" s="32" t="s">
        <v>24</v>
      </c>
      <c r="C17" s="64">
        <v>131750844</v>
      </c>
      <c r="D17" s="65">
        <v>132636427</v>
      </c>
      <c r="E17" s="66">
        <f t="shared" si="0"/>
        <v>885583</v>
      </c>
      <c r="F17" s="64">
        <v>139482255</v>
      </c>
      <c r="G17" s="65">
        <v>133174143</v>
      </c>
      <c r="H17" s="66">
        <f t="shared" si="1"/>
        <v>-6308112</v>
      </c>
      <c r="I17" s="66">
        <v>142684470</v>
      </c>
      <c r="J17" s="41">
        <f t="shared" si="2"/>
        <v>0.6721649540248865</v>
      </c>
      <c r="K17" s="34">
        <f t="shared" si="3"/>
        <v>-4.522519369937058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-14847861</v>
      </c>
      <c r="D18" s="71">
        <v>290129</v>
      </c>
      <c r="E18" s="72">
        <f t="shared" si="0"/>
        <v>15137990</v>
      </c>
      <c r="F18" s="73">
        <v>-21298407</v>
      </c>
      <c r="G18" s="74">
        <v>-1651429</v>
      </c>
      <c r="H18" s="75">
        <f t="shared" si="1"/>
        <v>19646978</v>
      </c>
      <c r="I18" s="75">
        <v>-11232189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79381000</v>
      </c>
      <c r="D23" s="62">
        <v>62496840</v>
      </c>
      <c r="E23" s="63">
        <f t="shared" si="0"/>
        <v>-16884160</v>
      </c>
      <c r="F23" s="61">
        <v>87993445</v>
      </c>
      <c r="G23" s="62">
        <v>108864773</v>
      </c>
      <c r="H23" s="63">
        <f t="shared" si="1"/>
        <v>20871328</v>
      </c>
      <c r="I23" s="63">
        <v>169502132</v>
      </c>
      <c r="J23" s="28">
        <f t="shared" si="2"/>
        <v>-21.269774883158437</v>
      </c>
      <c r="K23" s="29">
        <f t="shared" si="3"/>
        <v>23.71918499156386</v>
      </c>
      <c r="L23" s="30">
        <f>IF($E$25=0,0,($E23/$E$25)*100)</f>
        <v>83.83098197700618</v>
      </c>
      <c r="M23" s="29">
        <f>IF($H$25=0,0,($H23/$H$25)*100)</f>
        <v>128.4031703906241</v>
      </c>
      <c r="N23" s="5"/>
      <c r="O23" s="31"/>
    </row>
    <row r="24" spans="1:15" ht="12.75">
      <c r="A24" s="6"/>
      <c r="B24" s="27" t="s">
        <v>30</v>
      </c>
      <c r="C24" s="61">
        <v>7566652</v>
      </c>
      <c r="D24" s="62">
        <v>4310096</v>
      </c>
      <c r="E24" s="63">
        <f t="shared" si="0"/>
        <v>-3256556</v>
      </c>
      <c r="F24" s="61">
        <v>7980555</v>
      </c>
      <c r="G24" s="62">
        <v>3363754</v>
      </c>
      <c r="H24" s="63">
        <f t="shared" si="1"/>
        <v>-4616801</v>
      </c>
      <c r="I24" s="63">
        <v>13300643</v>
      </c>
      <c r="J24" s="28">
        <f t="shared" si="2"/>
        <v>-43.038268444220776</v>
      </c>
      <c r="K24" s="29">
        <f t="shared" si="3"/>
        <v>-57.85062567703625</v>
      </c>
      <c r="L24" s="30">
        <f>IF($E$25=0,0,($E24/$E$25)*100)</f>
        <v>16.169018022993818</v>
      </c>
      <c r="M24" s="29">
        <f>IF($H$25=0,0,($H24/$H$25)*100)</f>
        <v>-28.403170390624098</v>
      </c>
      <c r="N24" s="5"/>
      <c r="O24" s="31"/>
    </row>
    <row r="25" spans="1:15" ht="16.5">
      <c r="A25" s="6"/>
      <c r="B25" s="32" t="s">
        <v>31</v>
      </c>
      <c r="C25" s="64">
        <v>86947652</v>
      </c>
      <c r="D25" s="65">
        <v>66806936</v>
      </c>
      <c r="E25" s="66">
        <f t="shared" si="0"/>
        <v>-20140716</v>
      </c>
      <c r="F25" s="64">
        <v>95974000</v>
      </c>
      <c r="G25" s="65">
        <v>112228527</v>
      </c>
      <c r="H25" s="66">
        <f t="shared" si="1"/>
        <v>16254527</v>
      </c>
      <c r="I25" s="66">
        <v>182802775</v>
      </c>
      <c r="J25" s="41">
        <f t="shared" si="2"/>
        <v>-23.16418619332009</v>
      </c>
      <c r="K25" s="34">
        <f t="shared" si="3"/>
        <v>16.936385896180216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64396448</v>
      </c>
      <c r="D27" s="62">
        <v>54061000</v>
      </c>
      <c r="E27" s="63">
        <f t="shared" si="0"/>
        <v>-10335448</v>
      </c>
      <c r="F27" s="61">
        <v>72541384</v>
      </c>
      <c r="G27" s="62">
        <v>92938000</v>
      </c>
      <c r="H27" s="63">
        <f t="shared" si="1"/>
        <v>20396616</v>
      </c>
      <c r="I27" s="63">
        <v>158247549</v>
      </c>
      <c r="J27" s="28">
        <f t="shared" si="2"/>
        <v>-16.049717524792673</v>
      </c>
      <c r="K27" s="29">
        <f t="shared" si="3"/>
        <v>28.117213754840957</v>
      </c>
      <c r="L27" s="30">
        <f aca="true" t="shared" si="6" ref="L27:L32">IF($E$32=0,0,($E27/$E$32)*100)</f>
        <v>51.3161895535392</v>
      </c>
      <c r="M27" s="29">
        <f aca="true" t="shared" si="7" ref="M27:M32">IF($H$32=0,0,($H27/$H$32)*100)</f>
        <v>125.48267937910467</v>
      </c>
      <c r="N27" s="5"/>
      <c r="O27" s="31"/>
    </row>
    <row r="28" spans="1:15" ht="12.75">
      <c r="A28" s="6"/>
      <c r="B28" s="27" t="s">
        <v>34</v>
      </c>
      <c r="C28" s="61">
        <v>3422400</v>
      </c>
      <c r="D28" s="62">
        <v>5432000</v>
      </c>
      <c r="E28" s="63">
        <f t="shared" si="0"/>
        <v>2009600</v>
      </c>
      <c r="F28" s="61">
        <v>3610400</v>
      </c>
      <c r="G28" s="62">
        <v>1814000</v>
      </c>
      <c r="H28" s="63">
        <f t="shared" si="1"/>
        <v>-1796400</v>
      </c>
      <c r="I28" s="63">
        <v>11385000</v>
      </c>
      <c r="J28" s="28">
        <f t="shared" si="2"/>
        <v>58.7190275829827</v>
      </c>
      <c r="K28" s="29">
        <f t="shared" si="3"/>
        <v>-49.75625969421671</v>
      </c>
      <c r="L28" s="30">
        <f t="shared" si="6"/>
        <v>-9.977798207372569</v>
      </c>
      <c r="M28" s="29">
        <f t="shared" si="7"/>
        <v>-11.051690399849837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118450</v>
      </c>
      <c r="D30" s="62">
        <v>50000</v>
      </c>
      <c r="E30" s="63">
        <f t="shared" si="0"/>
        <v>-68450</v>
      </c>
      <c r="F30" s="61">
        <v>125449</v>
      </c>
      <c r="G30" s="62">
        <v>5093000</v>
      </c>
      <c r="H30" s="63">
        <f t="shared" si="1"/>
        <v>4967551</v>
      </c>
      <c r="I30" s="63">
        <v>1177000</v>
      </c>
      <c r="J30" s="28">
        <f t="shared" si="2"/>
        <v>-57.788096243140565</v>
      </c>
      <c r="K30" s="29">
        <f t="shared" si="3"/>
        <v>3959.8171368444546</v>
      </c>
      <c r="L30" s="30">
        <f t="shared" si="6"/>
        <v>0.33985882130506184</v>
      </c>
      <c r="M30" s="29">
        <f t="shared" si="7"/>
        <v>30.561030782378353</v>
      </c>
      <c r="N30" s="5"/>
      <c r="O30" s="31"/>
    </row>
    <row r="31" spans="1:15" ht="12.75">
      <c r="A31" s="6"/>
      <c r="B31" s="27" t="s">
        <v>30</v>
      </c>
      <c r="C31" s="61">
        <v>19010354</v>
      </c>
      <c r="D31" s="62">
        <v>7263936</v>
      </c>
      <c r="E31" s="63">
        <f t="shared" si="0"/>
        <v>-11746418</v>
      </c>
      <c r="F31" s="61">
        <v>19696767</v>
      </c>
      <c r="G31" s="62">
        <v>12383527</v>
      </c>
      <c r="H31" s="63">
        <f t="shared" si="1"/>
        <v>-7313240</v>
      </c>
      <c r="I31" s="63">
        <v>11993226</v>
      </c>
      <c r="J31" s="28">
        <f t="shared" si="2"/>
        <v>-61.78958056225571</v>
      </c>
      <c r="K31" s="29">
        <f t="shared" si="3"/>
        <v>-37.12913901047822</v>
      </c>
      <c r="L31" s="30">
        <f t="shared" si="6"/>
        <v>58.321749832528305</v>
      </c>
      <c r="M31" s="29">
        <f t="shared" si="7"/>
        <v>-44.99201976163317</v>
      </c>
      <c r="N31" s="5"/>
      <c r="O31" s="31"/>
    </row>
    <row r="32" spans="1:15" ht="17.25" thickBot="1">
      <c r="A32" s="6"/>
      <c r="B32" s="55" t="s">
        <v>37</v>
      </c>
      <c r="C32" s="79">
        <v>86947652</v>
      </c>
      <c r="D32" s="80">
        <v>66806936</v>
      </c>
      <c r="E32" s="81">
        <f t="shared" si="0"/>
        <v>-20140716</v>
      </c>
      <c r="F32" s="79">
        <v>95974000</v>
      </c>
      <c r="G32" s="80">
        <v>112228527</v>
      </c>
      <c r="H32" s="81">
        <f t="shared" si="1"/>
        <v>16254527</v>
      </c>
      <c r="I32" s="81">
        <v>182802775</v>
      </c>
      <c r="J32" s="56">
        <f t="shared" si="2"/>
        <v>-23.16418619332009</v>
      </c>
      <c r="K32" s="57">
        <f t="shared" si="3"/>
        <v>16.936385896180216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16472000</v>
      </c>
      <c r="D7" s="62">
        <v>19567646</v>
      </c>
      <c r="E7" s="63">
        <f>($D7-$C7)</f>
        <v>3095646</v>
      </c>
      <c r="F7" s="61">
        <v>17131000</v>
      </c>
      <c r="G7" s="62">
        <v>21133057</v>
      </c>
      <c r="H7" s="63">
        <f>($G7-$F7)</f>
        <v>4002057</v>
      </c>
      <c r="I7" s="63">
        <v>23246363</v>
      </c>
      <c r="J7" s="28">
        <f>IF($C7=0,0,($E7/$C7)*100)</f>
        <v>18.793382710053425</v>
      </c>
      <c r="K7" s="29">
        <f>IF($F7=0,0,($H7/$F7)*100)</f>
        <v>23.36149086451462</v>
      </c>
      <c r="L7" s="30">
        <f>IF($E$10=0,0,($E7/$E$10)*100)</f>
        <v>407.8880551291595</v>
      </c>
      <c r="M7" s="29">
        <f>IF($H$10=0,0,($H7/$H$10)*100)</f>
        <v>-50.94683120824507</v>
      </c>
      <c r="N7" s="5"/>
      <c r="O7" s="31"/>
    </row>
    <row r="8" spans="1:15" ht="12.75">
      <c r="A8" s="2"/>
      <c r="B8" s="27" t="s">
        <v>16</v>
      </c>
      <c r="C8" s="61">
        <v>98550999</v>
      </c>
      <c r="D8" s="62">
        <v>99795941</v>
      </c>
      <c r="E8" s="63">
        <f>($D8-$C8)</f>
        <v>1244942</v>
      </c>
      <c r="F8" s="61">
        <v>102492439</v>
      </c>
      <c r="G8" s="62">
        <v>106511092</v>
      </c>
      <c r="H8" s="63">
        <f>($G8-$F8)</f>
        <v>4018653</v>
      </c>
      <c r="I8" s="63">
        <v>111948386</v>
      </c>
      <c r="J8" s="28">
        <f>IF($C8=0,0,($E8/$C8)*100)</f>
        <v>1.2632464537472623</v>
      </c>
      <c r="K8" s="29">
        <f>IF($F8=0,0,($H8/$F8)*100)</f>
        <v>3.9209263036466524</v>
      </c>
      <c r="L8" s="30">
        <f>IF($E$10=0,0,($E8/$E$10)*100)</f>
        <v>164.03586557655694</v>
      </c>
      <c r="M8" s="29">
        <f>IF($H$10=0,0,($H8/$H$10)*100)</f>
        <v>-51.15810096545543</v>
      </c>
      <c r="N8" s="5"/>
      <c r="O8" s="31"/>
    </row>
    <row r="9" spans="1:15" ht="12.75">
      <c r="A9" s="2"/>
      <c r="B9" s="27" t="s">
        <v>17</v>
      </c>
      <c r="C9" s="61">
        <v>116016806</v>
      </c>
      <c r="D9" s="62">
        <v>112435163</v>
      </c>
      <c r="E9" s="63">
        <f aca="true" t="shared" si="0" ref="E9:E32">($D9-$C9)</f>
        <v>-3581643</v>
      </c>
      <c r="F9" s="61">
        <v>120657477</v>
      </c>
      <c r="G9" s="62">
        <v>104781407</v>
      </c>
      <c r="H9" s="63">
        <f aca="true" t="shared" si="1" ref="H9:H32">($G9-$F9)</f>
        <v>-15876070</v>
      </c>
      <c r="I9" s="63">
        <v>99251017</v>
      </c>
      <c r="J9" s="28">
        <f aca="true" t="shared" si="2" ref="J9:J32">IF($C9=0,0,($E9/$C9)*100)</f>
        <v>-3.087176007931127</v>
      </c>
      <c r="K9" s="29">
        <f aca="true" t="shared" si="3" ref="K9:K32">IF($F9=0,0,($H9/$F9)*100)</f>
        <v>-13.15796616566083</v>
      </c>
      <c r="L9" s="30">
        <f>IF($E$10=0,0,($E9/$E$10)*100)</f>
        <v>-471.9239207057165</v>
      </c>
      <c r="M9" s="29">
        <f>IF($H$10=0,0,($H9/$H$10)*100)</f>
        <v>202.10493217370052</v>
      </c>
      <c r="N9" s="5"/>
      <c r="O9" s="31"/>
    </row>
    <row r="10" spans="1:15" ht="16.5">
      <c r="A10" s="6"/>
      <c r="B10" s="32" t="s">
        <v>18</v>
      </c>
      <c r="C10" s="64">
        <v>231039805</v>
      </c>
      <c r="D10" s="65">
        <v>231798750</v>
      </c>
      <c r="E10" s="66">
        <f t="shared" si="0"/>
        <v>758945</v>
      </c>
      <c r="F10" s="64">
        <v>240280916</v>
      </c>
      <c r="G10" s="65">
        <v>232425556</v>
      </c>
      <c r="H10" s="66">
        <f t="shared" si="1"/>
        <v>-7855360</v>
      </c>
      <c r="I10" s="66">
        <v>234445766</v>
      </c>
      <c r="J10" s="33">
        <f t="shared" si="2"/>
        <v>0.3284910147842273</v>
      </c>
      <c r="K10" s="34">
        <f t="shared" si="3"/>
        <v>-3.2692400756454583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83606035</v>
      </c>
      <c r="D12" s="62">
        <v>85480500</v>
      </c>
      <c r="E12" s="63">
        <f t="shared" si="0"/>
        <v>1874465</v>
      </c>
      <c r="F12" s="61">
        <v>86950276</v>
      </c>
      <c r="G12" s="62">
        <v>91867000</v>
      </c>
      <c r="H12" s="63">
        <f t="shared" si="1"/>
        <v>4916724</v>
      </c>
      <c r="I12" s="63">
        <v>101040800</v>
      </c>
      <c r="J12" s="28">
        <f t="shared" si="2"/>
        <v>2.2420211650989073</v>
      </c>
      <c r="K12" s="29">
        <f t="shared" si="3"/>
        <v>5.654638750082864</v>
      </c>
      <c r="L12" s="30">
        <f aca="true" t="shared" si="4" ref="L12:L17">IF($E$17=0,0,($E12/$E$17)*100)</f>
        <v>35.67615910665001</v>
      </c>
      <c r="M12" s="29">
        <f aca="true" t="shared" si="5" ref="M12:M17">IF($H$17=0,0,($H12/$H$17)*100)</f>
        <v>33.09713028339317</v>
      </c>
      <c r="N12" s="5"/>
      <c r="O12" s="31"/>
    </row>
    <row r="13" spans="1:15" ht="12.75">
      <c r="A13" s="2"/>
      <c r="B13" s="27" t="s">
        <v>21</v>
      </c>
      <c r="C13" s="61"/>
      <c r="D13" s="62">
        <v>26335036</v>
      </c>
      <c r="E13" s="63">
        <f t="shared" si="0"/>
        <v>26335036</v>
      </c>
      <c r="F13" s="61"/>
      <c r="G13" s="62">
        <v>28442000</v>
      </c>
      <c r="H13" s="63">
        <f t="shared" si="1"/>
        <v>28442000</v>
      </c>
      <c r="I13" s="63">
        <v>31286000</v>
      </c>
      <c r="J13" s="28">
        <f t="shared" si="2"/>
        <v>0</v>
      </c>
      <c r="K13" s="29">
        <f t="shared" si="3"/>
        <v>0</v>
      </c>
      <c r="L13" s="30">
        <f t="shared" si="4"/>
        <v>501.2272485297703</v>
      </c>
      <c r="M13" s="29">
        <f t="shared" si="5"/>
        <v>191.45849543726038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63118927</v>
      </c>
      <c r="D15" s="62">
        <v>69098649</v>
      </c>
      <c r="E15" s="63">
        <f t="shared" si="0"/>
        <v>5979722</v>
      </c>
      <c r="F15" s="61">
        <v>65643685</v>
      </c>
      <c r="G15" s="62">
        <v>74648000</v>
      </c>
      <c r="H15" s="63">
        <f t="shared" si="1"/>
        <v>9004315</v>
      </c>
      <c r="I15" s="63">
        <v>79804000</v>
      </c>
      <c r="J15" s="28">
        <f t="shared" si="2"/>
        <v>9.473738360602994</v>
      </c>
      <c r="K15" s="29">
        <f t="shared" si="3"/>
        <v>13.716955408581951</v>
      </c>
      <c r="L15" s="30">
        <f t="shared" si="4"/>
        <v>113.81034774484209</v>
      </c>
      <c r="M15" s="29">
        <f t="shared" si="5"/>
        <v>60.61291759873269</v>
      </c>
      <c r="N15" s="5"/>
      <c r="O15" s="31"/>
    </row>
    <row r="16" spans="1:15" ht="12.75">
      <c r="A16" s="2"/>
      <c r="B16" s="27" t="s">
        <v>23</v>
      </c>
      <c r="C16" s="61">
        <v>166978219</v>
      </c>
      <c r="D16" s="62">
        <v>138043107</v>
      </c>
      <c r="E16" s="63">
        <f t="shared" si="0"/>
        <v>-28935112</v>
      </c>
      <c r="F16" s="61">
        <v>173659985</v>
      </c>
      <c r="G16" s="62">
        <v>146152385</v>
      </c>
      <c r="H16" s="63">
        <f t="shared" si="1"/>
        <v>-27507600</v>
      </c>
      <c r="I16" s="63">
        <v>160081742</v>
      </c>
      <c r="J16" s="40">
        <f t="shared" si="2"/>
        <v>-17.328674466218853</v>
      </c>
      <c r="K16" s="29">
        <f t="shared" si="3"/>
        <v>-15.83991844753413</v>
      </c>
      <c r="L16" s="30">
        <f t="shared" si="4"/>
        <v>-550.7137553812624</v>
      </c>
      <c r="M16" s="29">
        <f t="shared" si="5"/>
        <v>-185.16854331938626</v>
      </c>
      <c r="N16" s="5"/>
      <c r="O16" s="31"/>
    </row>
    <row r="17" spans="1:15" ht="16.5">
      <c r="A17" s="2"/>
      <c r="B17" s="32" t="s">
        <v>24</v>
      </c>
      <c r="C17" s="64">
        <v>313703181</v>
      </c>
      <c r="D17" s="65">
        <v>318957292</v>
      </c>
      <c r="E17" s="66">
        <f t="shared" si="0"/>
        <v>5254111</v>
      </c>
      <c r="F17" s="64">
        <v>326253946</v>
      </c>
      <c r="G17" s="65">
        <v>341109385</v>
      </c>
      <c r="H17" s="66">
        <f t="shared" si="1"/>
        <v>14855439</v>
      </c>
      <c r="I17" s="66">
        <v>372212542</v>
      </c>
      <c r="J17" s="41">
        <f t="shared" si="2"/>
        <v>1.6748669819832016</v>
      </c>
      <c r="K17" s="34">
        <f t="shared" si="3"/>
        <v>4.553336191679349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-82663376</v>
      </c>
      <c r="D18" s="71">
        <v>-87158542</v>
      </c>
      <c r="E18" s="72">
        <f t="shared" si="0"/>
        <v>-4495166</v>
      </c>
      <c r="F18" s="73">
        <v>-85973030</v>
      </c>
      <c r="G18" s="74">
        <v>-108683829</v>
      </c>
      <c r="H18" s="75">
        <f t="shared" si="1"/>
        <v>-22710799</v>
      </c>
      <c r="I18" s="75">
        <v>-137766776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40651000</v>
      </c>
      <c r="D23" s="62">
        <v>54964000</v>
      </c>
      <c r="E23" s="63">
        <f t="shared" si="0"/>
        <v>14313000</v>
      </c>
      <c r="F23" s="61">
        <v>41406000</v>
      </c>
      <c r="G23" s="62">
        <v>53316000</v>
      </c>
      <c r="H23" s="63">
        <f t="shared" si="1"/>
        <v>11910000</v>
      </c>
      <c r="I23" s="63">
        <v>117463000</v>
      </c>
      <c r="J23" s="28">
        <f t="shared" si="2"/>
        <v>35.209465941797255</v>
      </c>
      <c r="K23" s="29">
        <f t="shared" si="3"/>
        <v>28.763947254021154</v>
      </c>
      <c r="L23" s="30">
        <f>IF($E$25=0,0,($E23/$E$25)*100)</f>
        <v>89.10539749735416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1750000</v>
      </c>
      <c r="E24" s="63">
        <f t="shared" si="0"/>
        <v>1750000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10.894602502645832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40651000</v>
      </c>
      <c r="D25" s="65">
        <v>56714000</v>
      </c>
      <c r="E25" s="66">
        <f t="shared" si="0"/>
        <v>16063000</v>
      </c>
      <c r="F25" s="64">
        <v>41406000</v>
      </c>
      <c r="G25" s="65">
        <v>53316000</v>
      </c>
      <c r="H25" s="66">
        <f t="shared" si="1"/>
        <v>11910000</v>
      </c>
      <c r="I25" s="66">
        <v>117463000</v>
      </c>
      <c r="J25" s="41">
        <f t="shared" si="2"/>
        <v>39.51440308971489</v>
      </c>
      <c r="K25" s="34">
        <f t="shared" si="3"/>
        <v>28.763947254021154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20000000</v>
      </c>
      <c r="D27" s="62">
        <v>36573000</v>
      </c>
      <c r="E27" s="63">
        <f t="shared" si="0"/>
        <v>16573000</v>
      </c>
      <c r="F27" s="61">
        <v>20000000</v>
      </c>
      <c r="G27" s="62">
        <v>30702000</v>
      </c>
      <c r="H27" s="63">
        <f t="shared" si="1"/>
        <v>10702000</v>
      </c>
      <c r="I27" s="63">
        <v>90456000</v>
      </c>
      <c r="J27" s="28">
        <f t="shared" si="2"/>
        <v>82.865</v>
      </c>
      <c r="K27" s="29">
        <f t="shared" si="3"/>
        <v>53.510000000000005</v>
      </c>
      <c r="L27" s="30">
        <f aca="true" t="shared" si="6" ref="L27:L32">IF($E$32=0,0,($E27/$E$32)*100)</f>
        <v>103.17499844362821</v>
      </c>
      <c r="M27" s="29">
        <f aca="true" t="shared" si="7" ref="M27:M32">IF($H$32=0,0,($H27/$H$32)*100)</f>
        <v>89.85726280436607</v>
      </c>
      <c r="N27" s="5"/>
      <c r="O27" s="31"/>
    </row>
    <row r="28" spans="1:15" ht="12.75">
      <c r="A28" s="6"/>
      <c r="B28" s="27" t="s">
        <v>34</v>
      </c>
      <c r="C28" s="61"/>
      <c r="D28" s="62">
        <v>7006000</v>
      </c>
      <c r="E28" s="63">
        <f t="shared" si="0"/>
        <v>7006000</v>
      </c>
      <c r="F28" s="61"/>
      <c r="G28" s="62">
        <v>1600000</v>
      </c>
      <c r="H28" s="63">
        <f t="shared" si="1"/>
        <v>1600000</v>
      </c>
      <c r="I28" s="63">
        <v>5000000</v>
      </c>
      <c r="J28" s="28">
        <f t="shared" si="2"/>
        <v>0</v>
      </c>
      <c r="K28" s="29">
        <f t="shared" si="3"/>
        <v>0</v>
      </c>
      <c r="L28" s="30">
        <f t="shared" si="6"/>
        <v>43.615762933449545</v>
      </c>
      <c r="M28" s="29">
        <f t="shared" si="7"/>
        <v>13.43408900083963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20651000</v>
      </c>
      <c r="D30" s="62">
        <v>393000</v>
      </c>
      <c r="E30" s="63">
        <f t="shared" si="0"/>
        <v>-20258000</v>
      </c>
      <c r="F30" s="61">
        <v>21406000</v>
      </c>
      <c r="G30" s="62">
        <v>21014000</v>
      </c>
      <c r="H30" s="63">
        <f t="shared" si="1"/>
        <v>-392000</v>
      </c>
      <c r="I30" s="63">
        <v>22007000</v>
      </c>
      <c r="J30" s="28">
        <f t="shared" si="2"/>
        <v>-98.09694445789549</v>
      </c>
      <c r="K30" s="29">
        <f t="shared" si="3"/>
        <v>-1.831262262916939</v>
      </c>
      <c r="L30" s="30">
        <f t="shared" si="6"/>
        <v>-126.11591857062817</v>
      </c>
      <c r="M30" s="29">
        <f t="shared" si="7"/>
        <v>-3.29135180520571</v>
      </c>
      <c r="N30" s="5"/>
      <c r="O30" s="31"/>
    </row>
    <row r="31" spans="1:15" ht="12.75">
      <c r="A31" s="6"/>
      <c r="B31" s="27" t="s">
        <v>30</v>
      </c>
      <c r="C31" s="61"/>
      <c r="D31" s="62">
        <v>12742000</v>
      </c>
      <c r="E31" s="63">
        <f t="shared" si="0"/>
        <v>12742000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79.3251571935504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40651000</v>
      </c>
      <c r="D32" s="80">
        <v>56714000</v>
      </c>
      <c r="E32" s="81">
        <f t="shared" si="0"/>
        <v>16063000</v>
      </c>
      <c r="F32" s="79">
        <v>41406000</v>
      </c>
      <c r="G32" s="80">
        <v>53316000</v>
      </c>
      <c r="H32" s="81">
        <f t="shared" si="1"/>
        <v>11910000</v>
      </c>
      <c r="I32" s="81">
        <v>117463000</v>
      </c>
      <c r="J32" s="56">
        <f t="shared" si="2"/>
        <v>39.51440308971489</v>
      </c>
      <c r="K32" s="57">
        <f t="shared" si="3"/>
        <v>28.763947254021154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16044932</v>
      </c>
      <c r="D7" s="62">
        <v>11627153</v>
      </c>
      <c r="E7" s="63">
        <f>($D7-$C7)</f>
        <v>-4417779</v>
      </c>
      <c r="F7" s="61">
        <v>17649425</v>
      </c>
      <c r="G7" s="62">
        <v>12789869</v>
      </c>
      <c r="H7" s="63">
        <f>($G7-$F7)</f>
        <v>-4859556</v>
      </c>
      <c r="I7" s="63">
        <v>14068855</v>
      </c>
      <c r="J7" s="28">
        <f>IF($C7=0,0,($E7/$C7)*100)</f>
        <v>-27.533796964673957</v>
      </c>
      <c r="K7" s="29">
        <f>IF($F7=0,0,($H7/$F7)*100)</f>
        <v>-27.53379217736555</v>
      </c>
      <c r="L7" s="30">
        <f>IF($E$10=0,0,($E7/$E$10)*100)</f>
        <v>-32.756412010266956</v>
      </c>
      <c r="M7" s="29">
        <f>IF($H$10=0,0,($H7/$H$10)*100)</f>
        <v>-61.732588104644016</v>
      </c>
      <c r="N7" s="5"/>
      <c r="O7" s="31"/>
    </row>
    <row r="8" spans="1:15" ht="12.75">
      <c r="A8" s="2"/>
      <c r="B8" s="27" t="s">
        <v>16</v>
      </c>
      <c r="C8" s="61">
        <v>52734360</v>
      </c>
      <c r="D8" s="62">
        <v>61129539</v>
      </c>
      <c r="E8" s="63">
        <f>($D8-$C8)</f>
        <v>8395179</v>
      </c>
      <c r="F8" s="61">
        <v>58007797</v>
      </c>
      <c r="G8" s="62">
        <v>65556648</v>
      </c>
      <c r="H8" s="63">
        <f>($G8-$F8)</f>
        <v>7548851</v>
      </c>
      <c r="I8" s="63">
        <v>70719286</v>
      </c>
      <c r="J8" s="28">
        <f>IF($C8=0,0,($E8/$C8)*100)</f>
        <v>15.91975137272928</v>
      </c>
      <c r="K8" s="29">
        <f>IF($F8=0,0,($H8/$F8)*100)</f>
        <v>13.013510925091673</v>
      </c>
      <c r="L8" s="30">
        <f>IF($E$10=0,0,($E8/$E$10)*100)</f>
        <v>62.24755521359058</v>
      </c>
      <c r="M8" s="29">
        <f>IF($H$10=0,0,($H8/$H$10)*100)</f>
        <v>95.89561462947027</v>
      </c>
      <c r="N8" s="5"/>
      <c r="O8" s="31"/>
    </row>
    <row r="9" spans="1:15" ht="12.75">
      <c r="A9" s="2"/>
      <c r="B9" s="27" t="s">
        <v>17</v>
      </c>
      <c r="C9" s="61">
        <v>71083207</v>
      </c>
      <c r="D9" s="62">
        <v>80592568</v>
      </c>
      <c r="E9" s="63">
        <f aca="true" t="shared" si="0" ref="E9:E32">($D9-$C9)</f>
        <v>9509361</v>
      </c>
      <c r="F9" s="61">
        <v>71179946</v>
      </c>
      <c r="G9" s="62">
        <v>76362597</v>
      </c>
      <c r="H9" s="63">
        <f aca="true" t="shared" si="1" ref="H9:H32">($G9-$F9)</f>
        <v>5182651</v>
      </c>
      <c r="I9" s="63">
        <v>77160581</v>
      </c>
      <c r="J9" s="28">
        <f aca="true" t="shared" si="2" ref="J9:J32">IF($C9=0,0,($E9/$C9)*100)</f>
        <v>13.377788371309695</v>
      </c>
      <c r="K9" s="29">
        <f aca="true" t="shared" si="3" ref="K9:K32">IF($F9=0,0,($H9/$F9)*100)</f>
        <v>7.281054975793322</v>
      </c>
      <c r="L9" s="30">
        <f>IF($E$10=0,0,($E9/$E$10)*100)</f>
        <v>70.50885679667638</v>
      </c>
      <c r="M9" s="29">
        <f>IF($H$10=0,0,($H9/$H$10)*100)</f>
        <v>65.83697347517374</v>
      </c>
      <c r="N9" s="5"/>
      <c r="O9" s="31"/>
    </row>
    <row r="10" spans="1:15" ht="16.5">
      <c r="A10" s="6"/>
      <c r="B10" s="32" t="s">
        <v>18</v>
      </c>
      <c r="C10" s="64">
        <v>139862499</v>
      </c>
      <c r="D10" s="65">
        <v>153349260</v>
      </c>
      <c r="E10" s="66">
        <f t="shared" si="0"/>
        <v>13486761</v>
      </c>
      <c r="F10" s="64">
        <v>146837168</v>
      </c>
      <c r="G10" s="65">
        <v>154709114</v>
      </c>
      <c r="H10" s="66">
        <f t="shared" si="1"/>
        <v>7871946</v>
      </c>
      <c r="I10" s="66">
        <v>161948722</v>
      </c>
      <c r="J10" s="33">
        <f t="shared" si="2"/>
        <v>9.642871460490635</v>
      </c>
      <c r="K10" s="34">
        <f t="shared" si="3"/>
        <v>5.361003693560748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55651175</v>
      </c>
      <c r="D12" s="62">
        <v>57045454</v>
      </c>
      <c r="E12" s="63">
        <f t="shared" si="0"/>
        <v>1394279</v>
      </c>
      <c r="F12" s="61">
        <v>59467605</v>
      </c>
      <c r="G12" s="62">
        <v>59783635</v>
      </c>
      <c r="H12" s="63">
        <f t="shared" si="1"/>
        <v>316030</v>
      </c>
      <c r="I12" s="63">
        <v>63310871</v>
      </c>
      <c r="J12" s="28">
        <f t="shared" si="2"/>
        <v>2.505390047919024</v>
      </c>
      <c r="K12" s="29">
        <f t="shared" si="3"/>
        <v>0.5314321974123558</v>
      </c>
      <c r="L12" s="30">
        <f aca="true" t="shared" si="4" ref="L12:L17">IF($E$17=0,0,($E12/$E$17)*100)</f>
        <v>-294.642759028761</v>
      </c>
      <c r="M12" s="29">
        <f aca="true" t="shared" si="5" ref="M12:M17">IF($H$17=0,0,($H12/$H$17)*100)</f>
        <v>-4.924589256563574</v>
      </c>
      <c r="N12" s="5"/>
      <c r="O12" s="31"/>
    </row>
    <row r="13" spans="1:15" ht="12.75">
      <c r="A13" s="2"/>
      <c r="B13" s="27" t="s">
        <v>21</v>
      </c>
      <c r="C13" s="61">
        <v>10041429</v>
      </c>
      <c r="D13" s="62">
        <v>14347804</v>
      </c>
      <c r="E13" s="63">
        <f t="shared" si="0"/>
        <v>4306375</v>
      </c>
      <c r="F13" s="61">
        <v>10041429</v>
      </c>
      <c r="G13" s="62">
        <v>15036499</v>
      </c>
      <c r="H13" s="63">
        <f t="shared" si="1"/>
        <v>4995070</v>
      </c>
      <c r="I13" s="63">
        <v>15923652</v>
      </c>
      <c r="J13" s="28">
        <f t="shared" si="2"/>
        <v>42.88607727047614</v>
      </c>
      <c r="K13" s="29">
        <f t="shared" si="3"/>
        <v>49.74461304262571</v>
      </c>
      <c r="L13" s="30">
        <f t="shared" si="4"/>
        <v>-910.0346569176475</v>
      </c>
      <c r="M13" s="29">
        <f t="shared" si="5"/>
        <v>-77.83649671797934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19800000</v>
      </c>
      <c r="D15" s="62">
        <v>20563200</v>
      </c>
      <c r="E15" s="63">
        <f t="shared" si="0"/>
        <v>763200</v>
      </c>
      <c r="F15" s="61">
        <v>21780000</v>
      </c>
      <c r="G15" s="62">
        <v>21550234</v>
      </c>
      <c r="H15" s="63">
        <f t="shared" si="1"/>
        <v>-229766</v>
      </c>
      <c r="I15" s="63">
        <v>22821697</v>
      </c>
      <c r="J15" s="28">
        <f t="shared" si="2"/>
        <v>3.854545454545454</v>
      </c>
      <c r="K15" s="29">
        <f t="shared" si="3"/>
        <v>-1.0549403122130394</v>
      </c>
      <c r="L15" s="30">
        <f t="shared" si="4"/>
        <v>-161.28146066228524</v>
      </c>
      <c r="M15" s="29">
        <f t="shared" si="5"/>
        <v>3.5803663421940515</v>
      </c>
      <c r="N15" s="5"/>
      <c r="O15" s="31"/>
    </row>
    <row r="16" spans="1:15" ht="12.75">
      <c r="A16" s="2"/>
      <c r="B16" s="27" t="s">
        <v>23</v>
      </c>
      <c r="C16" s="61">
        <v>83396614</v>
      </c>
      <c r="D16" s="62">
        <v>76459550</v>
      </c>
      <c r="E16" s="63">
        <f t="shared" si="0"/>
        <v>-6937064</v>
      </c>
      <c r="F16" s="61">
        <v>89807152</v>
      </c>
      <c r="G16" s="62">
        <v>78308430</v>
      </c>
      <c r="H16" s="63">
        <f t="shared" si="1"/>
        <v>-11498722</v>
      </c>
      <c r="I16" s="63">
        <v>82910605</v>
      </c>
      <c r="J16" s="40">
        <f t="shared" si="2"/>
        <v>-8.318160255283265</v>
      </c>
      <c r="K16" s="29">
        <f t="shared" si="3"/>
        <v>-12.80379317673942</v>
      </c>
      <c r="L16" s="30">
        <f t="shared" si="4"/>
        <v>1465.9588766086938</v>
      </c>
      <c r="M16" s="29">
        <f t="shared" si="5"/>
        <v>179.18071963234888</v>
      </c>
      <c r="N16" s="5"/>
      <c r="O16" s="31"/>
    </row>
    <row r="17" spans="1:15" ht="16.5">
      <c r="A17" s="2"/>
      <c r="B17" s="32" t="s">
        <v>24</v>
      </c>
      <c r="C17" s="64">
        <v>168889218</v>
      </c>
      <c r="D17" s="65">
        <v>168416008</v>
      </c>
      <c r="E17" s="66">
        <f t="shared" si="0"/>
        <v>-473210</v>
      </c>
      <c r="F17" s="64">
        <v>181096186</v>
      </c>
      <c r="G17" s="65">
        <v>174678798</v>
      </c>
      <c r="H17" s="66">
        <f t="shared" si="1"/>
        <v>-6417388</v>
      </c>
      <c r="I17" s="66">
        <v>184966825</v>
      </c>
      <c r="J17" s="41">
        <f t="shared" si="2"/>
        <v>-0.280189585577926</v>
      </c>
      <c r="K17" s="34">
        <f t="shared" si="3"/>
        <v>-3.543635093452493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-29026719</v>
      </c>
      <c r="D18" s="71">
        <v>-15066748</v>
      </c>
      <c r="E18" s="72">
        <f t="shared" si="0"/>
        <v>13959971</v>
      </c>
      <c r="F18" s="73">
        <v>-34259018</v>
      </c>
      <c r="G18" s="74">
        <v>-19969684</v>
      </c>
      <c r="H18" s="75">
        <f t="shared" si="1"/>
        <v>14289334</v>
      </c>
      <c r="I18" s="75">
        <v>-23018103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90108551</v>
      </c>
      <c r="D23" s="62">
        <v>85365000</v>
      </c>
      <c r="E23" s="63">
        <f t="shared" si="0"/>
        <v>-4743551</v>
      </c>
      <c r="F23" s="61">
        <v>27970149</v>
      </c>
      <c r="G23" s="62">
        <v>67980400</v>
      </c>
      <c r="H23" s="63">
        <f t="shared" si="1"/>
        <v>40010251</v>
      </c>
      <c r="I23" s="63">
        <v>31700100</v>
      </c>
      <c r="J23" s="28">
        <f t="shared" si="2"/>
        <v>-5.26426287778171</v>
      </c>
      <c r="K23" s="29">
        <f t="shared" si="3"/>
        <v>143.04625620692974</v>
      </c>
      <c r="L23" s="30">
        <f>IF($E$25=0,0,($E23/$E$25)*100)</f>
        <v>63.76489657521596</v>
      </c>
      <c r="M23" s="29">
        <f>IF($H$25=0,0,($H23/$H$25)*100)</f>
        <v>107.49615329537721</v>
      </c>
      <c r="N23" s="5"/>
      <c r="O23" s="31"/>
    </row>
    <row r="24" spans="1:15" ht="12.75">
      <c r="A24" s="6"/>
      <c r="B24" s="27" t="s">
        <v>30</v>
      </c>
      <c r="C24" s="61">
        <v>4838675</v>
      </c>
      <c r="D24" s="62">
        <v>2143100</v>
      </c>
      <c r="E24" s="63">
        <f t="shared" si="0"/>
        <v>-2695575</v>
      </c>
      <c r="F24" s="61">
        <v>5036049</v>
      </c>
      <c r="G24" s="62">
        <v>2245968</v>
      </c>
      <c r="H24" s="63">
        <f t="shared" si="1"/>
        <v>-2790081</v>
      </c>
      <c r="I24" s="63">
        <v>2378481</v>
      </c>
      <c r="J24" s="28">
        <f t="shared" si="2"/>
        <v>-55.708949247469604</v>
      </c>
      <c r="K24" s="29">
        <f t="shared" si="3"/>
        <v>-55.402181352881996</v>
      </c>
      <c r="L24" s="30">
        <f>IF($E$25=0,0,($E24/$E$25)*100)</f>
        <v>36.23510342478404</v>
      </c>
      <c r="M24" s="29">
        <f>IF($H$25=0,0,($H24/$H$25)*100)</f>
        <v>-7.496153295377211</v>
      </c>
      <c r="N24" s="5"/>
      <c r="O24" s="31"/>
    </row>
    <row r="25" spans="1:15" ht="16.5">
      <c r="A25" s="6"/>
      <c r="B25" s="32" t="s">
        <v>31</v>
      </c>
      <c r="C25" s="64">
        <v>94947226</v>
      </c>
      <c r="D25" s="65">
        <v>87508100</v>
      </c>
      <c r="E25" s="66">
        <f t="shared" si="0"/>
        <v>-7439126</v>
      </c>
      <c r="F25" s="64">
        <v>33006198</v>
      </c>
      <c r="G25" s="65">
        <v>70226368</v>
      </c>
      <c r="H25" s="66">
        <f t="shared" si="1"/>
        <v>37220170</v>
      </c>
      <c r="I25" s="66">
        <v>34078581</v>
      </c>
      <c r="J25" s="41">
        <f t="shared" si="2"/>
        <v>-7.835011419922895</v>
      </c>
      <c r="K25" s="34">
        <f t="shared" si="3"/>
        <v>112.76721420625302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68000000</v>
      </c>
      <c r="D27" s="62">
        <v>68000000</v>
      </c>
      <c r="E27" s="63">
        <f t="shared" si="0"/>
        <v>0</v>
      </c>
      <c r="F27" s="61">
        <v>5265000</v>
      </c>
      <c r="G27" s="62">
        <v>50265000</v>
      </c>
      <c r="H27" s="63">
        <f t="shared" si="1"/>
        <v>45000000</v>
      </c>
      <c r="I27" s="63">
        <v>8500000</v>
      </c>
      <c r="J27" s="28">
        <f t="shared" si="2"/>
        <v>0</v>
      </c>
      <c r="K27" s="29">
        <f t="shared" si="3"/>
        <v>854.7008547008547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120.90218824900585</v>
      </c>
      <c r="N27" s="5"/>
      <c r="O27" s="31"/>
    </row>
    <row r="28" spans="1:15" ht="12.75">
      <c r="A28" s="6"/>
      <c r="B28" s="27" t="s">
        <v>34</v>
      </c>
      <c r="C28" s="61">
        <v>8780335</v>
      </c>
      <c r="D28" s="62">
        <v>1865426</v>
      </c>
      <c r="E28" s="63">
        <f t="shared" si="0"/>
        <v>-6914909</v>
      </c>
      <c r="F28" s="61">
        <v>8912160</v>
      </c>
      <c r="G28" s="62">
        <v>1734624</v>
      </c>
      <c r="H28" s="63">
        <f t="shared" si="1"/>
        <v>-7177536</v>
      </c>
      <c r="I28" s="63">
        <v>6499265</v>
      </c>
      <c r="J28" s="28">
        <f t="shared" si="2"/>
        <v>-78.75450082485463</v>
      </c>
      <c r="K28" s="29">
        <f t="shared" si="3"/>
        <v>-80.53643561156892</v>
      </c>
      <c r="L28" s="30">
        <f t="shared" si="6"/>
        <v>92.95324477633528</v>
      </c>
      <c r="M28" s="29">
        <f t="shared" si="7"/>
        <v>-19.28399574746703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10589433</v>
      </c>
      <c r="D30" s="62">
        <v>12061817</v>
      </c>
      <c r="E30" s="63">
        <f t="shared" si="0"/>
        <v>1472384</v>
      </c>
      <c r="F30" s="61">
        <v>10958701</v>
      </c>
      <c r="G30" s="62">
        <v>12436290</v>
      </c>
      <c r="H30" s="63">
        <f t="shared" si="1"/>
        <v>1477589</v>
      </c>
      <c r="I30" s="63">
        <v>12996642</v>
      </c>
      <c r="J30" s="28">
        <f t="shared" si="2"/>
        <v>13.904276083525907</v>
      </c>
      <c r="K30" s="29">
        <f t="shared" si="3"/>
        <v>13.483249520175795</v>
      </c>
      <c r="L30" s="30">
        <f t="shared" si="6"/>
        <v>-19.792432605658245</v>
      </c>
      <c r="M30" s="29">
        <f t="shared" si="7"/>
        <v>3.9698609651702292</v>
      </c>
      <c r="N30" s="5"/>
      <c r="O30" s="31"/>
    </row>
    <row r="31" spans="1:15" ht="12.75">
      <c r="A31" s="6"/>
      <c r="B31" s="27" t="s">
        <v>30</v>
      </c>
      <c r="C31" s="61">
        <v>7577458</v>
      </c>
      <c r="D31" s="62">
        <v>5580857</v>
      </c>
      <c r="E31" s="63">
        <f t="shared" si="0"/>
        <v>-1996601</v>
      </c>
      <c r="F31" s="61">
        <v>7870337</v>
      </c>
      <c r="G31" s="62">
        <v>5790454</v>
      </c>
      <c r="H31" s="63">
        <f t="shared" si="1"/>
        <v>-2079883</v>
      </c>
      <c r="I31" s="63">
        <v>6082674</v>
      </c>
      <c r="J31" s="28">
        <f t="shared" si="2"/>
        <v>-26.34921895970918</v>
      </c>
      <c r="K31" s="29">
        <f t="shared" si="3"/>
        <v>-26.42686075577196</v>
      </c>
      <c r="L31" s="30">
        <f t="shared" si="6"/>
        <v>26.839187829322963</v>
      </c>
      <c r="M31" s="29">
        <f t="shared" si="7"/>
        <v>-5.588053466709045</v>
      </c>
      <c r="N31" s="5"/>
      <c r="O31" s="31"/>
    </row>
    <row r="32" spans="1:15" ht="17.25" thickBot="1">
      <c r="A32" s="6"/>
      <c r="B32" s="55" t="s">
        <v>37</v>
      </c>
      <c r="C32" s="79">
        <v>94947226</v>
      </c>
      <c r="D32" s="80">
        <v>87508100</v>
      </c>
      <c r="E32" s="81">
        <f t="shared" si="0"/>
        <v>-7439126</v>
      </c>
      <c r="F32" s="79">
        <v>33006198</v>
      </c>
      <c r="G32" s="80">
        <v>70226368</v>
      </c>
      <c r="H32" s="81">
        <f t="shared" si="1"/>
        <v>37220170</v>
      </c>
      <c r="I32" s="81">
        <v>34078581</v>
      </c>
      <c r="J32" s="56">
        <f t="shared" si="2"/>
        <v>-7.835011419922895</v>
      </c>
      <c r="K32" s="57">
        <f t="shared" si="3"/>
        <v>112.76721420625302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4805065</v>
      </c>
      <c r="D7" s="62">
        <v>5381717</v>
      </c>
      <c r="E7" s="63">
        <f>($D7-$C7)</f>
        <v>576652</v>
      </c>
      <c r="F7" s="61">
        <v>5069344</v>
      </c>
      <c r="G7" s="62">
        <v>5693857</v>
      </c>
      <c r="H7" s="63">
        <f>($G7-$F7)</f>
        <v>624513</v>
      </c>
      <c r="I7" s="63">
        <v>6007019</v>
      </c>
      <c r="J7" s="28">
        <f>IF($C7=0,0,($E7/$C7)*100)</f>
        <v>12.000919862686562</v>
      </c>
      <c r="K7" s="29">
        <f>IF($F7=0,0,($H7/$F7)*100)</f>
        <v>12.319404640916064</v>
      </c>
      <c r="L7" s="30">
        <f>IF($E$10=0,0,($E7/$E$10)*100)</f>
        <v>8.859256227575397</v>
      </c>
      <c r="M7" s="29">
        <f>IF($H$10=0,0,($H7/$H$10)*100)</f>
        <v>22.902939399973814</v>
      </c>
      <c r="N7" s="5"/>
      <c r="O7" s="31"/>
    </row>
    <row r="8" spans="1:15" ht="12.75">
      <c r="A8" s="2"/>
      <c r="B8" s="27" t="s">
        <v>16</v>
      </c>
      <c r="C8" s="61">
        <v>38402423</v>
      </c>
      <c r="D8" s="62">
        <v>38991579</v>
      </c>
      <c r="E8" s="63">
        <f>($D8-$C8)</f>
        <v>589156</v>
      </c>
      <c r="F8" s="61">
        <v>41504236</v>
      </c>
      <c r="G8" s="62">
        <v>42142414</v>
      </c>
      <c r="H8" s="63">
        <f>($G8-$F8)</f>
        <v>638178</v>
      </c>
      <c r="I8" s="63">
        <v>49527943</v>
      </c>
      <c r="J8" s="28">
        <f>IF($C8=0,0,($E8/$C8)*100)</f>
        <v>1.5341636125408025</v>
      </c>
      <c r="K8" s="29">
        <f>IF($F8=0,0,($H8/$F8)*100)</f>
        <v>1.5376213647204588</v>
      </c>
      <c r="L8" s="30">
        <f>IF($E$10=0,0,($E8/$E$10)*100)</f>
        <v>9.051358465787704</v>
      </c>
      <c r="M8" s="29">
        <f>IF($H$10=0,0,($H8/$H$10)*100)</f>
        <v>23.404079755579932</v>
      </c>
      <c r="N8" s="5"/>
      <c r="O8" s="31"/>
    </row>
    <row r="9" spans="1:15" ht="12.75">
      <c r="A9" s="2"/>
      <c r="B9" s="27" t="s">
        <v>17</v>
      </c>
      <c r="C9" s="61">
        <v>50364445</v>
      </c>
      <c r="D9" s="62">
        <v>55707671</v>
      </c>
      <c r="E9" s="63">
        <f aca="true" t="shared" si="0" ref="E9:E32">($D9-$C9)</f>
        <v>5343226</v>
      </c>
      <c r="F9" s="61">
        <v>51343480</v>
      </c>
      <c r="G9" s="62">
        <v>52807570</v>
      </c>
      <c r="H9" s="63">
        <f aca="true" t="shared" si="1" ref="H9:H32">($G9-$F9)</f>
        <v>1464090</v>
      </c>
      <c r="I9" s="63">
        <v>52662256</v>
      </c>
      <c r="J9" s="28">
        <f aca="true" t="shared" si="2" ref="J9:J32">IF($C9=0,0,($E9/$C9)*100)</f>
        <v>10.609123162183163</v>
      </c>
      <c r="K9" s="29">
        <f aca="true" t="shared" si="3" ref="K9:K32">IF($F9=0,0,($H9/$F9)*100)</f>
        <v>2.8515597306610303</v>
      </c>
      <c r="L9" s="30">
        <f>IF($E$10=0,0,($E9/$E$10)*100)</f>
        <v>82.0893853066369</v>
      </c>
      <c r="M9" s="29">
        <f>IF($H$10=0,0,($H9/$H$10)*100)</f>
        <v>53.69298084444626</v>
      </c>
      <c r="N9" s="5"/>
      <c r="O9" s="31"/>
    </row>
    <row r="10" spans="1:15" ht="16.5">
      <c r="A10" s="6"/>
      <c r="B10" s="32" t="s">
        <v>18</v>
      </c>
      <c r="C10" s="64">
        <v>93571933</v>
      </c>
      <c r="D10" s="65">
        <v>100080967</v>
      </c>
      <c r="E10" s="66">
        <f t="shared" si="0"/>
        <v>6509034</v>
      </c>
      <c r="F10" s="64">
        <v>97917060</v>
      </c>
      <c r="G10" s="65">
        <v>100643841</v>
      </c>
      <c r="H10" s="66">
        <f t="shared" si="1"/>
        <v>2726781</v>
      </c>
      <c r="I10" s="66">
        <v>108197218</v>
      </c>
      <c r="J10" s="33">
        <f t="shared" si="2"/>
        <v>6.956182042322457</v>
      </c>
      <c r="K10" s="34">
        <f t="shared" si="3"/>
        <v>2.784786430474935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33563000</v>
      </c>
      <c r="D12" s="62">
        <v>34419000</v>
      </c>
      <c r="E12" s="63">
        <f t="shared" si="0"/>
        <v>856000</v>
      </c>
      <c r="F12" s="61">
        <v>35711000</v>
      </c>
      <c r="G12" s="62">
        <v>36312000</v>
      </c>
      <c r="H12" s="63">
        <f t="shared" si="1"/>
        <v>601000</v>
      </c>
      <c r="I12" s="63">
        <v>38309000</v>
      </c>
      <c r="J12" s="28">
        <f t="shared" si="2"/>
        <v>2.5504275541518933</v>
      </c>
      <c r="K12" s="29">
        <f t="shared" si="3"/>
        <v>1.6829548318445298</v>
      </c>
      <c r="L12" s="30">
        <f aca="true" t="shared" si="4" ref="L12:L17">IF($E$17=0,0,($E12/$E$17)*100)</f>
        <v>13.083497628539634</v>
      </c>
      <c r="M12" s="29">
        <f aca="true" t="shared" si="5" ref="M12:M17">IF($H$17=0,0,($H12/$H$17)*100)</f>
        <v>20.439924307661332</v>
      </c>
      <c r="N12" s="5"/>
      <c r="O12" s="31"/>
    </row>
    <row r="13" spans="1:15" ht="12.75">
      <c r="A13" s="2"/>
      <c r="B13" s="27" t="s">
        <v>21</v>
      </c>
      <c r="C13" s="61">
        <v>2000000</v>
      </c>
      <c r="D13" s="62">
        <v>1600000</v>
      </c>
      <c r="E13" s="63">
        <f t="shared" si="0"/>
        <v>-400000</v>
      </c>
      <c r="F13" s="61">
        <v>2000000</v>
      </c>
      <c r="G13" s="62">
        <v>1500000</v>
      </c>
      <c r="H13" s="63">
        <f t="shared" si="1"/>
        <v>-500000</v>
      </c>
      <c r="I13" s="63">
        <v>1500000</v>
      </c>
      <c r="J13" s="28">
        <f t="shared" si="2"/>
        <v>-20</v>
      </c>
      <c r="K13" s="29">
        <f t="shared" si="3"/>
        <v>-25</v>
      </c>
      <c r="L13" s="30">
        <f t="shared" si="4"/>
        <v>-6.113783938569921</v>
      </c>
      <c r="M13" s="29">
        <f t="shared" si="5"/>
        <v>-17.00492870853688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32530972</v>
      </c>
      <c r="D15" s="62">
        <v>25252622</v>
      </c>
      <c r="E15" s="63">
        <f t="shared" si="0"/>
        <v>-7278350</v>
      </c>
      <c r="F15" s="61">
        <v>34800205</v>
      </c>
      <c r="G15" s="62">
        <v>26823459</v>
      </c>
      <c r="H15" s="63">
        <f t="shared" si="1"/>
        <v>-7976746</v>
      </c>
      <c r="I15" s="63">
        <v>28465234</v>
      </c>
      <c r="J15" s="28">
        <f t="shared" si="2"/>
        <v>-22.373601379018123</v>
      </c>
      <c r="K15" s="29">
        <f t="shared" si="3"/>
        <v>-22.92154888168044</v>
      </c>
      <c r="L15" s="30">
        <f t="shared" si="4"/>
        <v>-111.24564832322596</v>
      </c>
      <c r="M15" s="29">
        <f t="shared" si="5"/>
        <v>-271.2879941122135</v>
      </c>
      <c r="N15" s="5"/>
      <c r="O15" s="31"/>
    </row>
    <row r="16" spans="1:15" ht="12.75">
      <c r="A16" s="2"/>
      <c r="B16" s="27" t="s">
        <v>23</v>
      </c>
      <c r="C16" s="61">
        <v>24950635</v>
      </c>
      <c r="D16" s="62">
        <v>38315578</v>
      </c>
      <c r="E16" s="63">
        <f t="shared" si="0"/>
        <v>13364943</v>
      </c>
      <c r="F16" s="61">
        <v>25015795</v>
      </c>
      <c r="G16" s="62">
        <v>35831865</v>
      </c>
      <c r="H16" s="63">
        <f t="shared" si="1"/>
        <v>10816070</v>
      </c>
      <c r="I16" s="63">
        <v>38208286</v>
      </c>
      <c r="J16" s="40">
        <f t="shared" si="2"/>
        <v>53.565542520260514</v>
      </c>
      <c r="K16" s="29">
        <f t="shared" si="3"/>
        <v>43.23696288684809</v>
      </c>
      <c r="L16" s="30">
        <f t="shared" si="4"/>
        <v>204.27593463325627</v>
      </c>
      <c r="M16" s="29">
        <f t="shared" si="5"/>
        <v>367.85299851308906</v>
      </c>
      <c r="N16" s="5"/>
      <c r="O16" s="31"/>
    </row>
    <row r="17" spans="1:15" ht="16.5">
      <c r="A17" s="2"/>
      <c r="B17" s="32" t="s">
        <v>24</v>
      </c>
      <c r="C17" s="64">
        <v>93044607</v>
      </c>
      <c r="D17" s="65">
        <v>99587200</v>
      </c>
      <c r="E17" s="66">
        <f t="shared" si="0"/>
        <v>6542593</v>
      </c>
      <c r="F17" s="64">
        <v>97527000</v>
      </c>
      <c r="G17" s="65">
        <v>100467324</v>
      </c>
      <c r="H17" s="66">
        <f t="shared" si="1"/>
        <v>2940324</v>
      </c>
      <c r="I17" s="66">
        <v>106482520</v>
      </c>
      <c r="J17" s="41">
        <f t="shared" si="2"/>
        <v>7.031673528375482</v>
      </c>
      <c r="K17" s="34">
        <f t="shared" si="3"/>
        <v>3.014882032667877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527326</v>
      </c>
      <c r="D18" s="71">
        <v>493767</v>
      </c>
      <c r="E18" s="72">
        <f t="shared" si="0"/>
        <v>-33559</v>
      </c>
      <c r="F18" s="73">
        <v>390060</v>
      </c>
      <c r="G18" s="74">
        <v>176517</v>
      </c>
      <c r="H18" s="75">
        <f t="shared" si="1"/>
        <v>-213543</v>
      </c>
      <c r="I18" s="75">
        <v>1714698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13088000</v>
      </c>
      <c r="E23" s="63">
        <f t="shared" si="0"/>
        <v>13088000</v>
      </c>
      <c r="F23" s="61"/>
      <c r="G23" s="62">
        <v>19117000</v>
      </c>
      <c r="H23" s="63">
        <f t="shared" si="1"/>
        <v>19117000</v>
      </c>
      <c r="I23" s="63">
        <v>18336000</v>
      </c>
      <c r="J23" s="28">
        <f t="shared" si="2"/>
        <v>0</v>
      </c>
      <c r="K23" s="29">
        <f t="shared" si="3"/>
        <v>0</v>
      </c>
      <c r="L23" s="30">
        <f>IF($E$25=0,0,($E23/$E$25)*100)</f>
        <v>97.90544584081388</v>
      </c>
      <c r="M23" s="29">
        <f>IF($H$25=0,0,($H23/$H$25)*100)</f>
        <v>98.40428269933598</v>
      </c>
      <c r="N23" s="5"/>
      <c r="O23" s="31"/>
    </row>
    <row r="24" spans="1:15" ht="12.75">
      <c r="A24" s="6"/>
      <c r="B24" s="27" t="s">
        <v>30</v>
      </c>
      <c r="C24" s="61"/>
      <c r="D24" s="62">
        <v>280000</v>
      </c>
      <c r="E24" s="63">
        <f t="shared" si="0"/>
        <v>280000</v>
      </c>
      <c r="F24" s="61"/>
      <c r="G24" s="62">
        <v>310000</v>
      </c>
      <c r="H24" s="63">
        <f t="shared" si="1"/>
        <v>310000</v>
      </c>
      <c r="I24" s="63">
        <v>360000</v>
      </c>
      <c r="J24" s="28">
        <f t="shared" si="2"/>
        <v>0</v>
      </c>
      <c r="K24" s="29">
        <f t="shared" si="3"/>
        <v>0</v>
      </c>
      <c r="L24" s="30">
        <f>IF($E$25=0,0,($E24/$E$25)*100)</f>
        <v>2.0945541591861163</v>
      </c>
      <c r="M24" s="29">
        <f>IF($H$25=0,0,($H24/$H$25)*100)</f>
        <v>1.5957173006640242</v>
      </c>
      <c r="N24" s="5"/>
      <c r="O24" s="31"/>
    </row>
    <row r="25" spans="1:15" ht="16.5">
      <c r="A25" s="6"/>
      <c r="B25" s="32" t="s">
        <v>31</v>
      </c>
      <c r="C25" s="64"/>
      <c r="D25" s="65">
        <v>13368000</v>
      </c>
      <c r="E25" s="66">
        <f t="shared" si="0"/>
        <v>13368000</v>
      </c>
      <c r="F25" s="64"/>
      <c r="G25" s="65">
        <v>19427000</v>
      </c>
      <c r="H25" s="66">
        <f t="shared" si="1"/>
        <v>19427000</v>
      </c>
      <c r="I25" s="66">
        <v>18696000</v>
      </c>
      <c r="J25" s="41">
        <f t="shared" si="2"/>
        <v>0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650000</v>
      </c>
      <c r="E27" s="63">
        <f t="shared" si="0"/>
        <v>650000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4.862357869539198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168000</v>
      </c>
      <c r="E28" s="63">
        <f t="shared" si="0"/>
        <v>168000</v>
      </c>
      <c r="F28" s="61"/>
      <c r="G28" s="62">
        <v>150000</v>
      </c>
      <c r="H28" s="63">
        <f t="shared" si="1"/>
        <v>150000</v>
      </c>
      <c r="I28" s="63">
        <v>5000000</v>
      </c>
      <c r="J28" s="28">
        <f t="shared" si="2"/>
        <v>0</v>
      </c>
      <c r="K28" s="29">
        <f t="shared" si="3"/>
        <v>0</v>
      </c>
      <c r="L28" s="30">
        <f t="shared" si="6"/>
        <v>1.2567324955116697</v>
      </c>
      <c r="M28" s="29">
        <f t="shared" si="7"/>
        <v>0.7721212745148505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10533000</v>
      </c>
      <c r="E30" s="63">
        <f t="shared" si="0"/>
        <v>10533000</v>
      </c>
      <c r="F30" s="61"/>
      <c r="G30" s="62">
        <v>16792000</v>
      </c>
      <c r="H30" s="63">
        <f t="shared" si="1"/>
        <v>16792000</v>
      </c>
      <c r="I30" s="63">
        <v>4456000</v>
      </c>
      <c r="J30" s="28">
        <f t="shared" si="2"/>
        <v>0</v>
      </c>
      <c r="K30" s="29">
        <f t="shared" si="3"/>
        <v>0</v>
      </c>
      <c r="L30" s="30">
        <f t="shared" si="6"/>
        <v>78.79263913824057</v>
      </c>
      <c r="M30" s="29">
        <f t="shared" si="7"/>
        <v>86.43640294435579</v>
      </c>
      <c r="N30" s="5"/>
      <c r="O30" s="31"/>
    </row>
    <row r="31" spans="1:15" ht="12.75">
      <c r="A31" s="6"/>
      <c r="B31" s="27" t="s">
        <v>30</v>
      </c>
      <c r="C31" s="61"/>
      <c r="D31" s="62">
        <v>2017000</v>
      </c>
      <c r="E31" s="63">
        <f t="shared" si="0"/>
        <v>2017000</v>
      </c>
      <c r="F31" s="61"/>
      <c r="G31" s="62">
        <v>2485000</v>
      </c>
      <c r="H31" s="63">
        <f t="shared" si="1"/>
        <v>2485000</v>
      </c>
      <c r="I31" s="63">
        <v>9240000</v>
      </c>
      <c r="J31" s="28">
        <f t="shared" si="2"/>
        <v>0</v>
      </c>
      <c r="K31" s="29">
        <f t="shared" si="3"/>
        <v>0</v>
      </c>
      <c r="L31" s="30">
        <f t="shared" si="6"/>
        <v>15.088270496708558</v>
      </c>
      <c r="M31" s="29">
        <f t="shared" si="7"/>
        <v>12.791475781129355</v>
      </c>
      <c r="N31" s="5"/>
      <c r="O31" s="31"/>
    </row>
    <row r="32" spans="1:15" ht="17.25" thickBot="1">
      <c r="A32" s="6"/>
      <c r="B32" s="55" t="s">
        <v>37</v>
      </c>
      <c r="C32" s="79"/>
      <c r="D32" s="80">
        <v>13368000</v>
      </c>
      <c r="E32" s="81">
        <f t="shared" si="0"/>
        <v>13368000</v>
      </c>
      <c r="F32" s="79"/>
      <c r="G32" s="80">
        <v>19427000</v>
      </c>
      <c r="H32" s="81">
        <f t="shared" si="1"/>
        <v>19427000</v>
      </c>
      <c r="I32" s="81">
        <v>18696000</v>
      </c>
      <c r="J32" s="56">
        <f t="shared" si="2"/>
        <v>0</v>
      </c>
      <c r="K32" s="57">
        <f t="shared" si="3"/>
        <v>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69998907</v>
      </c>
      <c r="D9" s="62">
        <v>52337065</v>
      </c>
      <c r="E9" s="63">
        <f aca="true" t="shared" si="0" ref="E9:E32">($D9-$C9)</f>
        <v>-17661842</v>
      </c>
      <c r="F9" s="61">
        <v>76998798</v>
      </c>
      <c r="G9" s="62">
        <v>52899994</v>
      </c>
      <c r="H9" s="63">
        <f aca="true" t="shared" si="1" ref="H9:H32">($G9-$F9)</f>
        <v>-24098804</v>
      </c>
      <c r="I9" s="63">
        <v>52904363</v>
      </c>
      <c r="J9" s="28">
        <f aca="true" t="shared" si="2" ref="J9:J32">IF($C9=0,0,($E9/$C9)*100)</f>
        <v>-25.2315968305048</v>
      </c>
      <c r="K9" s="29">
        <f aca="true" t="shared" si="3" ref="K9:K32">IF($F9=0,0,($H9/$F9)*100)</f>
        <v>-31.29763662024958</v>
      </c>
      <c r="L9" s="30">
        <f>IF($E$10=0,0,($E9/$E$10)*100)</f>
        <v>100</v>
      </c>
      <c r="M9" s="29">
        <f>IF($H$10=0,0,($H9/$H$10)*100)</f>
        <v>100</v>
      </c>
      <c r="N9" s="5"/>
      <c r="O9" s="31"/>
    </row>
    <row r="10" spans="1:15" ht="16.5">
      <c r="A10" s="6"/>
      <c r="B10" s="32" t="s">
        <v>18</v>
      </c>
      <c r="C10" s="64">
        <v>69998907</v>
      </c>
      <c r="D10" s="65">
        <v>52337065</v>
      </c>
      <c r="E10" s="66">
        <f t="shared" si="0"/>
        <v>-17661842</v>
      </c>
      <c r="F10" s="64">
        <v>76998798</v>
      </c>
      <c r="G10" s="65">
        <v>52899994</v>
      </c>
      <c r="H10" s="66">
        <f t="shared" si="1"/>
        <v>-24098804</v>
      </c>
      <c r="I10" s="66">
        <v>52904363</v>
      </c>
      <c r="J10" s="33">
        <f t="shared" si="2"/>
        <v>-25.2315968305048</v>
      </c>
      <c r="K10" s="34">
        <f t="shared" si="3"/>
        <v>-31.29763662024958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42421908</v>
      </c>
      <c r="D12" s="62">
        <v>37155090</v>
      </c>
      <c r="E12" s="63">
        <f t="shared" si="0"/>
        <v>-5266818</v>
      </c>
      <c r="F12" s="61">
        <v>45955266</v>
      </c>
      <c r="G12" s="62">
        <v>37554876</v>
      </c>
      <c r="H12" s="63">
        <f t="shared" si="1"/>
        <v>-8400390</v>
      </c>
      <c r="I12" s="63">
        <v>37558045</v>
      </c>
      <c r="J12" s="28">
        <f t="shared" si="2"/>
        <v>-12.415325590730149</v>
      </c>
      <c r="K12" s="29">
        <f t="shared" si="3"/>
        <v>-18.279493801646147</v>
      </c>
      <c r="L12" s="30">
        <f aca="true" t="shared" si="4" ref="L12:L17">IF($E$17=0,0,($E12/$E$17)*100)</f>
        <v>31.443841609025093</v>
      </c>
      <c r="M12" s="29">
        <f aca="true" t="shared" si="5" ref="M12:M17">IF($H$17=0,0,($H12/$H$17)*100)</f>
        <v>36.89869936805565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29965076</v>
      </c>
      <c r="D16" s="62">
        <v>18481975</v>
      </c>
      <c r="E16" s="63">
        <f t="shared" si="0"/>
        <v>-11483101</v>
      </c>
      <c r="F16" s="61">
        <v>32810815</v>
      </c>
      <c r="G16" s="62">
        <v>18445118</v>
      </c>
      <c r="H16" s="63">
        <f t="shared" si="1"/>
        <v>-14365697</v>
      </c>
      <c r="I16" s="63">
        <v>18246318</v>
      </c>
      <c r="J16" s="40">
        <f t="shared" si="2"/>
        <v>-38.3216148025121</v>
      </c>
      <c r="K16" s="29">
        <f t="shared" si="3"/>
        <v>-43.783420192396925</v>
      </c>
      <c r="L16" s="30">
        <f t="shared" si="4"/>
        <v>68.55615839097491</v>
      </c>
      <c r="M16" s="29">
        <f t="shared" si="5"/>
        <v>63.10130063194435</v>
      </c>
      <c r="N16" s="5"/>
      <c r="O16" s="31"/>
    </row>
    <row r="17" spans="1:15" ht="16.5">
      <c r="A17" s="2"/>
      <c r="B17" s="32" t="s">
        <v>24</v>
      </c>
      <c r="C17" s="64">
        <v>72386984</v>
      </c>
      <c r="D17" s="65">
        <v>55637065</v>
      </c>
      <c r="E17" s="66">
        <f t="shared" si="0"/>
        <v>-16749919</v>
      </c>
      <c r="F17" s="64">
        <v>78766081</v>
      </c>
      <c r="G17" s="65">
        <v>55999994</v>
      </c>
      <c r="H17" s="66">
        <f t="shared" si="1"/>
        <v>-22766087</v>
      </c>
      <c r="I17" s="66">
        <v>55804363</v>
      </c>
      <c r="J17" s="41">
        <f t="shared" si="2"/>
        <v>-23.139407217187003</v>
      </c>
      <c r="K17" s="34">
        <f t="shared" si="3"/>
        <v>-28.903414656367122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-2388077</v>
      </c>
      <c r="D18" s="71">
        <v>-3300000</v>
      </c>
      <c r="E18" s="72">
        <f t="shared" si="0"/>
        <v>-911923</v>
      </c>
      <c r="F18" s="73">
        <v>-1767283</v>
      </c>
      <c r="G18" s="74">
        <v>-3100000</v>
      </c>
      <c r="H18" s="75">
        <f t="shared" si="1"/>
        <v>-1332717</v>
      </c>
      <c r="I18" s="75">
        <v>-2900000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715000</v>
      </c>
      <c r="D23" s="62">
        <v>915000</v>
      </c>
      <c r="E23" s="63">
        <f t="shared" si="0"/>
        <v>200000</v>
      </c>
      <c r="F23" s="61">
        <v>786500</v>
      </c>
      <c r="G23" s="62">
        <v>368986</v>
      </c>
      <c r="H23" s="63">
        <f t="shared" si="1"/>
        <v>-417514</v>
      </c>
      <c r="I23" s="63">
        <v>368448</v>
      </c>
      <c r="J23" s="28">
        <f t="shared" si="2"/>
        <v>27.972027972027973</v>
      </c>
      <c r="K23" s="29">
        <f t="shared" si="3"/>
        <v>-53.085060394151306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715000</v>
      </c>
      <c r="D25" s="65">
        <v>915000</v>
      </c>
      <c r="E25" s="66">
        <f t="shared" si="0"/>
        <v>200000</v>
      </c>
      <c r="F25" s="64">
        <v>786500</v>
      </c>
      <c r="G25" s="65">
        <v>368986</v>
      </c>
      <c r="H25" s="66">
        <f t="shared" si="1"/>
        <v>-417514</v>
      </c>
      <c r="I25" s="66">
        <v>368448</v>
      </c>
      <c r="J25" s="41">
        <f t="shared" si="2"/>
        <v>27.972027972027973</v>
      </c>
      <c r="K25" s="34">
        <f t="shared" si="3"/>
        <v>-53.085060394151306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715000</v>
      </c>
      <c r="D31" s="62">
        <v>915000</v>
      </c>
      <c r="E31" s="63">
        <f t="shared" si="0"/>
        <v>200000</v>
      </c>
      <c r="F31" s="61">
        <v>786500</v>
      </c>
      <c r="G31" s="62">
        <v>368986</v>
      </c>
      <c r="H31" s="63">
        <f t="shared" si="1"/>
        <v>-417514</v>
      </c>
      <c r="I31" s="63">
        <v>368448</v>
      </c>
      <c r="J31" s="28">
        <f t="shared" si="2"/>
        <v>27.972027972027973</v>
      </c>
      <c r="K31" s="29">
        <f t="shared" si="3"/>
        <v>-53.085060394151306</v>
      </c>
      <c r="L31" s="30">
        <f t="shared" si="6"/>
        <v>100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715000</v>
      </c>
      <c r="D32" s="80">
        <v>915000</v>
      </c>
      <c r="E32" s="81">
        <f t="shared" si="0"/>
        <v>200000</v>
      </c>
      <c r="F32" s="79">
        <v>786500</v>
      </c>
      <c r="G32" s="80">
        <v>368986</v>
      </c>
      <c r="H32" s="81">
        <f t="shared" si="1"/>
        <v>-417514</v>
      </c>
      <c r="I32" s="81">
        <v>368448</v>
      </c>
      <c r="J32" s="56">
        <f t="shared" si="2"/>
        <v>27.972027972027973</v>
      </c>
      <c r="K32" s="57">
        <f t="shared" si="3"/>
        <v>-53.085060394151306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19699345</v>
      </c>
      <c r="D7" s="62">
        <v>18946664</v>
      </c>
      <c r="E7" s="63">
        <f>($D7-$C7)</f>
        <v>-752681</v>
      </c>
      <c r="F7" s="61">
        <v>21669280</v>
      </c>
      <c r="G7" s="62">
        <v>19988731</v>
      </c>
      <c r="H7" s="63">
        <f>($G7-$F7)</f>
        <v>-1680549</v>
      </c>
      <c r="I7" s="63">
        <v>21048133</v>
      </c>
      <c r="J7" s="28">
        <f>IF($C7=0,0,($E7/$C7)*100)</f>
        <v>-3.8208427742140665</v>
      </c>
      <c r="K7" s="29">
        <f>IF($F7=0,0,($H7/$F7)*100)</f>
        <v>-7.755444574069835</v>
      </c>
      <c r="L7" s="30">
        <f>IF($E$10=0,0,($E7/$E$10)*100)</f>
        <v>-15.221454804970566</v>
      </c>
      <c r="M7" s="29">
        <f>IF($H$10=0,0,($H7/$H$10)*100)</f>
        <v>-29.008247215902234</v>
      </c>
      <c r="N7" s="5"/>
      <c r="O7" s="31"/>
    </row>
    <row r="8" spans="1:15" ht="12.75">
      <c r="A8" s="2"/>
      <c r="B8" s="27" t="s">
        <v>16</v>
      </c>
      <c r="C8" s="61">
        <v>81713178</v>
      </c>
      <c r="D8" s="62">
        <v>82361080</v>
      </c>
      <c r="E8" s="63">
        <f>($D8-$C8)</f>
        <v>647902</v>
      </c>
      <c r="F8" s="61">
        <v>90071297</v>
      </c>
      <c r="G8" s="62">
        <v>94980108</v>
      </c>
      <c r="H8" s="63">
        <f>($G8-$F8)</f>
        <v>4908811</v>
      </c>
      <c r="I8" s="63">
        <v>100014053</v>
      </c>
      <c r="J8" s="28">
        <f>IF($C8=0,0,($E8/$C8)*100)</f>
        <v>0.7928978114154366</v>
      </c>
      <c r="K8" s="29">
        <f>IF($F8=0,0,($H8/$F8)*100)</f>
        <v>5.449917080687758</v>
      </c>
      <c r="L8" s="30">
        <f>IF($E$10=0,0,($E8/$E$10)*100)</f>
        <v>13.102510905748968</v>
      </c>
      <c r="M8" s="29">
        <f>IF($H$10=0,0,($H8/$H$10)*100)</f>
        <v>84.73183645590832</v>
      </c>
      <c r="N8" s="5"/>
      <c r="O8" s="31"/>
    </row>
    <row r="9" spans="1:15" ht="12.75">
      <c r="A9" s="2"/>
      <c r="B9" s="27" t="s">
        <v>17</v>
      </c>
      <c r="C9" s="61">
        <v>98708422</v>
      </c>
      <c r="D9" s="62">
        <v>103758070</v>
      </c>
      <c r="E9" s="63">
        <f aca="true" t="shared" si="0" ref="E9:E32">($D9-$C9)</f>
        <v>5049648</v>
      </c>
      <c r="F9" s="61">
        <v>101403792</v>
      </c>
      <c r="G9" s="62">
        <v>103968879</v>
      </c>
      <c r="H9" s="63">
        <f aca="true" t="shared" si="1" ref="H9:H32">($G9-$F9)</f>
        <v>2565087</v>
      </c>
      <c r="I9" s="63">
        <v>102359653</v>
      </c>
      <c r="J9" s="28">
        <f aca="true" t="shared" si="2" ref="J9:J32">IF($C9=0,0,($E9/$C9)*100)</f>
        <v>5.115721533872763</v>
      </c>
      <c r="K9" s="29">
        <f aca="true" t="shared" si="3" ref="K9:K32">IF($F9=0,0,($H9/$F9)*100)</f>
        <v>2.5295770004340667</v>
      </c>
      <c r="L9" s="30">
        <f>IF($E$10=0,0,($E9/$E$10)*100)</f>
        <v>102.1189438992216</v>
      </c>
      <c r="M9" s="29">
        <f>IF($H$10=0,0,($H9/$H$10)*100)</f>
        <v>44.276410759993915</v>
      </c>
      <c r="N9" s="5"/>
      <c r="O9" s="31"/>
    </row>
    <row r="10" spans="1:15" ht="16.5">
      <c r="A10" s="6"/>
      <c r="B10" s="32" t="s">
        <v>18</v>
      </c>
      <c r="C10" s="64">
        <v>200120945</v>
      </c>
      <c r="D10" s="65">
        <v>205065814</v>
      </c>
      <c r="E10" s="66">
        <f t="shared" si="0"/>
        <v>4944869</v>
      </c>
      <c r="F10" s="64">
        <v>213144369</v>
      </c>
      <c r="G10" s="65">
        <v>218937718</v>
      </c>
      <c r="H10" s="66">
        <f t="shared" si="1"/>
        <v>5793349</v>
      </c>
      <c r="I10" s="66">
        <v>223421839</v>
      </c>
      <c r="J10" s="33">
        <f t="shared" si="2"/>
        <v>2.470940260650878</v>
      </c>
      <c r="K10" s="34">
        <f t="shared" si="3"/>
        <v>2.7180399028040942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68944137</v>
      </c>
      <c r="D12" s="62">
        <v>67406947</v>
      </c>
      <c r="E12" s="63">
        <f t="shared" si="0"/>
        <v>-1537190</v>
      </c>
      <c r="F12" s="61">
        <v>73632170</v>
      </c>
      <c r="G12" s="62">
        <v>71114195</v>
      </c>
      <c r="H12" s="63">
        <f t="shared" si="1"/>
        <v>-2517975</v>
      </c>
      <c r="I12" s="63">
        <v>75012731</v>
      </c>
      <c r="J12" s="28">
        <f t="shared" si="2"/>
        <v>-2.2296167112803222</v>
      </c>
      <c r="K12" s="29">
        <f t="shared" si="3"/>
        <v>-3.419666974367318</v>
      </c>
      <c r="L12" s="30">
        <f aca="true" t="shared" si="4" ref="L12:L17">IF($E$17=0,0,($E12/$E$17)*100)</f>
        <v>-2.4067380963582976</v>
      </c>
      <c r="M12" s="29">
        <f aca="true" t="shared" si="5" ref="M12:M17">IF($H$17=0,0,($H12/$H$17)*100)</f>
        <v>-6.190661837246868</v>
      </c>
      <c r="N12" s="5"/>
      <c r="O12" s="31"/>
    </row>
    <row r="13" spans="1:15" ht="12.75">
      <c r="A13" s="2"/>
      <c r="B13" s="27" t="s">
        <v>21</v>
      </c>
      <c r="C13" s="61">
        <v>12119189</v>
      </c>
      <c r="D13" s="62">
        <v>27683500</v>
      </c>
      <c r="E13" s="63">
        <f t="shared" si="0"/>
        <v>15564311</v>
      </c>
      <c r="F13" s="61">
        <v>9120880</v>
      </c>
      <c r="G13" s="62">
        <v>29208964</v>
      </c>
      <c r="H13" s="63">
        <f t="shared" si="1"/>
        <v>20088084</v>
      </c>
      <c r="I13" s="63">
        <v>30753717</v>
      </c>
      <c r="J13" s="28">
        <f t="shared" si="2"/>
        <v>128.4270011796994</v>
      </c>
      <c r="K13" s="29">
        <f t="shared" si="3"/>
        <v>220.24282744647445</v>
      </c>
      <c r="L13" s="30">
        <f t="shared" si="4"/>
        <v>24.36863382357972</v>
      </c>
      <c r="M13" s="29">
        <f t="shared" si="5"/>
        <v>49.388312037335325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37068928</v>
      </c>
      <c r="D15" s="62">
        <v>66318484</v>
      </c>
      <c r="E15" s="63">
        <f t="shared" si="0"/>
        <v>29249556</v>
      </c>
      <c r="F15" s="61">
        <v>38975820</v>
      </c>
      <c r="G15" s="62">
        <v>40470011</v>
      </c>
      <c r="H15" s="63">
        <f t="shared" si="1"/>
        <v>1494191</v>
      </c>
      <c r="I15" s="63">
        <v>42614922</v>
      </c>
      <c r="J15" s="28">
        <f t="shared" si="2"/>
        <v>78.90585883681341</v>
      </c>
      <c r="K15" s="29">
        <f t="shared" si="3"/>
        <v>3.8336358285726893</v>
      </c>
      <c r="L15" s="30">
        <f t="shared" si="4"/>
        <v>45.79526325747983</v>
      </c>
      <c r="M15" s="29">
        <f t="shared" si="5"/>
        <v>3.6735993015251283</v>
      </c>
      <c r="N15" s="5"/>
      <c r="O15" s="31"/>
    </row>
    <row r="16" spans="1:15" ht="12.75">
      <c r="A16" s="2"/>
      <c r="B16" s="27" t="s">
        <v>23</v>
      </c>
      <c r="C16" s="61">
        <v>73867566</v>
      </c>
      <c r="D16" s="62">
        <v>94461154</v>
      </c>
      <c r="E16" s="63">
        <f t="shared" si="0"/>
        <v>20593588</v>
      </c>
      <c r="F16" s="61">
        <v>78196120</v>
      </c>
      <c r="G16" s="62">
        <v>99805581</v>
      </c>
      <c r="H16" s="63">
        <f t="shared" si="1"/>
        <v>21609461</v>
      </c>
      <c r="I16" s="63">
        <v>104106757</v>
      </c>
      <c r="J16" s="40">
        <f t="shared" si="2"/>
        <v>27.8790667070308</v>
      </c>
      <c r="K16" s="29">
        <f t="shared" si="3"/>
        <v>27.634952987437227</v>
      </c>
      <c r="L16" s="30">
        <f t="shared" si="4"/>
        <v>32.242841015298744</v>
      </c>
      <c r="M16" s="29">
        <f t="shared" si="5"/>
        <v>53.12875049838641</v>
      </c>
      <c r="N16" s="5"/>
      <c r="O16" s="31"/>
    </row>
    <row r="17" spans="1:15" ht="16.5">
      <c r="A17" s="2"/>
      <c r="B17" s="32" t="s">
        <v>24</v>
      </c>
      <c r="C17" s="64">
        <v>191999820</v>
      </c>
      <c r="D17" s="65">
        <v>255870085</v>
      </c>
      <c r="E17" s="66">
        <f t="shared" si="0"/>
        <v>63870265</v>
      </c>
      <c r="F17" s="64">
        <v>199924990</v>
      </c>
      <c r="G17" s="65">
        <v>240598751</v>
      </c>
      <c r="H17" s="66">
        <f t="shared" si="1"/>
        <v>40673761</v>
      </c>
      <c r="I17" s="66">
        <v>252488127</v>
      </c>
      <c r="J17" s="41">
        <f t="shared" si="2"/>
        <v>33.265794207515405</v>
      </c>
      <c r="K17" s="34">
        <f t="shared" si="3"/>
        <v>20.344510708741314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8121125</v>
      </c>
      <c r="D18" s="71">
        <v>-50804271</v>
      </c>
      <c r="E18" s="72">
        <f t="shared" si="0"/>
        <v>-58925396</v>
      </c>
      <c r="F18" s="73">
        <v>13219379</v>
      </c>
      <c r="G18" s="74">
        <v>-21661033</v>
      </c>
      <c r="H18" s="75">
        <f t="shared" si="1"/>
        <v>-34880412</v>
      </c>
      <c r="I18" s="75">
        <v>-29066288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76038151</v>
      </c>
      <c r="D23" s="62">
        <v>25230000</v>
      </c>
      <c r="E23" s="63">
        <f t="shared" si="0"/>
        <v>-50808151</v>
      </c>
      <c r="F23" s="61">
        <v>73220100</v>
      </c>
      <c r="G23" s="62">
        <v>24538000</v>
      </c>
      <c r="H23" s="63">
        <f t="shared" si="1"/>
        <v>-48682100</v>
      </c>
      <c r="I23" s="63">
        <v>25750190</v>
      </c>
      <c r="J23" s="28">
        <f t="shared" si="2"/>
        <v>-66.8192878598534</v>
      </c>
      <c r="K23" s="29">
        <f t="shared" si="3"/>
        <v>-66.4873443221192</v>
      </c>
      <c r="L23" s="30">
        <f>IF($E$25=0,0,($E23/$E$25)*100)</f>
        <v>110.68373734440293</v>
      </c>
      <c r="M23" s="29">
        <f>IF($H$25=0,0,($H23/$H$25)*100)</f>
        <v>130.63020963768398</v>
      </c>
      <c r="N23" s="5"/>
      <c r="O23" s="31"/>
    </row>
    <row r="24" spans="1:15" ht="12.75">
      <c r="A24" s="6"/>
      <c r="B24" s="27" t="s">
        <v>30</v>
      </c>
      <c r="C24" s="61">
        <v>3655413</v>
      </c>
      <c r="D24" s="62">
        <v>8559665</v>
      </c>
      <c r="E24" s="63">
        <f t="shared" si="0"/>
        <v>4904252</v>
      </c>
      <c r="F24" s="61">
        <v>3000000</v>
      </c>
      <c r="G24" s="62">
        <v>14414993</v>
      </c>
      <c r="H24" s="63">
        <f t="shared" si="1"/>
        <v>11414993</v>
      </c>
      <c r="I24" s="63">
        <v>11792000</v>
      </c>
      <c r="J24" s="28">
        <f t="shared" si="2"/>
        <v>134.16410129306865</v>
      </c>
      <c r="K24" s="29">
        <f t="shared" si="3"/>
        <v>380.49976666666663</v>
      </c>
      <c r="L24" s="30">
        <f>IF($E$25=0,0,($E24/$E$25)*100)</f>
        <v>-10.683737344402923</v>
      </c>
      <c r="M24" s="29">
        <f>IF($H$25=0,0,($H24/$H$25)*100)</f>
        <v>-30.630209637683976</v>
      </c>
      <c r="N24" s="5"/>
      <c r="O24" s="31"/>
    </row>
    <row r="25" spans="1:15" ht="16.5">
      <c r="A25" s="6"/>
      <c r="B25" s="32" t="s">
        <v>31</v>
      </c>
      <c r="C25" s="64">
        <v>79693564</v>
      </c>
      <c r="D25" s="65">
        <v>33789665</v>
      </c>
      <c r="E25" s="66">
        <f t="shared" si="0"/>
        <v>-45903899</v>
      </c>
      <c r="F25" s="64">
        <v>76220100</v>
      </c>
      <c r="G25" s="65">
        <v>38952993</v>
      </c>
      <c r="H25" s="66">
        <f t="shared" si="1"/>
        <v>-37267107</v>
      </c>
      <c r="I25" s="66">
        <v>37542190</v>
      </c>
      <c r="J25" s="41">
        <f t="shared" si="2"/>
        <v>-57.60050962208191</v>
      </c>
      <c r="K25" s="34">
        <f t="shared" si="3"/>
        <v>-48.894067312952885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67244483</v>
      </c>
      <c r="D27" s="62">
        <v>714614</v>
      </c>
      <c r="E27" s="63">
        <f t="shared" si="0"/>
        <v>-66529869</v>
      </c>
      <c r="F27" s="61">
        <v>72000000</v>
      </c>
      <c r="G27" s="62">
        <v>17730450</v>
      </c>
      <c r="H27" s="63">
        <f t="shared" si="1"/>
        <v>-54269550</v>
      </c>
      <c r="I27" s="63">
        <v>4025579</v>
      </c>
      <c r="J27" s="28">
        <f t="shared" si="2"/>
        <v>-98.93728976992804</v>
      </c>
      <c r="K27" s="29">
        <f t="shared" si="3"/>
        <v>-75.374375</v>
      </c>
      <c r="L27" s="30">
        <f aca="true" t="shared" si="6" ref="L27:L32">IF($E$32=0,0,($E27/$E$32)*100)</f>
        <v>144.93293696032225</v>
      </c>
      <c r="M27" s="29">
        <f aca="true" t="shared" si="7" ref="M27:M32">IF($H$32=0,0,($H27/$H$32)*100)</f>
        <v>145.6231899084627</v>
      </c>
      <c r="N27" s="5"/>
      <c r="O27" s="31"/>
    </row>
    <row r="28" spans="1:15" ht="12.75">
      <c r="A28" s="6"/>
      <c r="B28" s="27" t="s">
        <v>34</v>
      </c>
      <c r="C28" s="61"/>
      <c r="D28" s="62">
        <v>2310000</v>
      </c>
      <c r="E28" s="63">
        <f t="shared" si="0"/>
        <v>2310000</v>
      </c>
      <c r="F28" s="61"/>
      <c r="G28" s="62">
        <v>3503000</v>
      </c>
      <c r="H28" s="63">
        <f t="shared" si="1"/>
        <v>3503000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-5.032252271206853</v>
      </c>
      <c r="M28" s="29">
        <f t="shared" si="7"/>
        <v>-9.39971004457094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24195000</v>
      </c>
      <c r="E30" s="63">
        <f t="shared" si="0"/>
        <v>24195000</v>
      </c>
      <c r="F30" s="61"/>
      <c r="G30" s="62">
        <v>110693</v>
      </c>
      <c r="H30" s="63">
        <f t="shared" si="1"/>
        <v>110693</v>
      </c>
      <c r="I30" s="63">
        <v>9782183</v>
      </c>
      <c r="J30" s="28">
        <f t="shared" si="2"/>
        <v>0</v>
      </c>
      <c r="K30" s="29">
        <f t="shared" si="3"/>
        <v>0</v>
      </c>
      <c r="L30" s="30">
        <f t="shared" si="6"/>
        <v>-52.70794099647178</v>
      </c>
      <c r="M30" s="29">
        <f t="shared" si="7"/>
        <v>-0.2970260074118445</v>
      </c>
      <c r="N30" s="5"/>
      <c r="O30" s="31"/>
    </row>
    <row r="31" spans="1:15" ht="12.75">
      <c r="A31" s="6"/>
      <c r="B31" s="27" t="s">
        <v>30</v>
      </c>
      <c r="C31" s="61">
        <v>12449081</v>
      </c>
      <c r="D31" s="62">
        <v>6570051</v>
      </c>
      <c r="E31" s="63">
        <f t="shared" si="0"/>
        <v>-5879030</v>
      </c>
      <c r="F31" s="61">
        <v>4220100</v>
      </c>
      <c r="G31" s="62">
        <v>17608850</v>
      </c>
      <c r="H31" s="63">
        <f t="shared" si="1"/>
        <v>13388750</v>
      </c>
      <c r="I31" s="63">
        <v>23734428</v>
      </c>
      <c r="J31" s="28">
        <f t="shared" si="2"/>
        <v>-47.22461039493598</v>
      </c>
      <c r="K31" s="29">
        <f t="shared" si="3"/>
        <v>317.26143930238624</v>
      </c>
      <c r="L31" s="30">
        <f t="shared" si="6"/>
        <v>12.807256307356374</v>
      </c>
      <c r="M31" s="29">
        <f t="shared" si="7"/>
        <v>-35.926453856479924</v>
      </c>
      <c r="N31" s="5"/>
      <c r="O31" s="31"/>
    </row>
    <row r="32" spans="1:15" ht="17.25" thickBot="1">
      <c r="A32" s="6"/>
      <c r="B32" s="55" t="s">
        <v>37</v>
      </c>
      <c r="C32" s="79">
        <v>79693564</v>
      </c>
      <c r="D32" s="80">
        <v>33789665</v>
      </c>
      <c r="E32" s="81">
        <f t="shared" si="0"/>
        <v>-45903899</v>
      </c>
      <c r="F32" s="79">
        <v>76220100</v>
      </c>
      <c r="G32" s="80">
        <v>38952993</v>
      </c>
      <c r="H32" s="81">
        <f t="shared" si="1"/>
        <v>-37267107</v>
      </c>
      <c r="I32" s="81">
        <v>37542190</v>
      </c>
      <c r="J32" s="56">
        <f t="shared" si="2"/>
        <v>-57.60050962208191</v>
      </c>
      <c r="K32" s="57">
        <f t="shared" si="3"/>
        <v>-48.894067312952885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3837846</v>
      </c>
      <c r="D7" s="62">
        <v>5639872</v>
      </c>
      <c r="E7" s="63">
        <f>($D7-$C7)</f>
        <v>1802026</v>
      </c>
      <c r="F7" s="61">
        <v>4048927</v>
      </c>
      <c r="G7" s="62">
        <v>5950065</v>
      </c>
      <c r="H7" s="63">
        <f>($G7-$F7)</f>
        <v>1901138</v>
      </c>
      <c r="I7" s="63">
        <v>6265418</v>
      </c>
      <c r="J7" s="28">
        <f>IF($C7=0,0,($E7/$C7)*100)</f>
        <v>46.95409873142383</v>
      </c>
      <c r="K7" s="29">
        <f>IF($F7=0,0,($H7/$F7)*100)</f>
        <v>46.95411895546647</v>
      </c>
      <c r="L7" s="30">
        <f>IF($E$10=0,0,($E7/$E$10)*100)</f>
        <v>16.458710240275433</v>
      </c>
      <c r="M7" s="29">
        <f>IF($H$10=0,0,($H7/$H$10)*100)</f>
        <v>32.14446883895201</v>
      </c>
      <c r="N7" s="5"/>
      <c r="O7" s="31"/>
    </row>
    <row r="8" spans="1:15" ht="12.75">
      <c r="A8" s="2"/>
      <c r="B8" s="27" t="s">
        <v>16</v>
      </c>
      <c r="C8" s="61">
        <v>20303686</v>
      </c>
      <c r="D8" s="62">
        <v>29599431</v>
      </c>
      <c r="E8" s="63">
        <f>($D8-$C8)</f>
        <v>9295745</v>
      </c>
      <c r="F8" s="61">
        <v>21420389</v>
      </c>
      <c r="G8" s="62">
        <v>31227400</v>
      </c>
      <c r="H8" s="63">
        <f>($G8-$F8)</f>
        <v>9807011</v>
      </c>
      <c r="I8" s="63">
        <v>32882451</v>
      </c>
      <c r="J8" s="28">
        <f>IF($C8=0,0,($E8/$C8)*100)</f>
        <v>45.78353408341717</v>
      </c>
      <c r="K8" s="29">
        <f>IF($F8=0,0,($H8/$F8)*100)</f>
        <v>45.78353362303551</v>
      </c>
      <c r="L8" s="30">
        <f>IF($E$10=0,0,($E8/$E$10)*100)</f>
        <v>84.9022008686274</v>
      </c>
      <c r="M8" s="29">
        <f>IF($H$10=0,0,($H8/$H$10)*100)</f>
        <v>165.8170840269142</v>
      </c>
      <c r="N8" s="5"/>
      <c r="O8" s="31"/>
    </row>
    <row r="9" spans="1:15" ht="12.75">
      <c r="A9" s="2"/>
      <c r="B9" s="27" t="s">
        <v>17</v>
      </c>
      <c r="C9" s="61">
        <v>52723908</v>
      </c>
      <c r="D9" s="62">
        <v>52574905</v>
      </c>
      <c r="E9" s="63">
        <f aca="true" t="shared" si="0" ref="E9:E32">($D9-$C9)</f>
        <v>-149003</v>
      </c>
      <c r="F9" s="61">
        <v>55623725</v>
      </c>
      <c r="G9" s="62">
        <v>49829931</v>
      </c>
      <c r="H9" s="63">
        <f aca="true" t="shared" si="1" ref="H9:H32">($G9-$F9)</f>
        <v>-5793794</v>
      </c>
      <c r="I9" s="63">
        <v>48348684</v>
      </c>
      <c r="J9" s="28">
        <f aca="true" t="shared" si="2" ref="J9:J32">IF($C9=0,0,($E9/$C9)*100)</f>
        <v>-0.2826099309633876</v>
      </c>
      <c r="K9" s="29">
        <f aca="true" t="shared" si="3" ref="K9:K32">IF($F9=0,0,($H9/$F9)*100)</f>
        <v>-10.416048188070828</v>
      </c>
      <c r="L9" s="30">
        <f>IF($E$10=0,0,($E9/$E$10)*100)</f>
        <v>-1.3609111089028463</v>
      </c>
      <c r="M9" s="29">
        <f>IF($H$10=0,0,($H9/$H$10)*100)</f>
        <v>-97.96155286586618</v>
      </c>
      <c r="N9" s="5"/>
      <c r="O9" s="31"/>
    </row>
    <row r="10" spans="1:15" ht="16.5">
      <c r="A10" s="6"/>
      <c r="B10" s="32" t="s">
        <v>18</v>
      </c>
      <c r="C10" s="64">
        <v>76865440</v>
      </c>
      <c r="D10" s="65">
        <v>87814208</v>
      </c>
      <c r="E10" s="66">
        <f t="shared" si="0"/>
        <v>10948768</v>
      </c>
      <c r="F10" s="64">
        <v>81093041</v>
      </c>
      <c r="G10" s="65">
        <v>87007396</v>
      </c>
      <c r="H10" s="66">
        <f t="shared" si="1"/>
        <v>5914355</v>
      </c>
      <c r="I10" s="66">
        <v>87496553</v>
      </c>
      <c r="J10" s="33">
        <f t="shared" si="2"/>
        <v>14.244071197666988</v>
      </c>
      <c r="K10" s="34">
        <f t="shared" si="3"/>
        <v>7.293295364271763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30399413</v>
      </c>
      <c r="D12" s="62">
        <v>34967273</v>
      </c>
      <c r="E12" s="63">
        <f t="shared" si="0"/>
        <v>4567860</v>
      </c>
      <c r="F12" s="61">
        <v>32071381</v>
      </c>
      <c r="G12" s="62">
        <v>36890176</v>
      </c>
      <c r="H12" s="63">
        <f t="shared" si="1"/>
        <v>4818795</v>
      </c>
      <c r="I12" s="63">
        <v>38845353</v>
      </c>
      <c r="J12" s="28">
        <f t="shared" si="2"/>
        <v>15.026145406162941</v>
      </c>
      <c r="K12" s="29">
        <f t="shared" si="3"/>
        <v>15.025218277940697</v>
      </c>
      <c r="L12" s="30">
        <f aca="true" t="shared" si="4" ref="L12:L17">IF($E$17=0,0,($E12/$E$17)*100)</f>
        <v>41.80858422074804</v>
      </c>
      <c r="M12" s="29">
        <f aca="true" t="shared" si="5" ref="M12:M17">IF($H$17=0,0,($H12/$H$17)*100)</f>
        <v>41.899173206064795</v>
      </c>
      <c r="N12" s="5"/>
      <c r="O12" s="31"/>
    </row>
    <row r="13" spans="1:15" ht="12.75">
      <c r="A13" s="2"/>
      <c r="B13" s="27" t="s">
        <v>21</v>
      </c>
      <c r="C13" s="61">
        <v>535355</v>
      </c>
      <c r="D13" s="62">
        <v>1875225</v>
      </c>
      <c r="E13" s="63">
        <f t="shared" si="0"/>
        <v>1339870</v>
      </c>
      <c r="F13" s="61">
        <v>564799</v>
      </c>
      <c r="G13" s="62">
        <v>1978362</v>
      </c>
      <c r="H13" s="63">
        <f t="shared" si="1"/>
        <v>1413563</v>
      </c>
      <c r="I13" s="63">
        <v>2083216</v>
      </c>
      <c r="J13" s="28">
        <f t="shared" si="2"/>
        <v>250.27691905371202</v>
      </c>
      <c r="K13" s="29">
        <f t="shared" si="3"/>
        <v>250.27717825279433</v>
      </c>
      <c r="L13" s="30">
        <f t="shared" si="4"/>
        <v>12.263525532711963</v>
      </c>
      <c r="M13" s="29">
        <f t="shared" si="5"/>
        <v>12.29085714886908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18259753</v>
      </c>
      <c r="D15" s="62">
        <v>24888227</v>
      </c>
      <c r="E15" s="63">
        <f t="shared" si="0"/>
        <v>6628474</v>
      </c>
      <c r="F15" s="61">
        <v>19264039</v>
      </c>
      <c r="G15" s="62">
        <v>26257079</v>
      </c>
      <c r="H15" s="63">
        <f t="shared" si="1"/>
        <v>6993040</v>
      </c>
      <c r="I15" s="63">
        <v>27648705</v>
      </c>
      <c r="J15" s="28">
        <f t="shared" si="2"/>
        <v>36.3010058241204</v>
      </c>
      <c r="K15" s="29">
        <f t="shared" si="3"/>
        <v>36.30100624277183</v>
      </c>
      <c r="L15" s="30">
        <f t="shared" si="4"/>
        <v>60.66891574698844</v>
      </c>
      <c r="M15" s="29">
        <f t="shared" si="5"/>
        <v>60.80412098811827</v>
      </c>
      <c r="N15" s="5"/>
      <c r="O15" s="31"/>
    </row>
    <row r="16" spans="1:15" ht="12.75">
      <c r="A16" s="2"/>
      <c r="B16" s="27" t="s">
        <v>23</v>
      </c>
      <c r="C16" s="61">
        <v>27692280</v>
      </c>
      <c r="D16" s="62">
        <v>26081727</v>
      </c>
      <c r="E16" s="63">
        <f t="shared" si="0"/>
        <v>-1610553</v>
      </c>
      <c r="F16" s="61">
        <v>29248768</v>
      </c>
      <c r="G16" s="62">
        <v>27524301</v>
      </c>
      <c r="H16" s="63">
        <f t="shared" si="1"/>
        <v>-1724467</v>
      </c>
      <c r="I16" s="63">
        <v>28994732</v>
      </c>
      <c r="J16" s="40">
        <f t="shared" si="2"/>
        <v>-5.815891649224982</v>
      </c>
      <c r="K16" s="29">
        <f t="shared" si="3"/>
        <v>-5.895862006905727</v>
      </c>
      <c r="L16" s="30">
        <f t="shared" si="4"/>
        <v>-14.74102550044844</v>
      </c>
      <c r="M16" s="29">
        <f t="shared" si="5"/>
        <v>-14.99415134305214</v>
      </c>
      <c r="N16" s="5"/>
      <c r="O16" s="31"/>
    </row>
    <row r="17" spans="1:15" ht="16.5">
      <c r="A17" s="2"/>
      <c r="B17" s="32" t="s">
        <v>24</v>
      </c>
      <c r="C17" s="64">
        <v>76886801</v>
      </c>
      <c r="D17" s="65">
        <v>87812452</v>
      </c>
      <c r="E17" s="66">
        <f t="shared" si="0"/>
        <v>10925651</v>
      </c>
      <c r="F17" s="64">
        <v>81148987</v>
      </c>
      <c r="G17" s="65">
        <v>92649918</v>
      </c>
      <c r="H17" s="66">
        <f t="shared" si="1"/>
        <v>11500931</v>
      </c>
      <c r="I17" s="66">
        <v>97572006</v>
      </c>
      <c r="J17" s="41">
        <f t="shared" si="2"/>
        <v>14.21004757370514</v>
      </c>
      <c r="K17" s="34">
        <f t="shared" si="3"/>
        <v>14.172611914428456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-21361</v>
      </c>
      <c r="D18" s="71">
        <v>1756</v>
      </c>
      <c r="E18" s="72">
        <f t="shared" si="0"/>
        <v>23117</v>
      </c>
      <c r="F18" s="73">
        <v>-55946</v>
      </c>
      <c r="G18" s="74">
        <v>-5642522</v>
      </c>
      <c r="H18" s="75">
        <f t="shared" si="1"/>
        <v>-5586576</v>
      </c>
      <c r="I18" s="75">
        <v>-10075453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30875251</v>
      </c>
      <c r="D23" s="62">
        <v>50326351</v>
      </c>
      <c r="E23" s="63">
        <f t="shared" si="0"/>
        <v>19451100</v>
      </c>
      <c r="F23" s="61">
        <v>32573390</v>
      </c>
      <c r="G23" s="62">
        <v>52783301</v>
      </c>
      <c r="H23" s="63">
        <f t="shared" si="1"/>
        <v>20209911</v>
      </c>
      <c r="I23" s="63">
        <v>70467300</v>
      </c>
      <c r="J23" s="28">
        <f t="shared" si="2"/>
        <v>62.999002016210326</v>
      </c>
      <c r="K23" s="29">
        <f t="shared" si="3"/>
        <v>62.04423610806244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30875251</v>
      </c>
      <c r="D25" s="65">
        <v>50326351</v>
      </c>
      <c r="E25" s="66">
        <f t="shared" si="0"/>
        <v>19451100</v>
      </c>
      <c r="F25" s="64">
        <v>32573390</v>
      </c>
      <c r="G25" s="65">
        <v>52783301</v>
      </c>
      <c r="H25" s="66">
        <f t="shared" si="1"/>
        <v>20209911</v>
      </c>
      <c r="I25" s="66">
        <v>70467300</v>
      </c>
      <c r="J25" s="41">
        <f t="shared" si="2"/>
        <v>62.999002016210326</v>
      </c>
      <c r="K25" s="34">
        <f t="shared" si="3"/>
        <v>62.04423610806244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19953082</v>
      </c>
      <c r="D27" s="62">
        <v>40382257</v>
      </c>
      <c r="E27" s="63">
        <f t="shared" si="0"/>
        <v>20429175</v>
      </c>
      <c r="F27" s="61">
        <v>21050501</v>
      </c>
      <c r="G27" s="62">
        <v>42639240</v>
      </c>
      <c r="H27" s="63">
        <f t="shared" si="1"/>
        <v>21588739</v>
      </c>
      <c r="I27" s="63">
        <v>52500000</v>
      </c>
      <c r="J27" s="28">
        <f t="shared" si="2"/>
        <v>102.38606246393414</v>
      </c>
      <c r="K27" s="29">
        <f t="shared" si="3"/>
        <v>102.5568892635857</v>
      </c>
      <c r="L27" s="30">
        <f aca="true" t="shared" si="6" ref="L27:L32">IF($E$32=0,0,($E27/$E$32)*100)</f>
        <v>105.02837885775098</v>
      </c>
      <c r="M27" s="29">
        <f aca="true" t="shared" si="7" ref="M27:M32">IF($H$32=0,0,($H27/$H$32)*100)</f>
        <v>106.8225337558389</v>
      </c>
      <c r="N27" s="5"/>
      <c r="O27" s="31"/>
    </row>
    <row r="28" spans="1:15" ht="12.75">
      <c r="A28" s="6"/>
      <c r="B28" s="27" t="s">
        <v>34</v>
      </c>
      <c r="C28" s="61">
        <v>7407000</v>
      </c>
      <c r="D28" s="62">
        <v>5724061</v>
      </c>
      <c r="E28" s="63">
        <f t="shared" si="0"/>
        <v>-1682939</v>
      </c>
      <c r="F28" s="61">
        <v>7814385</v>
      </c>
      <c r="G28" s="62">
        <v>2362653</v>
      </c>
      <c r="H28" s="63">
        <f t="shared" si="1"/>
        <v>-5451732</v>
      </c>
      <c r="I28" s="63">
        <v>4000000</v>
      </c>
      <c r="J28" s="28">
        <f t="shared" si="2"/>
        <v>-22.7209261509383</v>
      </c>
      <c r="K28" s="29">
        <f t="shared" si="3"/>
        <v>-69.76533661958044</v>
      </c>
      <c r="L28" s="30">
        <f t="shared" si="6"/>
        <v>-8.652153348653803</v>
      </c>
      <c r="M28" s="29">
        <f t="shared" si="7"/>
        <v>-26.975536903650887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1832380</v>
      </c>
      <c r="E30" s="63">
        <f t="shared" si="0"/>
        <v>1832380</v>
      </c>
      <c r="F30" s="61"/>
      <c r="G30" s="62">
        <v>0</v>
      </c>
      <c r="H30" s="63">
        <f t="shared" si="1"/>
        <v>0</v>
      </c>
      <c r="I30" s="63">
        <v>2500000</v>
      </c>
      <c r="J30" s="28">
        <f t="shared" si="2"/>
        <v>0</v>
      </c>
      <c r="K30" s="29">
        <f t="shared" si="3"/>
        <v>0</v>
      </c>
      <c r="L30" s="30">
        <f t="shared" si="6"/>
        <v>9.420444087995024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3515169</v>
      </c>
      <c r="D31" s="62">
        <v>2387653</v>
      </c>
      <c r="E31" s="63">
        <f t="shared" si="0"/>
        <v>-1127516</v>
      </c>
      <c r="F31" s="61">
        <v>3708504</v>
      </c>
      <c r="G31" s="62">
        <v>7781408</v>
      </c>
      <c r="H31" s="63">
        <f t="shared" si="1"/>
        <v>4072904</v>
      </c>
      <c r="I31" s="63">
        <v>11467300</v>
      </c>
      <c r="J31" s="28">
        <f t="shared" si="2"/>
        <v>-32.07572665780792</v>
      </c>
      <c r="K31" s="29">
        <f t="shared" si="3"/>
        <v>109.82606463414896</v>
      </c>
      <c r="L31" s="30">
        <f t="shared" si="6"/>
        <v>-5.796669597092195</v>
      </c>
      <c r="M31" s="29">
        <f t="shared" si="7"/>
        <v>20.153003147811983</v>
      </c>
      <c r="N31" s="5"/>
      <c r="O31" s="31"/>
    </row>
    <row r="32" spans="1:15" ht="17.25" thickBot="1">
      <c r="A32" s="6"/>
      <c r="B32" s="55" t="s">
        <v>37</v>
      </c>
      <c r="C32" s="79">
        <v>30875251</v>
      </c>
      <c r="D32" s="80">
        <v>50326351</v>
      </c>
      <c r="E32" s="81">
        <f t="shared" si="0"/>
        <v>19451100</v>
      </c>
      <c r="F32" s="79">
        <v>32573390</v>
      </c>
      <c r="G32" s="80">
        <v>52783301</v>
      </c>
      <c r="H32" s="81">
        <f t="shared" si="1"/>
        <v>20209911</v>
      </c>
      <c r="I32" s="81">
        <v>70467300</v>
      </c>
      <c r="J32" s="56">
        <f t="shared" si="2"/>
        <v>62.999002016210326</v>
      </c>
      <c r="K32" s="57">
        <f t="shared" si="3"/>
        <v>62.04423610806244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2015-11-06T07:35:59Z</cp:lastPrinted>
  <dcterms:created xsi:type="dcterms:W3CDTF">2015-11-05T11:56:39Z</dcterms:created>
  <dcterms:modified xsi:type="dcterms:W3CDTF">2015-11-06T07:36:01Z</dcterms:modified>
  <cp:category/>
  <cp:version/>
  <cp:contentType/>
  <cp:contentStatus/>
</cp:coreProperties>
</file>