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2" sheetId="10" r:id="rId10"/>
    <sheet name="GT483" sheetId="11" r:id="rId11"/>
    <sheet name="GT484" sheetId="12" r:id="rId12"/>
    <sheet name="DC48" sheetId="13" r:id="rId13"/>
  </sheets>
  <definedNames>
    <definedName name="_xlnm.Print_Area" localSheetId="7">'DC42'!$A$1:$N$37</definedName>
    <definedName name="_xlnm.Print_Area" localSheetId="12">'DC48'!$A$1:$N$37</definedName>
    <definedName name="_xlnm.Print_Area" localSheetId="1">'EKU'!$A$1:$N$37</definedName>
    <definedName name="_xlnm.Print_Area" localSheetId="4">'GT421'!$A$1:$N$37</definedName>
    <definedName name="_xlnm.Print_Area" localSheetId="5">'GT422'!$A$1:$N$37</definedName>
    <definedName name="_xlnm.Print_Area" localSheetId="6">'GT423'!$A$1:$N$37</definedName>
    <definedName name="_xlnm.Print_Area" localSheetId="8">'GT481'!$A$1:$N$37</definedName>
    <definedName name="_xlnm.Print_Area" localSheetId="9">'GT482'!$A$1:$N$37</definedName>
    <definedName name="_xlnm.Print_Area" localSheetId="10">'GT483'!$A$1:$N$37</definedName>
    <definedName name="_xlnm.Print_Area" localSheetId="11">'GT484'!$A$1:$N$37</definedName>
    <definedName name="_xlnm.Print_Area" localSheetId="2">'JHB'!$A$1:$N$37</definedName>
    <definedName name="_xlnm.Print_Area" localSheetId="0">'Summary'!$A$1:$N$37</definedName>
    <definedName name="_xlnm.Print_Area" localSheetId="3">'TSH'!$A$1:$N$37</definedName>
  </definedNames>
  <calcPr fullCalcOnLoad="1"/>
</workbook>
</file>

<file path=xl/sharedStrings.xml><?xml version="1.0" encoding="utf-8"?>
<sst xmlns="http://schemas.openxmlformats.org/spreadsheetml/2006/main" count="650" uniqueCount="57">
  <si>
    <t>Gauteng: Ekurhuleni Metro(EKU)</t>
  </si>
  <si>
    <t>STATEMENT OF CAPITAL AND OPERATING EXPENDITURE FOR 2015/16</t>
  </si>
  <si>
    <t>Changes to baseline</t>
  </si>
  <si>
    <t>2015/16</t>
  </si>
  <si>
    <t>2016/17</t>
  </si>
  <si>
    <t>2017/18</t>
  </si>
  <si>
    <t>% change to baseline</t>
  </si>
  <si>
    <t>% share of total change to baseline</t>
  </si>
  <si>
    <t>R thousands</t>
  </si>
  <si>
    <t>2014/15 Medium term estimates (1)</t>
  </si>
  <si>
    <t>2015/16 Draft Medium term estimates (2)</t>
  </si>
  <si>
    <t>2014/15 Medium term estimates (3)</t>
  </si>
  <si>
    <t>2015/16 Draft Medium term estimates (4)</t>
  </si>
  <si>
    <t>2015/16 Draft Medium term estimates (5)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</si>
  <si>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</si>
  <si>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</si>
  <si>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</si>
  <si>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</si>
  <si>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</si>
  <si>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</si>
  <si>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</si>
  <si>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</si>
  <si>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</si>
  <si>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</si>
  <si>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</si>
  <si>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</si>
  <si>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</si>
  <si>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</si>
  <si>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</si>
  <si>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</si>
  <si>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</si>
  <si>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</si>
  <si>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</si>
  <si>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</t>
  </si>
  <si>
    <t>Electricity</t>
  </si>
  <si>
    <t>Housing</t>
  </si>
  <si>
    <t>Roads, pavements, bridges and storm water</t>
  </si>
  <si>
    <t>Total expenditure</t>
  </si>
  <si>
    <t>(1) Adopted budget informed by Appendix B 2014/15, projection for 2015/16</t>
  </si>
  <si>
    <t>(2) Tabled budget informed by Appendix B 2015/16</t>
  </si>
  <si>
    <t>(3) Adopted budget informed by Appendix B 2014/15, projection for 2016/17</t>
  </si>
  <si>
    <t>(4) Tabled budget informed by Appendix B 2015/16, projection for 2016/17</t>
  </si>
  <si>
    <t>(5) Tabled budget informed by Appendix B 2015/16, projection for 2017/18</t>
  </si>
  <si>
    <t>Gauteng: City Of Johannesburg(JHB)</t>
  </si>
  <si>
    <t>Gauteng: City Of Tshwane(TSH)</t>
  </si>
  <si>
    <t>Gauteng: Emfuleni(GT421)</t>
  </si>
  <si>
    <t>Gauteng: Midvaal(GT422)</t>
  </si>
  <si>
    <t>Gauteng: Lesedi(GT423)</t>
  </si>
  <si>
    <t>Gauteng: Sedibeng(DC42)</t>
  </si>
  <si>
    <t>Gauteng: Mogale City(GT481)</t>
  </si>
  <si>
    <t>Gauteng: Randfontein(GT482)</t>
  </si>
  <si>
    <t>Gauteng: Westonaria(GT483)</t>
  </si>
  <si>
    <t>Gauteng: Merafong City(GT484)</t>
  </si>
  <si>
    <t>Gauteng: West Rand(DC48)</t>
  </si>
  <si>
    <t>2014/15 Medium term estimates</t>
  </si>
  <si>
    <t>2015/16 Draft Medium term estimates</t>
  </si>
  <si>
    <t>AGGREGATED INFORMATION FOR GAUTENG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</si>
</sst>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;\-#,###;"/>
    <numFmt numFmtId="169" formatCode="#,###.0\%;\-#,###.0\%;"/>
    <numFmt numFmtId="170" formatCode="##,##0_);\(##,##0\);0_)"/>
    <numFmt numFmtId="171" formatCode="0.0%;_(* &quot;–&quot;_)"/>
    <numFmt numFmtId="172" formatCode="#,###,##0_);\(#,###,##0\);_(* &quot;–&quot;???_);_(@_)"/>
    <numFmt numFmtId="173" formatCode="0.0\%;\(0.0\%\);_(* &quot;–&quot;_)"/>
    <numFmt numFmtId="174" formatCode="0.0\%;\(0.0\%\);_(* &quot;–&quot;_)\%"/>
    <numFmt numFmtId="175" formatCode="_(* #,##0,_);_(* \(#,##0,\);_(* &quot;- &quot;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2"/>
      <color indexed="8"/>
      <name val="ARIAL NARROW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10"/>
      <color indexed="8"/>
      <name val="ARIAL NARROW"/>
      <family val="0"/>
    </font>
    <font>
      <i/>
      <sz val="8"/>
      <color indexed="8"/>
      <name val="Arial"/>
      <family val="2"/>
    </font>
    <font>
      <b/>
      <sz val="8"/>
      <color indexed="8"/>
      <name val="ARIAL"/>
      <family val="0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32" borderId="7" applyNumberFormat="0" applyFont="0" applyAlignment="0" applyProtection="0"/>
    <xf numFmtId="0" fontId="49" fillId="27" borderId="8" applyNumberFormat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centerContinuous" vertical="top" wrapText="1"/>
      <protection/>
    </xf>
    <xf numFmtId="0" fontId="6" fillId="0" borderId="14" xfId="0" applyFont="1" applyFill="1" applyBorder="1" applyAlignment="1" applyProtection="1">
      <alignment horizontal="centerContinuous" vertical="top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6" fillId="0" borderId="13" xfId="0" applyFont="1" applyBorder="1" applyAlignment="1" applyProtection="1">
      <alignment horizontal="centerContinuous" vertical="top" wrapText="1"/>
      <protection/>
    </xf>
    <xf numFmtId="0" fontId="6" fillId="0" borderId="14" xfId="0" applyFont="1" applyBorder="1" applyAlignment="1" applyProtection="1">
      <alignment horizontal="centerContinuous" vertical="top" wrapText="1"/>
      <protection/>
    </xf>
    <xf numFmtId="0" fontId="6" fillId="0" borderId="15" xfId="0" applyFont="1" applyBorder="1" applyAlignment="1" applyProtection="1">
      <alignment horizontal="centerContinuous" vertical="top" wrapText="1"/>
      <protection/>
    </xf>
    <xf numFmtId="0" fontId="8" fillId="0" borderId="13" xfId="0" applyFont="1" applyBorder="1" applyAlignment="1" applyProtection="1">
      <alignment horizontal="centerContinuous" vertical="top" wrapText="1"/>
      <protection/>
    </xf>
    <xf numFmtId="0" fontId="7" fillId="0" borderId="13" xfId="0" applyFont="1" applyBorder="1" applyAlignment="1" applyProtection="1">
      <alignment horizontal="centerContinuous" vertical="top" wrapText="1"/>
      <protection/>
    </xf>
    <xf numFmtId="0" fontId="6" fillId="0" borderId="16" xfId="0" applyFont="1" applyBorder="1" applyAlignment="1" applyProtection="1">
      <alignment horizontal="centerContinuous" vertical="top"/>
      <protection/>
    </xf>
    <xf numFmtId="0" fontId="6" fillId="0" borderId="17" xfId="0" applyFont="1" applyBorder="1" applyAlignment="1" applyProtection="1">
      <alignment horizontal="centerContinuous" vertical="top"/>
      <protection/>
    </xf>
    <xf numFmtId="0" fontId="6" fillId="0" borderId="16" xfId="0" applyFont="1" applyBorder="1" applyAlignment="1" applyProtection="1">
      <alignment horizontal="centerContinuous" vertical="top"/>
      <protection/>
    </xf>
    <xf numFmtId="0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71" fontId="10" fillId="0" borderId="18" xfId="0" applyNumberFormat="1" applyFont="1" applyBorder="1" applyAlignment="1" applyProtection="1">
      <alignment horizontal="center" vertical="center" wrapText="1"/>
      <protection/>
    </xf>
    <xf numFmtId="171" fontId="10" fillId="0" borderId="19" xfId="0" applyNumberFormat="1" applyFont="1" applyBorder="1" applyAlignment="1" applyProtection="1">
      <alignment horizontal="center" vertical="center" wrapText="1"/>
      <protection/>
    </xf>
    <xf numFmtId="171" fontId="10" fillId="0" borderId="20" xfId="0" applyNumberFormat="1" applyFont="1" applyBorder="1" applyAlignment="1" applyProtection="1">
      <alignment horizontal="center" vertical="center" wrapText="1"/>
      <protection/>
    </xf>
    <xf numFmtId="0" fontId="8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168" fontId="4" fillId="0" borderId="0" xfId="0" applyNumberFormat="1" applyFont="1" applyAlignment="1">
      <alignment horizontal="right" wrapText="1"/>
    </xf>
    <xf numFmtId="41" fontId="5" fillId="0" borderId="22" xfId="0" applyNumberFormat="1" applyFont="1" applyBorder="1" applyAlignment="1" applyProtection="1">
      <alignment horizontal="left" vertical="center" indent="1"/>
      <protection/>
    </xf>
    <xf numFmtId="173" fontId="11" fillId="0" borderId="23" xfId="59" applyNumberFormat="1" applyFont="1" applyFill="1" applyBorder="1" applyAlignment="1" applyProtection="1">
      <alignment horizontal="center" vertical="center"/>
      <protection/>
    </xf>
    <xf numFmtId="173" fontId="11" fillId="0" borderId="10" xfId="0" applyNumberFormat="1" applyFont="1" applyBorder="1" applyAlignment="1" applyProtection="1">
      <alignment/>
      <protection/>
    </xf>
    <xf numFmtId="173" fontId="11" fillId="0" borderId="21" xfId="0" applyNumberFormat="1" applyFont="1" applyBorder="1" applyAlignment="1" applyProtection="1">
      <alignment/>
      <protection/>
    </xf>
    <xf numFmtId="168" fontId="12" fillId="0" borderId="0" xfId="0" applyNumberFormat="1" applyFont="1" applyAlignment="1">
      <alignment horizontal="right" wrapText="1"/>
    </xf>
    <xf numFmtId="49" fontId="6" fillId="0" borderId="24" xfId="0" applyNumberFormat="1" applyFont="1" applyBorder="1" applyAlignment="1" applyProtection="1">
      <alignment vertical="center"/>
      <protection/>
    </xf>
    <xf numFmtId="173" fontId="9" fillId="0" borderId="25" xfId="59" applyNumberFormat="1" applyFont="1" applyFill="1" applyBorder="1" applyAlignment="1" applyProtection="1">
      <alignment horizontal="center" vertical="center"/>
      <protection/>
    </xf>
    <xf numFmtId="173" fontId="9" fillId="0" borderId="26" xfId="0" applyNumberFormat="1" applyFont="1" applyBorder="1" applyAlignment="1" applyProtection="1">
      <alignment/>
      <protection/>
    </xf>
    <xf numFmtId="173" fontId="9" fillId="0" borderId="27" xfId="0" applyNumberFormat="1" applyFont="1" applyBorder="1" applyAlignment="1" applyProtection="1">
      <alignment/>
      <protection/>
    </xf>
    <xf numFmtId="168" fontId="2" fillId="0" borderId="0" xfId="0" applyNumberFormat="1" applyFont="1" applyAlignment="1">
      <alignment horizontal="right" wrapText="1"/>
    </xf>
    <xf numFmtId="174" fontId="11" fillId="0" borderId="23" xfId="59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/>
    </xf>
    <xf numFmtId="0" fontId="11" fillId="0" borderId="21" xfId="0" applyFont="1" applyBorder="1" applyAlignment="1" applyProtection="1">
      <alignment/>
      <protection/>
    </xf>
    <xf numFmtId="173" fontId="11" fillId="0" borderId="23" xfId="0" applyNumberFormat="1" applyFont="1" applyFill="1" applyBorder="1" applyAlignment="1" applyProtection="1">
      <alignment horizontal="center" vertical="center"/>
      <protection/>
    </xf>
    <xf numFmtId="173" fontId="9" fillId="0" borderId="18" xfId="59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vertical="center"/>
      <protection/>
    </xf>
    <xf numFmtId="41" fontId="9" fillId="0" borderId="28" xfId="0" applyNumberFormat="1" applyFont="1" applyBorder="1" applyAlignment="1" applyProtection="1">
      <alignment horizontal="left" vertical="center" wrapText="1"/>
      <protection/>
    </xf>
    <xf numFmtId="0" fontId="11" fillId="0" borderId="12" xfId="59" applyNumberFormat="1" applyFont="1" applyFill="1" applyBorder="1" applyAlignment="1" applyProtection="1">
      <alignment horizontal="center" vertical="center"/>
      <protection/>
    </xf>
    <xf numFmtId="0" fontId="11" fillId="0" borderId="29" xfId="0" applyNumberFormat="1" applyFont="1" applyBorder="1" applyAlignment="1" applyProtection="1">
      <alignment/>
      <protection/>
    </xf>
    <xf numFmtId="0" fontId="11" fillId="0" borderId="3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vertical="center"/>
      <protection/>
    </xf>
    <xf numFmtId="0" fontId="11" fillId="0" borderId="31" xfId="59" applyNumberFormat="1" applyFont="1" applyFill="1" applyBorder="1" applyAlignment="1" applyProtection="1">
      <alignment horizontal="center" vertical="center"/>
      <protection/>
    </xf>
    <xf numFmtId="0" fontId="11" fillId="0" borderId="32" xfId="0" applyNumberFormat="1" applyFont="1" applyBorder="1" applyAlignment="1" applyProtection="1">
      <alignment/>
      <protection/>
    </xf>
    <xf numFmtId="0" fontId="11" fillId="0" borderId="33" xfId="0" applyNumberFormat="1" applyFont="1" applyBorder="1" applyAlignment="1" applyProtection="1">
      <alignment/>
      <protection/>
    </xf>
    <xf numFmtId="0" fontId="13" fillId="0" borderId="23" xfId="0" applyNumberFormat="1" applyFont="1" applyBorder="1" applyAlignment="1" applyProtection="1">
      <alignment horizontal="center" vertical="center" wrapText="1"/>
      <protection/>
    </xf>
    <xf numFmtId="0" fontId="13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29" xfId="0" applyFont="1" applyBorder="1" applyAlignment="1" applyProtection="1">
      <alignment/>
      <protection/>
    </xf>
    <xf numFmtId="0" fontId="11" fillId="0" borderId="30" xfId="0" applyFont="1" applyBorder="1" applyAlignment="1" applyProtection="1">
      <alignment/>
      <protection/>
    </xf>
    <xf numFmtId="49" fontId="6" fillId="0" borderId="34" xfId="0" applyNumberFormat="1" applyFont="1" applyBorder="1" applyAlignment="1" applyProtection="1">
      <alignment vertical="center"/>
      <protection/>
    </xf>
    <xf numFmtId="173" fontId="9" fillId="0" borderId="35" xfId="59" applyNumberFormat="1" applyFont="1" applyFill="1" applyBorder="1" applyAlignment="1" applyProtection="1">
      <alignment horizontal="center" vertical="center"/>
      <protection/>
    </xf>
    <xf numFmtId="173" fontId="9" fillId="0" borderId="36" xfId="0" applyNumberFormat="1" applyFont="1" applyBorder="1" applyAlignment="1" applyProtection="1">
      <alignment/>
      <protection/>
    </xf>
    <xf numFmtId="173" fontId="9" fillId="0" borderId="37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75" fontId="5" fillId="0" borderId="23" xfId="0" applyNumberFormat="1" applyFont="1" applyFill="1" applyBorder="1" applyAlignment="1" applyProtection="1">
      <alignment horizontal="right" vertical="center"/>
      <protection/>
    </xf>
    <xf numFmtId="175" fontId="5" fillId="0" borderId="0" xfId="0" applyNumberFormat="1" applyFont="1" applyFill="1" applyBorder="1" applyAlignment="1" applyProtection="1">
      <alignment horizontal="right" vertical="center"/>
      <protection/>
    </xf>
    <xf numFmtId="175" fontId="5" fillId="0" borderId="22" xfId="0" applyNumberFormat="1" applyFont="1" applyFill="1" applyBorder="1" applyAlignment="1" applyProtection="1">
      <alignment horizontal="right" vertical="center"/>
      <protection/>
    </xf>
    <xf numFmtId="175" fontId="6" fillId="0" borderId="25" xfId="0" applyNumberFormat="1" applyFont="1" applyFill="1" applyBorder="1" applyAlignment="1" applyProtection="1">
      <alignment horizontal="right" vertical="center"/>
      <protection/>
    </xf>
    <xf numFmtId="175" fontId="6" fillId="0" borderId="24" xfId="0" applyNumberFormat="1" applyFont="1" applyFill="1" applyBorder="1" applyAlignment="1" applyProtection="1">
      <alignment horizontal="right" vertical="center"/>
      <protection/>
    </xf>
    <xf numFmtId="175" fontId="6" fillId="0" borderId="38" xfId="0" applyNumberFormat="1" applyFont="1" applyFill="1" applyBorder="1" applyAlignment="1" applyProtection="1">
      <alignment horizontal="right" vertical="center"/>
      <protection/>
    </xf>
    <xf numFmtId="175" fontId="6" fillId="0" borderId="23" xfId="0" applyNumberFormat="1" applyFont="1" applyFill="1" applyBorder="1" applyAlignment="1" applyProtection="1">
      <alignment horizontal="right" vertical="center"/>
      <protection/>
    </xf>
    <xf numFmtId="175" fontId="6" fillId="0" borderId="0" xfId="0" applyNumberFormat="1" applyFont="1" applyFill="1" applyBorder="1" applyAlignment="1" applyProtection="1">
      <alignment horizontal="right" vertical="center"/>
      <protection/>
    </xf>
    <xf numFmtId="175" fontId="6" fillId="0" borderId="22" xfId="0" applyNumberFormat="1" applyFont="1" applyFill="1" applyBorder="1" applyAlignment="1" applyProtection="1">
      <alignment horizontal="right" vertical="center"/>
      <protection/>
    </xf>
    <xf numFmtId="175" fontId="9" fillId="0" borderId="23" xfId="0" applyNumberFormat="1" applyFont="1" applyFill="1" applyBorder="1" applyAlignment="1" applyProtection="1">
      <alignment horizontal="right"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9" fillId="0" borderId="22" xfId="0" applyNumberFormat="1" applyFont="1" applyFill="1" applyBorder="1" applyAlignment="1" applyProtection="1">
      <alignment horizontal="right" vertical="center"/>
      <protection/>
    </xf>
    <xf numFmtId="175" fontId="9" fillId="0" borderId="12" xfId="0" applyNumberFormat="1" applyFont="1" applyFill="1" applyBorder="1" applyAlignment="1" applyProtection="1">
      <alignment horizontal="right" vertical="center"/>
      <protection/>
    </xf>
    <xf numFmtId="175" fontId="9" fillId="0" borderId="11" xfId="0" applyNumberFormat="1" applyFont="1" applyFill="1" applyBorder="1" applyAlignment="1" applyProtection="1">
      <alignment horizontal="right" vertical="center"/>
      <protection/>
    </xf>
    <xf numFmtId="175" fontId="9" fillId="0" borderId="28" xfId="0" applyNumberFormat="1" applyFont="1" applyFill="1" applyBorder="1" applyAlignment="1" applyProtection="1">
      <alignment horizontal="right" vertical="center"/>
      <protection/>
    </xf>
    <xf numFmtId="175" fontId="10" fillId="0" borderId="12" xfId="0" applyNumberFormat="1" applyFont="1" applyBorder="1" applyAlignment="1" applyProtection="1">
      <alignment horizontal="center" vertical="center" wrapText="1"/>
      <protection/>
    </xf>
    <xf numFmtId="175" fontId="10" fillId="0" borderId="11" xfId="0" applyNumberFormat="1" applyFont="1" applyBorder="1" applyAlignment="1" applyProtection="1">
      <alignment horizontal="center" vertical="center" wrapText="1"/>
      <protection/>
    </xf>
    <xf numFmtId="175" fontId="10" fillId="0" borderId="28" xfId="0" applyNumberFormat="1" applyFont="1" applyBorder="1" applyAlignment="1" applyProtection="1">
      <alignment horizontal="center" vertical="center" wrapText="1"/>
      <protection/>
    </xf>
    <xf numFmtId="175" fontId="6" fillId="0" borderId="35" xfId="0" applyNumberFormat="1" applyFont="1" applyFill="1" applyBorder="1" applyAlignment="1" applyProtection="1">
      <alignment horizontal="right" vertical="center"/>
      <protection/>
    </xf>
    <xf numFmtId="175" fontId="6" fillId="0" borderId="34" xfId="0" applyNumberFormat="1" applyFont="1" applyFill="1" applyBorder="1" applyAlignment="1" applyProtection="1">
      <alignment horizontal="right" vertical="center"/>
      <protection/>
    </xf>
    <xf numFmtId="175" fontId="6" fillId="0" borderId="3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17" fontId="6" fillId="0" borderId="12" xfId="0" applyNumberFormat="1" applyFont="1" applyFill="1" applyBorder="1" applyAlignment="1" applyProtection="1" quotePrefix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28" xfId="0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6" fillId="0" borderId="29" xfId="0" applyFont="1" applyBorder="1" applyAlignment="1" applyProtection="1">
      <alignment horizontal="center" vertical="top"/>
      <protection/>
    </xf>
    <xf numFmtId="0" fontId="6" fillId="0" borderId="30" xfId="0" applyFont="1" applyBorder="1" applyAlignment="1" applyProtection="1">
      <alignment horizontal="center" vertical="top" wrapText="1"/>
      <protection/>
    </xf>
    <xf numFmtId="0" fontId="6" fillId="0" borderId="29" xfId="0" applyFont="1" applyBorder="1" applyAlignment="1" applyProtection="1">
      <alignment horizontal="center" vertical="top" wrapText="1"/>
      <protection/>
    </xf>
    <xf numFmtId="0" fontId="1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41" fontId="6" fillId="0" borderId="40" xfId="0" applyNumberFormat="1" applyFont="1" applyFill="1" applyBorder="1" applyAlignment="1" applyProtection="1" quotePrefix="1">
      <alignment horizontal="center" vertical="top"/>
      <protection/>
    </xf>
    <xf numFmtId="41" fontId="6" fillId="0" borderId="41" xfId="0" applyNumberFormat="1" applyFont="1" applyFill="1" applyBorder="1" applyAlignment="1" applyProtection="1" quotePrefix="1">
      <alignment horizontal="center" vertical="top"/>
      <protection/>
    </xf>
    <xf numFmtId="41" fontId="6" fillId="0" borderId="42" xfId="0" applyNumberFormat="1" applyFont="1" applyFill="1" applyBorder="1" applyAlignment="1" applyProtection="1" quotePrefix="1">
      <alignment horizontal="center" vertical="top"/>
      <protection/>
    </xf>
    <xf numFmtId="0" fontId="6" fillId="0" borderId="43" xfId="0" applyFont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56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54</v>
      </c>
      <c r="D5" s="8" t="s">
        <v>55</v>
      </c>
      <c r="E5" s="9" t="s">
        <v>2</v>
      </c>
      <c r="F5" s="10" t="s">
        <v>54</v>
      </c>
      <c r="G5" s="11" t="s">
        <v>55</v>
      </c>
      <c r="H5" s="12" t="s">
        <v>2</v>
      </c>
      <c r="I5" s="13" t="s">
        <v>55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19634159469</v>
      </c>
      <c r="D7" s="62">
        <v>18861137772</v>
      </c>
      <c r="E7" s="63">
        <f>($D7-$C7)</f>
        <v>-773021697</v>
      </c>
      <c r="F7" s="61">
        <v>21048603279</v>
      </c>
      <c r="G7" s="62">
        <v>20332176459</v>
      </c>
      <c r="H7" s="63">
        <f>($G7-$F7)</f>
        <v>-716426820</v>
      </c>
      <c r="I7" s="63">
        <v>21975861183</v>
      </c>
      <c r="J7" s="28">
        <f>IF($C7=0,0,($E7/$C7)*100)</f>
        <v>-3.9371265076078723</v>
      </c>
      <c r="K7" s="29">
        <f>IF($F7=0,0,($H7/$F7)*100)</f>
        <v>-3.4036786693337158</v>
      </c>
      <c r="L7" s="30">
        <f>IF($E$10=0,0,($E7/$E$10)*100)</f>
        <v>-24.28093158350398</v>
      </c>
      <c r="M7" s="29">
        <f>IF($H$10=0,0,($H7/$H$10)*100)</f>
        <v>-19.52827928139195</v>
      </c>
      <c r="N7" s="5"/>
      <c r="O7" s="31"/>
    </row>
    <row r="8" spans="1:15" ht="12.75">
      <c r="A8" s="2"/>
      <c r="B8" s="27" t="s">
        <v>16</v>
      </c>
      <c r="C8" s="61">
        <v>65874850580</v>
      </c>
      <c r="D8" s="62">
        <v>67924373589</v>
      </c>
      <c r="E8" s="63">
        <f>($D8-$C8)</f>
        <v>2049523009</v>
      </c>
      <c r="F8" s="61">
        <v>70888614847</v>
      </c>
      <c r="G8" s="62">
        <v>73997756197</v>
      </c>
      <c r="H8" s="63">
        <f>($G8-$F8)</f>
        <v>3109141350</v>
      </c>
      <c r="I8" s="63">
        <v>80828376206</v>
      </c>
      <c r="J8" s="28">
        <f>IF($C8=0,0,($E8/$C8)*100)</f>
        <v>3.1112374312120985</v>
      </c>
      <c r="K8" s="29">
        <f>IF($F8=0,0,($H8/$F8)*100)</f>
        <v>4.385953028861557</v>
      </c>
      <c r="L8" s="30">
        <f>IF($E$10=0,0,($E8/$E$10)*100)</f>
        <v>64.37636634712234</v>
      </c>
      <c r="M8" s="29">
        <f>IF($H$10=0,0,($H8/$H$10)*100)</f>
        <v>84.74861481054548</v>
      </c>
      <c r="N8" s="5"/>
      <c r="O8" s="31"/>
    </row>
    <row r="9" spans="1:15" ht="12.75">
      <c r="A9" s="2"/>
      <c r="B9" s="27" t="s">
        <v>17</v>
      </c>
      <c r="C9" s="61">
        <v>23178793259</v>
      </c>
      <c r="D9" s="62">
        <v>25085949437</v>
      </c>
      <c r="E9" s="63">
        <f aca="true" t="shared" si="0" ref="E9:E32">($D9-$C9)</f>
        <v>1907156178</v>
      </c>
      <c r="F9" s="61">
        <v>24788083048</v>
      </c>
      <c r="G9" s="62">
        <v>26064031843</v>
      </c>
      <c r="H9" s="63">
        <f aca="true" t="shared" si="1" ref="H9:H32">($G9-$F9)</f>
        <v>1275948795</v>
      </c>
      <c r="I9" s="63">
        <v>28094247251</v>
      </c>
      <c r="J9" s="28">
        <f aca="true" t="shared" si="2" ref="J9:J32">IF($C9=0,0,($E9/$C9)*100)</f>
        <v>8.2280218676159</v>
      </c>
      <c r="K9" s="29">
        <f aca="true" t="shared" si="3" ref="K9:K32">IF($F9=0,0,($H9/$F9)*100)</f>
        <v>5.147428272405068</v>
      </c>
      <c r="L9" s="30">
        <f>IF($E$10=0,0,($E9/$E$10)*100)</f>
        <v>59.904565236381636</v>
      </c>
      <c r="M9" s="29">
        <f>IF($H$10=0,0,($H9/$H$10)*100)</f>
        <v>34.77966447084648</v>
      </c>
      <c r="N9" s="5"/>
      <c r="O9" s="31"/>
    </row>
    <row r="10" spans="1:15" ht="16.5">
      <c r="A10" s="6"/>
      <c r="B10" s="32" t="s">
        <v>18</v>
      </c>
      <c r="C10" s="64">
        <v>108687803308</v>
      </c>
      <c r="D10" s="65">
        <v>111871460798</v>
      </c>
      <c r="E10" s="66">
        <f t="shared" si="0"/>
        <v>3183657490</v>
      </c>
      <c r="F10" s="64">
        <v>116725301174</v>
      </c>
      <c r="G10" s="65">
        <v>120393964499</v>
      </c>
      <c r="H10" s="66">
        <f t="shared" si="1"/>
        <v>3668663325</v>
      </c>
      <c r="I10" s="66">
        <v>130898484640</v>
      </c>
      <c r="J10" s="33">
        <f t="shared" si="2"/>
        <v>2.92917640535814</v>
      </c>
      <c r="K10" s="34">
        <f t="shared" si="3"/>
        <v>3.14298895620856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25926181723</v>
      </c>
      <c r="D12" s="62">
        <v>26486495738</v>
      </c>
      <c r="E12" s="63">
        <f t="shared" si="0"/>
        <v>560314015</v>
      </c>
      <c r="F12" s="61">
        <v>27363879878</v>
      </c>
      <c r="G12" s="62">
        <v>28127834448</v>
      </c>
      <c r="H12" s="63">
        <f t="shared" si="1"/>
        <v>763954570</v>
      </c>
      <c r="I12" s="63">
        <v>29780385166</v>
      </c>
      <c r="J12" s="28">
        <f t="shared" si="2"/>
        <v>2.161189877423895</v>
      </c>
      <c r="K12" s="29">
        <f t="shared" si="3"/>
        <v>2.791835709724058</v>
      </c>
      <c r="L12" s="30">
        <f aca="true" t="shared" si="4" ref="L12:L17">IF($E$17=0,0,($E12/$E$17)*100)</f>
        <v>9.981540545779005</v>
      </c>
      <c r="M12" s="29">
        <f aca="true" t="shared" si="5" ref="M12:M17">IF($H$17=0,0,($H12/$H$17)*100)</f>
        <v>12.357206802812788</v>
      </c>
      <c r="N12" s="5"/>
      <c r="O12" s="31"/>
    </row>
    <row r="13" spans="1:15" ht="12.75">
      <c r="A13" s="2"/>
      <c r="B13" s="27" t="s">
        <v>21</v>
      </c>
      <c r="C13" s="61">
        <v>4354370914</v>
      </c>
      <c r="D13" s="62">
        <v>5806822545</v>
      </c>
      <c r="E13" s="63">
        <f t="shared" si="0"/>
        <v>1452451631</v>
      </c>
      <c r="F13" s="61">
        <v>4734525800</v>
      </c>
      <c r="G13" s="62">
        <v>6597727414</v>
      </c>
      <c r="H13" s="63">
        <f t="shared" si="1"/>
        <v>1863201614</v>
      </c>
      <c r="I13" s="63">
        <v>7042424304</v>
      </c>
      <c r="J13" s="28">
        <f t="shared" si="2"/>
        <v>33.35617612018616</v>
      </c>
      <c r="K13" s="29">
        <f t="shared" si="3"/>
        <v>39.353500069637384</v>
      </c>
      <c r="L13" s="30">
        <f t="shared" si="4"/>
        <v>25.874249898263468</v>
      </c>
      <c r="M13" s="29">
        <f t="shared" si="5"/>
        <v>30.13787542305371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37449138465</v>
      </c>
      <c r="D15" s="62">
        <v>39642443550</v>
      </c>
      <c r="E15" s="63">
        <f t="shared" si="0"/>
        <v>2193305085</v>
      </c>
      <c r="F15" s="61">
        <v>40270841698</v>
      </c>
      <c r="G15" s="62">
        <v>43450131695</v>
      </c>
      <c r="H15" s="63">
        <f t="shared" si="1"/>
        <v>3179289997</v>
      </c>
      <c r="I15" s="63">
        <v>47765947153</v>
      </c>
      <c r="J15" s="28">
        <f t="shared" si="2"/>
        <v>5.856757124198905</v>
      </c>
      <c r="K15" s="29">
        <f t="shared" si="3"/>
        <v>7.894769175281219</v>
      </c>
      <c r="L15" s="30">
        <f t="shared" si="4"/>
        <v>39.071954384704746</v>
      </c>
      <c r="M15" s="29">
        <f t="shared" si="5"/>
        <v>51.42602128689805</v>
      </c>
      <c r="N15" s="5"/>
      <c r="O15" s="31"/>
    </row>
    <row r="16" spans="1:15" ht="12.75">
      <c r="A16" s="2"/>
      <c r="B16" s="27" t="s">
        <v>23</v>
      </c>
      <c r="C16" s="61">
        <v>37518945755</v>
      </c>
      <c r="D16" s="62">
        <v>38926377393</v>
      </c>
      <c r="E16" s="63">
        <f t="shared" si="0"/>
        <v>1407431638</v>
      </c>
      <c r="F16" s="61">
        <v>40526591080</v>
      </c>
      <c r="G16" s="62">
        <v>40902404225</v>
      </c>
      <c r="H16" s="63">
        <f t="shared" si="1"/>
        <v>375813145</v>
      </c>
      <c r="I16" s="63">
        <v>44278212409</v>
      </c>
      <c r="J16" s="40">
        <f t="shared" si="2"/>
        <v>3.7512558246987444</v>
      </c>
      <c r="K16" s="29">
        <f t="shared" si="3"/>
        <v>0.9273248378037524</v>
      </c>
      <c r="L16" s="30">
        <f t="shared" si="4"/>
        <v>25.072255171252785</v>
      </c>
      <c r="M16" s="29">
        <f t="shared" si="5"/>
        <v>6.0788964872354505</v>
      </c>
      <c r="N16" s="5"/>
      <c r="O16" s="31"/>
    </row>
    <row r="17" spans="1:15" ht="16.5">
      <c r="A17" s="2"/>
      <c r="B17" s="32" t="s">
        <v>24</v>
      </c>
      <c r="C17" s="64">
        <v>105248636857</v>
      </c>
      <c r="D17" s="65">
        <v>110862139226</v>
      </c>
      <c r="E17" s="66">
        <f t="shared" si="0"/>
        <v>5613502369</v>
      </c>
      <c r="F17" s="64">
        <v>112895838456</v>
      </c>
      <c r="G17" s="65">
        <v>119078097782</v>
      </c>
      <c r="H17" s="66">
        <f t="shared" si="1"/>
        <v>6182259326</v>
      </c>
      <c r="I17" s="66">
        <v>128866969032</v>
      </c>
      <c r="J17" s="41">
        <f t="shared" si="2"/>
        <v>5.333563014813195</v>
      </c>
      <c r="K17" s="34">
        <f t="shared" si="3"/>
        <v>5.4760737070122145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3439166451</v>
      </c>
      <c r="D18" s="71">
        <v>1009321572</v>
      </c>
      <c r="E18" s="72">
        <f t="shared" si="0"/>
        <v>-2429844879</v>
      </c>
      <c r="F18" s="73">
        <v>3829462718</v>
      </c>
      <c r="G18" s="74">
        <v>1315866717</v>
      </c>
      <c r="H18" s="75">
        <f t="shared" si="1"/>
        <v>-2513596001</v>
      </c>
      <c r="I18" s="75">
        <v>2031515608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>
        <v>6526668471</v>
      </c>
      <c r="D21" s="62">
        <v>6206239071</v>
      </c>
      <c r="E21" s="63">
        <f t="shared" si="0"/>
        <v>-320429400</v>
      </c>
      <c r="F21" s="61">
        <v>5327863325</v>
      </c>
      <c r="G21" s="62">
        <v>5518300000</v>
      </c>
      <c r="H21" s="63">
        <f t="shared" si="1"/>
        <v>190436675</v>
      </c>
      <c r="I21" s="63">
        <v>5911600000</v>
      </c>
      <c r="J21" s="28">
        <f t="shared" si="2"/>
        <v>-4.909540011473949</v>
      </c>
      <c r="K21" s="29">
        <f t="shared" si="3"/>
        <v>3.574353608254394</v>
      </c>
      <c r="L21" s="30">
        <f>IF($E$25=0,0,($E21/$E$25)*100)</f>
        <v>15.051150743209066</v>
      </c>
      <c r="M21" s="29">
        <f>IF($H$25=0,0,($H21/$H$25)*100)</f>
        <v>-48.895020260772036</v>
      </c>
      <c r="N21" s="5"/>
      <c r="O21" s="31"/>
    </row>
    <row r="22" spans="1:15" ht="12.75">
      <c r="A22" s="6"/>
      <c r="B22" s="27" t="s">
        <v>28</v>
      </c>
      <c r="C22" s="61">
        <v>5093927415</v>
      </c>
      <c r="D22" s="62">
        <v>3038577000</v>
      </c>
      <c r="E22" s="63">
        <f t="shared" si="0"/>
        <v>-2055350415</v>
      </c>
      <c r="F22" s="61">
        <v>4813716571</v>
      </c>
      <c r="G22" s="62">
        <v>4382082000</v>
      </c>
      <c r="H22" s="63">
        <f t="shared" si="1"/>
        <v>-431634571</v>
      </c>
      <c r="I22" s="63">
        <v>3140926000</v>
      </c>
      <c r="J22" s="28">
        <f t="shared" si="2"/>
        <v>-40.34903224077448</v>
      </c>
      <c r="K22" s="29">
        <f t="shared" si="3"/>
        <v>-8.966763303023725</v>
      </c>
      <c r="L22" s="30">
        <f>IF($E$25=0,0,($E22/$E$25)*100)</f>
        <v>96.5435410305119</v>
      </c>
      <c r="M22" s="29">
        <f>IF($H$25=0,0,($H22/$H$25)*100)</f>
        <v>110.82309168806191</v>
      </c>
      <c r="N22" s="5"/>
      <c r="O22" s="31"/>
    </row>
    <row r="23" spans="1:15" ht="12.75">
      <c r="A23" s="6"/>
      <c r="B23" s="27" t="s">
        <v>29</v>
      </c>
      <c r="C23" s="61">
        <v>8220337900</v>
      </c>
      <c r="D23" s="62">
        <v>7991857257</v>
      </c>
      <c r="E23" s="63">
        <f t="shared" si="0"/>
        <v>-228480643</v>
      </c>
      <c r="F23" s="61">
        <v>8543416219</v>
      </c>
      <c r="G23" s="62">
        <v>8448840605</v>
      </c>
      <c r="H23" s="63">
        <f t="shared" si="1"/>
        <v>-94575614</v>
      </c>
      <c r="I23" s="63">
        <v>8922342302</v>
      </c>
      <c r="J23" s="28">
        <f t="shared" si="2"/>
        <v>-2.7794556109427084</v>
      </c>
      <c r="K23" s="29">
        <f t="shared" si="3"/>
        <v>-1.1069999585139023</v>
      </c>
      <c r="L23" s="30">
        <f>IF($E$25=0,0,($E23/$E$25)*100)</f>
        <v>10.732150669377825</v>
      </c>
      <c r="M23" s="29">
        <f>IF($H$25=0,0,($H23/$H$25)*100)</f>
        <v>24.282489508415097</v>
      </c>
      <c r="N23" s="5"/>
      <c r="O23" s="31"/>
    </row>
    <row r="24" spans="1:15" ht="12.75">
      <c r="A24" s="6"/>
      <c r="B24" s="27" t="s">
        <v>30</v>
      </c>
      <c r="C24" s="61">
        <v>1759358808</v>
      </c>
      <c r="D24" s="62">
        <v>2234683044</v>
      </c>
      <c r="E24" s="63">
        <f t="shared" si="0"/>
        <v>475324236</v>
      </c>
      <c r="F24" s="61">
        <v>1762452062</v>
      </c>
      <c r="G24" s="62">
        <v>1708744856</v>
      </c>
      <c r="H24" s="63">
        <f t="shared" si="1"/>
        <v>-53707206</v>
      </c>
      <c r="I24" s="63">
        <v>1914642795</v>
      </c>
      <c r="J24" s="28">
        <f t="shared" si="2"/>
        <v>27.016901489261198</v>
      </c>
      <c r="K24" s="29">
        <f t="shared" si="3"/>
        <v>-3.047300244810857</v>
      </c>
      <c r="L24" s="30">
        <f>IF($E$25=0,0,($E24/$E$25)*100)</f>
        <v>-22.326842443098798</v>
      </c>
      <c r="M24" s="29">
        <f>IF($H$25=0,0,($H24/$H$25)*100)</f>
        <v>13.789439064295033</v>
      </c>
      <c r="N24" s="5"/>
      <c r="O24" s="31"/>
    </row>
    <row r="25" spans="1:15" ht="16.5">
      <c r="A25" s="6"/>
      <c r="B25" s="32" t="s">
        <v>31</v>
      </c>
      <c r="C25" s="64">
        <v>21600292594</v>
      </c>
      <c r="D25" s="65">
        <v>19471356372</v>
      </c>
      <c r="E25" s="66">
        <f t="shared" si="0"/>
        <v>-2128936222</v>
      </c>
      <c r="F25" s="64">
        <v>20447448177</v>
      </c>
      <c r="G25" s="65">
        <v>20057967461</v>
      </c>
      <c r="H25" s="66">
        <f t="shared" si="1"/>
        <v>-389480716</v>
      </c>
      <c r="I25" s="66">
        <v>19889511097</v>
      </c>
      <c r="J25" s="41">
        <f t="shared" si="2"/>
        <v>-9.856052702690533</v>
      </c>
      <c r="K25" s="34">
        <f t="shared" si="3"/>
        <v>-1.9047888647449975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3243068386</v>
      </c>
      <c r="D27" s="62">
        <v>2143148074</v>
      </c>
      <c r="E27" s="63">
        <f t="shared" si="0"/>
        <v>-1099920312</v>
      </c>
      <c r="F27" s="61">
        <v>3257880589</v>
      </c>
      <c r="G27" s="62">
        <v>2383782533</v>
      </c>
      <c r="H27" s="63">
        <f t="shared" si="1"/>
        <v>-874098056</v>
      </c>
      <c r="I27" s="63">
        <v>2585392530</v>
      </c>
      <c r="J27" s="28">
        <f t="shared" si="2"/>
        <v>-33.91603818002252</v>
      </c>
      <c r="K27" s="29">
        <f t="shared" si="3"/>
        <v>-26.830266859728663</v>
      </c>
      <c r="L27" s="30">
        <f aca="true" t="shared" si="6" ref="L27:L32">IF($E$32=0,0,($E27/$E$32)*100)</f>
        <v>51.66525422964725</v>
      </c>
      <c r="M27" s="29">
        <f aca="true" t="shared" si="7" ref="M27:M32">IF($H$32=0,0,($H27/$H$32)*100)</f>
        <v>224.4265300159302</v>
      </c>
      <c r="N27" s="5"/>
      <c r="O27" s="31"/>
    </row>
    <row r="28" spans="1:15" ht="12.75">
      <c r="A28" s="6"/>
      <c r="B28" s="27" t="s">
        <v>34</v>
      </c>
      <c r="C28" s="61">
        <v>4452441045</v>
      </c>
      <c r="D28" s="62">
        <v>2906543071</v>
      </c>
      <c r="E28" s="63">
        <f t="shared" si="0"/>
        <v>-1545897974</v>
      </c>
      <c r="F28" s="61">
        <v>3957878060</v>
      </c>
      <c r="G28" s="62">
        <v>3110491470</v>
      </c>
      <c r="H28" s="63">
        <f t="shared" si="1"/>
        <v>-847386590</v>
      </c>
      <c r="I28" s="63">
        <v>3109194743</v>
      </c>
      <c r="J28" s="28">
        <f t="shared" si="2"/>
        <v>-34.72023454945039</v>
      </c>
      <c r="K28" s="29">
        <f t="shared" si="3"/>
        <v>-21.410123736859138</v>
      </c>
      <c r="L28" s="30">
        <f t="shared" si="6"/>
        <v>72.61363479557838</v>
      </c>
      <c r="M28" s="29">
        <f t="shared" si="7"/>
        <v>217.56830446003391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5494760823</v>
      </c>
      <c r="D30" s="62">
        <v>4303527720</v>
      </c>
      <c r="E30" s="63">
        <f t="shared" si="0"/>
        <v>-1191233103</v>
      </c>
      <c r="F30" s="61">
        <v>5265307907</v>
      </c>
      <c r="G30" s="62">
        <v>4324794027</v>
      </c>
      <c r="H30" s="63">
        <f t="shared" si="1"/>
        <v>-940513880</v>
      </c>
      <c r="I30" s="63">
        <v>4396748321</v>
      </c>
      <c r="J30" s="28">
        <f t="shared" si="2"/>
        <v>-21.67943503589328</v>
      </c>
      <c r="K30" s="29">
        <f t="shared" si="3"/>
        <v>-17.86246686066787</v>
      </c>
      <c r="L30" s="30">
        <f t="shared" si="6"/>
        <v>55.95438182367758</v>
      </c>
      <c r="M30" s="29">
        <f t="shared" si="7"/>
        <v>241.47893370926226</v>
      </c>
      <c r="N30" s="5"/>
      <c r="O30" s="31"/>
    </row>
    <row r="31" spans="1:15" ht="12.75">
      <c r="A31" s="6"/>
      <c r="B31" s="27" t="s">
        <v>30</v>
      </c>
      <c r="C31" s="61">
        <v>8410022341</v>
      </c>
      <c r="D31" s="62">
        <v>10118137507</v>
      </c>
      <c r="E31" s="63">
        <f t="shared" si="0"/>
        <v>1708115166</v>
      </c>
      <c r="F31" s="61">
        <v>7966381621</v>
      </c>
      <c r="G31" s="62">
        <v>10238899431</v>
      </c>
      <c r="H31" s="63">
        <f t="shared" si="1"/>
        <v>2272517810</v>
      </c>
      <c r="I31" s="63">
        <v>9798175503</v>
      </c>
      <c r="J31" s="28">
        <f t="shared" si="2"/>
        <v>20.310471206154908</v>
      </c>
      <c r="K31" s="29">
        <f t="shared" si="3"/>
        <v>28.52634882578895</v>
      </c>
      <c r="L31" s="30">
        <f t="shared" si="6"/>
        <v>-80.2332708489032</v>
      </c>
      <c r="M31" s="29">
        <f t="shared" si="7"/>
        <v>-583.4737681852264</v>
      </c>
      <c r="N31" s="5"/>
      <c r="O31" s="31"/>
    </row>
    <row r="32" spans="1:15" ht="17.25" thickBot="1">
      <c r="A32" s="6"/>
      <c r="B32" s="55" t="s">
        <v>37</v>
      </c>
      <c r="C32" s="79">
        <v>21600292595</v>
      </c>
      <c r="D32" s="80">
        <v>19471356372</v>
      </c>
      <c r="E32" s="81">
        <f t="shared" si="0"/>
        <v>-2128936223</v>
      </c>
      <c r="F32" s="79">
        <v>20447448177</v>
      </c>
      <c r="G32" s="80">
        <v>20057967461</v>
      </c>
      <c r="H32" s="81">
        <f t="shared" si="1"/>
        <v>-389480716</v>
      </c>
      <c r="I32" s="81">
        <v>19889511097</v>
      </c>
      <c r="J32" s="56">
        <f t="shared" si="2"/>
        <v>-9.856052706863808</v>
      </c>
      <c r="K32" s="57">
        <f t="shared" si="3"/>
        <v>-1.9047888647449975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50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119830631</v>
      </c>
      <c r="D7" s="62">
        <v>119830631</v>
      </c>
      <c r="E7" s="63">
        <f>($D7-$C7)</f>
        <v>0</v>
      </c>
      <c r="F7" s="61">
        <v>126299445</v>
      </c>
      <c r="G7" s="62">
        <v>126299445</v>
      </c>
      <c r="H7" s="63">
        <f>($G7-$F7)</f>
        <v>0</v>
      </c>
      <c r="I7" s="63">
        <v>132993316</v>
      </c>
      <c r="J7" s="28">
        <f>IF($C7=0,0,($E7/$C7)*100)</f>
        <v>0</v>
      </c>
      <c r="K7" s="29">
        <f>IF($F7=0,0,($H7/$F7)*100)</f>
        <v>0</v>
      </c>
      <c r="L7" s="30">
        <f>IF($E$10=0,0,($E7/$E$10)*100)</f>
        <v>0</v>
      </c>
      <c r="M7" s="29">
        <f>IF($H$10=0,0,($H7/$H$10)*100)</f>
        <v>0</v>
      </c>
      <c r="N7" s="5"/>
      <c r="O7" s="31"/>
    </row>
    <row r="8" spans="1:15" ht="12.75">
      <c r="A8" s="2"/>
      <c r="B8" s="27" t="s">
        <v>16</v>
      </c>
      <c r="C8" s="61">
        <v>661599731</v>
      </c>
      <c r="D8" s="62">
        <v>638101468</v>
      </c>
      <c r="E8" s="63">
        <f>($D8-$C8)</f>
        <v>-23498263</v>
      </c>
      <c r="F8" s="61">
        <v>710072054</v>
      </c>
      <c r="G8" s="62">
        <v>675749454</v>
      </c>
      <c r="H8" s="63">
        <f>($G8-$F8)</f>
        <v>-34322600</v>
      </c>
      <c r="I8" s="63">
        <v>713591423</v>
      </c>
      <c r="J8" s="28">
        <f>IF($C8=0,0,($E8/$C8)*100)</f>
        <v>-3.551734061995863</v>
      </c>
      <c r="K8" s="29">
        <f>IF($F8=0,0,($H8/$F8)*100)</f>
        <v>-4.833678470607717</v>
      </c>
      <c r="L8" s="30">
        <f>IF($E$10=0,0,($E8/$E$10)*100)</f>
        <v>40.32627050871146</v>
      </c>
      <c r="M8" s="29">
        <f>IF($H$10=0,0,($H8/$H$10)*100)</f>
        <v>46.69264596335718</v>
      </c>
      <c r="N8" s="5"/>
      <c r="O8" s="31"/>
    </row>
    <row r="9" spans="1:15" ht="12.75">
      <c r="A9" s="2"/>
      <c r="B9" s="27" t="s">
        <v>17</v>
      </c>
      <c r="C9" s="61">
        <v>217678844</v>
      </c>
      <c r="D9" s="62">
        <v>182906747</v>
      </c>
      <c r="E9" s="63">
        <f aca="true" t="shared" si="0" ref="E9:E32">($D9-$C9)</f>
        <v>-34772097</v>
      </c>
      <c r="F9" s="61">
        <v>226953435</v>
      </c>
      <c r="G9" s="62">
        <v>187768528</v>
      </c>
      <c r="H9" s="63">
        <f aca="true" t="shared" si="1" ref="H9:H32">($G9-$F9)</f>
        <v>-39184907</v>
      </c>
      <c r="I9" s="63">
        <v>198778758</v>
      </c>
      <c r="J9" s="28">
        <f aca="true" t="shared" si="2" ref="J9:J32">IF($C9=0,0,($E9/$C9)*100)</f>
        <v>-15.974036043668075</v>
      </c>
      <c r="K9" s="29">
        <f aca="true" t="shared" si="3" ref="K9:K32">IF($F9=0,0,($H9/$F9)*100)</f>
        <v>-17.26561530121807</v>
      </c>
      <c r="L9" s="30">
        <f>IF($E$10=0,0,($E9/$E$10)*100)</f>
        <v>59.67372949128854</v>
      </c>
      <c r="M9" s="29">
        <f>IF($H$10=0,0,($H9/$H$10)*100)</f>
        <v>53.30735403664282</v>
      </c>
      <c r="N9" s="5"/>
      <c r="O9" s="31"/>
    </row>
    <row r="10" spans="1:15" ht="16.5">
      <c r="A10" s="6"/>
      <c r="B10" s="32" t="s">
        <v>18</v>
      </c>
      <c r="C10" s="64">
        <v>999109206</v>
      </c>
      <c r="D10" s="65">
        <v>940838846</v>
      </c>
      <c r="E10" s="66">
        <f t="shared" si="0"/>
        <v>-58270360</v>
      </c>
      <c r="F10" s="64">
        <v>1063324934</v>
      </c>
      <c r="G10" s="65">
        <v>989817427</v>
      </c>
      <c r="H10" s="66">
        <f t="shared" si="1"/>
        <v>-73507507</v>
      </c>
      <c r="I10" s="66">
        <v>1045363497</v>
      </c>
      <c r="J10" s="33">
        <f t="shared" si="2"/>
        <v>-5.832231316663496</v>
      </c>
      <c r="K10" s="34">
        <f t="shared" si="3"/>
        <v>-6.912986298880488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246753876</v>
      </c>
      <c r="D12" s="62">
        <v>244291645</v>
      </c>
      <c r="E12" s="63">
        <f t="shared" si="0"/>
        <v>-2462231</v>
      </c>
      <c r="F12" s="61">
        <v>262764513</v>
      </c>
      <c r="G12" s="62">
        <v>259466067</v>
      </c>
      <c r="H12" s="63">
        <f t="shared" si="1"/>
        <v>-3298446</v>
      </c>
      <c r="I12" s="63">
        <v>273562235</v>
      </c>
      <c r="J12" s="28">
        <f t="shared" si="2"/>
        <v>-0.9978489659064159</v>
      </c>
      <c r="K12" s="29">
        <f t="shared" si="3"/>
        <v>-1.255285944947977</v>
      </c>
      <c r="L12" s="30">
        <f aca="true" t="shared" si="4" ref="L12:L17">IF($E$17=0,0,($E12/$E$17)*100)</f>
        <v>2.6174634105344206</v>
      </c>
      <c r="M12" s="29">
        <f aca="true" t="shared" si="5" ref="M12:M17">IF($H$17=0,0,($H12/$H$17)*100)</f>
        <v>3.4179705502587456</v>
      </c>
      <c r="N12" s="5"/>
      <c r="O12" s="31"/>
    </row>
    <row r="13" spans="1:15" ht="12.75">
      <c r="A13" s="2"/>
      <c r="B13" s="27" t="s">
        <v>21</v>
      </c>
      <c r="C13" s="61">
        <v>36310300</v>
      </c>
      <c r="D13" s="62">
        <v>22410000</v>
      </c>
      <c r="E13" s="63">
        <f t="shared" si="0"/>
        <v>-13900300</v>
      </c>
      <c r="F13" s="61">
        <v>36310300</v>
      </c>
      <c r="G13" s="62">
        <v>27433350</v>
      </c>
      <c r="H13" s="63">
        <f t="shared" si="1"/>
        <v>-8876950</v>
      </c>
      <c r="I13" s="63">
        <v>28939451</v>
      </c>
      <c r="J13" s="28">
        <f t="shared" si="2"/>
        <v>-38.281975086958795</v>
      </c>
      <c r="K13" s="29">
        <f t="shared" si="3"/>
        <v>-24.447470827836728</v>
      </c>
      <c r="L13" s="30">
        <f t="shared" si="4"/>
        <v>14.776650381483952</v>
      </c>
      <c r="M13" s="29">
        <f t="shared" si="5"/>
        <v>9.19862070687814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367185782</v>
      </c>
      <c r="D15" s="62">
        <v>372291349</v>
      </c>
      <c r="E15" s="63">
        <f t="shared" si="0"/>
        <v>5105567</v>
      </c>
      <c r="F15" s="61">
        <v>396743389</v>
      </c>
      <c r="G15" s="62">
        <v>394256539</v>
      </c>
      <c r="H15" s="63">
        <f t="shared" si="1"/>
        <v>-2486850</v>
      </c>
      <c r="I15" s="63">
        <v>416334905</v>
      </c>
      <c r="J15" s="28">
        <f t="shared" si="2"/>
        <v>1.390458795052146</v>
      </c>
      <c r="K15" s="29">
        <f t="shared" si="3"/>
        <v>-0.6268157375648167</v>
      </c>
      <c r="L15" s="30">
        <f t="shared" si="4"/>
        <v>-5.427449663549842</v>
      </c>
      <c r="M15" s="29">
        <f t="shared" si="5"/>
        <v>2.576965050484671</v>
      </c>
      <c r="N15" s="5"/>
      <c r="O15" s="31"/>
    </row>
    <row r="16" spans="1:15" ht="12.75">
      <c r="A16" s="2"/>
      <c r="B16" s="27" t="s">
        <v>23</v>
      </c>
      <c r="C16" s="61">
        <v>401642980</v>
      </c>
      <c r="D16" s="62">
        <v>318830587</v>
      </c>
      <c r="E16" s="63">
        <f t="shared" si="0"/>
        <v>-82812393</v>
      </c>
      <c r="F16" s="61">
        <v>414717485</v>
      </c>
      <c r="G16" s="62">
        <v>332876676</v>
      </c>
      <c r="H16" s="63">
        <f t="shared" si="1"/>
        <v>-81840809</v>
      </c>
      <c r="I16" s="63">
        <v>350456480</v>
      </c>
      <c r="J16" s="40">
        <f t="shared" si="2"/>
        <v>-20.618409165274095</v>
      </c>
      <c r="K16" s="29">
        <f t="shared" si="3"/>
        <v>-19.73411104188192</v>
      </c>
      <c r="L16" s="30">
        <f t="shared" si="4"/>
        <v>88.03333587153148</v>
      </c>
      <c r="M16" s="29">
        <f t="shared" si="5"/>
        <v>84.80644369237844</v>
      </c>
      <c r="N16" s="5"/>
      <c r="O16" s="31"/>
    </row>
    <row r="17" spans="1:15" ht="16.5">
      <c r="A17" s="2"/>
      <c r="B17" s="32" t="s">
        <v>24</v>
      </c>
      <c r="C17" s="64">
        <v>1051892938</v>
      </c>
      <c r="D17" s="65">
        <v>957823581</v>
      </c>
      <c r="E17" s="66">
        <f t="shared" si="0"/>
        <v>-94069357</v>
      </c>
      <c r="F17" s="64">
        <v>1110535687</v>
      </c>
      <c r="G17" s="65">
        <v>1014032632</v>
      </c>
      <c r="H17" s="66">
        <f t="shared" si="1"/>
        <v>-96503055</v>
      </c>
      <c r="I17" s="66">
        <v>1069293071</v>
      </c>
      <c r="J17" s="41">
        <f t="shared" si="2"/>
        <v>-8.942864202402317</v>
      </c>
      <c r="K17" s="34">
        <f t="shared" si="3"/>
        <v>-8.689775225566434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-52783732</v>
      </c>
      <c r="D18" s="71">
        <v>-16984735</v>
      </c>
      <c r="E18" s="72">
        <f t="shared" si="0"/>
        <v>35798997</v>
      </c>
      <c r="F18" s="73">
        <v>-47210753</v>
      </c>
      <c r="G18" s="74">
        <v>-24215205</v>
      </c>
      <c r="H18" s="75">
        <f t="shared" si="1"/>
        <v>22995548</v>
      </c>
      <c r="I18" s="75">
        <v>-23929574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40131000</v>
      </c>
      <c r="D23" s="62">
        <v>66861000</v>
      </c>
      <c r="E23" s="63">
        <f t="shared" si="0"/>
        <v>26730000</v>
      </c>
      <c r="F23" s="61">
        <v>49274388</v>
      </c>
      <c r="G23" s="62">
        <v>53294000</v>
      </c>
      <c r="H23" s="63">
        <f t="shared" si="1"/>
        <v>4019612</v>
      </c>
      <c r="I23" s="63">
        <v>56859000</v>
      </c>
      <c r="J23" s="28">
        <f t="shared" si="2"/>
        <v>66.60686252522987</v>
      </c>
      <c r="K23" s="29">
        <f t="shared" si="3"/>
        <v>8.157609182279444</v>
      </c>
      <c r="L23" s="30">
        <f>IF($E$25=0,0,($E23/$E$25)*100)</f>
        <v>168.34613931225596</v>
      </c>
      <c r="M23" s="29">
        <f>IF($H$25=0,0,($H23/$H$25)*100)</f>
        <v>40.855478394716656</v>
      </c>
      <c r="N23" s="5"/>
      <c r="O23" s="31"/>
    </row>
    <row r="24" spans="1:15" ht="12.75">
      <c r="A24" s="6"/>
      <c r="B24" s="27" t="s">
        <v>30</v>
      </c>
      <c r="C24" s="61">
        <v>47088000</v>
      </c>
      <c r="D24" s="62">
        <v>36236000</v>
      </c>
      <c r="E24" s="63">
        <f t="shared" si="0"/>
        <v>-10852000</v>
      </c>
      <c r="F24" s="61">
        <v>26560000</v>
      </c>
      <c r="G24" s="62">
        <v>32379000</v>
      </c>
      <c r="H24" s="63">
        <f t="shared" si="1"/>
        <v>5819000</v>
      </c>
      <c r="I24" s="63">
        <v>32009000</v>
      </c>
      <c r="J24" s="28">
        <f t="shared" si="2"/>
        <v>-23.046211348963645</v>
      </c>
      <c r="K24" s="29">
        <f t="shared" si="3"/>
        <v>21.908885542168672</v>
      </c>
      <c r="L24" s="30">
        <f>IF($E$25=0,0,($E24/$E$25)*100)</f>
        <v>-68.34613931225594</v>
      </c>
      <c r="M24" s="29">
        <f>IF($H$25=0,0,($H24/$H$25)*100)</f>
        <v>59.14452160528335</v>
      </c>
      <c r="N24" s="5"/>
      <c r="O24" s="31"/>
    </row>
    <row r="25" spans="1:15" ht="16.5">
      <c r="A25" s="6"/>
      <c r="B25" s="32" t="s">
        <v>31</v>
      </c>
      <c r="C25" s="64">
        <v>87219000</v>
      </c>
      <c r="D25" s="65">
        <v>103097000</v>
      </c>
      <c r="E25" s="66">
        <f t="shared" si="0"/>
        <v>15878000</v>
      </c>
      <c r="F25" s="64">
        <v>75834388</v>
      </c>
      <c r="G25" s="65">
        <v>85673000</v>
      </c>
      <c r="H25" s="66">
        <f t="shared" si="1"/>
        <v>9838612</v>
      </c>
      <c r="I25" s="66">
        <v>88868000</v>
      </c>
      <c r="J25" s="41">
        <f t="shared" si="2"/>
        <v>18.2047489652484</v>
      </c>
      <c r="K25" s="34">
        <f t="shared" si="3"/>
        <v>12.973813410348878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6160000</v>
      </c>
      <c r="D27" s="62">
        <v>4660000</v>
      </c>
      <c r="E27" s="63">
        <f t="shared" si="0"/>
        <v>-1500000</v>
      </c>
      <c r="F27" s="61">
        <v>4160000</v>
      </c>
      <c r="G27" s="62">
        <v>4660000</v>
      </c>
      <c r="H27" s="63">
        <f t="shared" si="1"/>
        <v>500000</v>
      </c>
      <c r="I27" s="63">
        <v>4836000</v>
      </c>
      <c r="J27" s="28">
        <f t="shared" si="2"/>
        <v>-24.350649350649352</v>
      </c>
      <c r="K27" s="29">
        <f t="shared" si="3"/>
        <v>12.01923076923077</v>
      </c>
      <c r="L27" s="30">
        <f aca="true" t="shared" si="6" ref="L27:L32">IF($E$32=0,0,($E27/$E$32)*100)</f>
        <v>-9.447033631439727</v>
      </c>
      <c r="M27" s="29">
        <f aca="true" t="shared" si="7" ref="M27:M32">IF($H$32=0,0,($H27/$H$32)*100)</f>
        <v>5.082017666719655</v>
      </c>
      <c r="N27" s="5"/>
      <c r="O27" s="31"/>
    </row>
    <row r="28" spans="1:15" ht="12.75">
      <c r="A28" s="6"/>
      <c r="B28" s="27" t="s">
        <v>34</v>
      </c>
      <c r="C28" s="61">
        <v>9257000</v>
      </c>
      <c r="D28" s="62">
        <v>35877000</v>
      </c>
      <c r="E28" s="63">
        <f t="shared" si="0"/>
        <v>26620000</v>
      </c>
      <c r="F28" s="61">
        <v>17144000</v>
      </c>
      <c r="G28" s="62">
        <v>20364000</v>
      </c>
      <c r="H28" s="63">
        <f t="shared" si="1"/>
        <v>3220000</v>
      </c>
      <c r="I28" s="63">
        <v>22526000</v>
      </c>
      <c r="J28" s="28">
        <f t="shared" si="2"/>
        <v>287.5661661445393</v>
      </c>
      <c r="K28" s="29">
        <f t="shared" si="3"/>
        <v>18.78208119458703</v>
      </c>
      <c r="L28" s="30">
        <f t="shared" si="6"/>
        <v>167.65335684595038</v>
      </c>
      <c r="M28" s="29">
        <f t="shared" si="7"/>
        <v>32.72819377367458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38049000</v>
      </c>
      <c r="D30" s="62">
        <v>35072000</v>
      </c>
      <c r="E30" s="63">
        <f t="shared" si="0"/>
        <v>-2977000</v>
      </c>
      <c r="F30" s="61">
        <v>37243000</v>
      </c>
      <c r="G30" s="62">
        <v>36446000</v>
      </c>
      <c r="H30" s="63">
        <f t="shared" si="1"/>
        <v>-797000</v>
      </c>
      <c r="I30" s="63">
        <v>38370000</v>
      </c>
      <c r="J30" s="28">
        <f t="shared" si="2"/>
        <v>-7.8241215275040075</v>
      </c>
      <c r="K30" s="29">
        <f t="shared" si="3"/>
        <v>-2.139999462986333</v>
      </c>
      <c r="L30" s="30">
        <f t="shared" si="6"/>
        <v>-18.74921274719738</v>
      </c>
      <c r="M30" s="29">
        <f t="shared" si="7"/>
        <v>-8.100736160751131</v>
      </c>
      <c r="N30" s="5"/>
      <c r="O30" s="31"/>
    </row>
    <row r="31" spans="1:15" ht="12.75">
      <c r="A31" s="6"/>
      <c r="B31" s="27" t="s">
        <v>30</v>
      </c>
      <c r="C31" s="61">
        <v>33753000</v>
      </c>
      <c r="D31" s="62">
        <v>27488000</v>
      </c>
      <c r="E31" s="63">
        <f t="shared" si="0"/>
        <v>-6265000</v>
      </c>
      <c r="F31" s="61">
        <v>17287388</v>
      </c>
      <c r="G31" s="62">
        <v>24203000</v>
      </c>
      <c r="H31" s="63">
        <f t="shared" si="1"/>
        <v>6915612</v>
      </c>
      <c r="I31" s="63">
        <v>23136000</v>
      </c>
      <c r="J31" s="28">
        <f t="shared" si="2"/>
        <v>-18.56131306846799</v>
      </c>
      <c r="K31" s="29">
        <f t="shared" si="3"/>
        <v>40.00379930154862</v>
      </c>
      <c r="L31" s="30">
        <f t="shared" si="6"/>
        <v>-39.457110467313264</v>
      </c>
      <c r="M31" s="29">
        <f t="shared" si="7"/>
        <v>70.2905247203569</v>
      </c>
      <c r="N31" s="5"/>
      <c r="O31" s="31"/>
    </row>
    <row r="32" spans="1:15" ht="17.25" thickBot="1">
      <c r="A32" s="6"/>
      <c r="B32" s="55" t="s">
        <v>37</v>
      </c>
      <c r="C32" s="79">
        <v>87219000</v>
      </c>
      <c r="D32" s="80">
        <v>103097000</v>
      </c>
      <c r="E32" s="81">
        <f t="shared" si="0"/>
        <v>15878000</v>
      </c>
      <c r="F32" s="79">
        <v>75834388</v>
      </c>
      <c r="G32" s="80">
        <v>85673000</v>
      </c>
      <c r="H32" s="81">
        <f t="shared" si="1"/>
        <v>9838612</v>
      </c>
      <c r="I32" s="81">
        <v>88868000</v>
      </c>
      <c r="J32" s="56">
        <f t="shared" si="2"/>
        <v>18.2047489652484</v>
      </c>
      <c r="K32" s="57">
        <f t="shared" si="3"/>
        <v>12.973813410348878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51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65304700</v>
      </c>
      <c r="D7" s="62">
        <v>70018180</v>
      </c>
      <c r="E7" s="63">
        <f>($D7-$C7)</f>
        <v>4713480</v>
      </c>
      <c r="F7" s="61">
        <v>68569302</v>
      </c>
      <c r="G7" s="62">
        <v>75094453</v>
      </c>
      <c r="H7" s="63">
        <f>($G7-$F7)</f>
        <v>6525151</v>
      </c>
      <c r="I7" s="63">
        <v>80526064</v>
      </c>
      <c r="J7" s="28">
        <f>IF($C7=0,0,($E7/$C7)*100)</f>
        <v>7.21767345995005</v>
      </c>
      <c r="K7" s="29">
        <f>IF($F7=0,0,($H7/$F7)*100)</f>
        <v>9.516140327635245</v>
      </c>
      <c r="L7" s="30">
        <f>IF($E$10=0,0,($E7/$E$10)*100)</f>
        <v>7.002669137313706</v>
      </c>
      <c r="M7" s="29">
        <f>IF($H$10=0,0,($H7/$H$10)*100)</f>
        <v>11.042865431523532</v>
      </c>
      <c r="N7" s="5"/>
      <c r="O7" s="31"/>
    </row>
    <row r="8" spans="1:15" ht="12.75">
      <c r="A8" s="2"/>
      <c r="B8" s="27" t="s">
        <v>16</v>
      </c>
      <c r="C8" s="61">
        <v>244899986</v>
      </c>
      <c r="D8" s="62">
        <v>296768310</v>
      </c>
      <c r="E8" s="63">
        <f>($D8-$C8)</f>
        <v>51868324</v>
      </c>
      <c r="F8" s="61">
        <v>254474804</v>
      </c>
      <c r="G8" s="62">
        <v>311994755</v>
      </c>
      <c r="H8" s="63">
        <f>($G8-$F8)</f>
        <v>57519951</v>
      </c>
      <c r="I8" s="63">
        <v>322944174</v>
      </c>
      <c r="J8" s="28">
        <f>IF($C8=0,0,($E8/$C8)*100)</f>
        <v>21.179390349168905</v>
      </c>
      <c r="K8" s="29">
        <f>IF($F8=0,0,($H8/$F8)*100)</f>
        <v>22.603397309228303</v>
      </c>
      <c r="L8" s="30">
        <f>IF($E$10=0,0,($E8/$E$10)*100)</f>
        <v>77.05913925146342</v>
      </c>
      <c r="M8" s="29">
        <f>IF($H$10=0,0,($H8/$H$10)*100)</f>
        <v>97.34411947261104</v>
      </c>
      <c r="N8" s="5"/>
      <c r="O8" s="31"/>
    </row>
    <row r="9" spans="1:15" ht="12.75">
      <c r="A9" s="2"/>
      <c r="B9" s="27" t="s">
        <v>17</v>
      </c>
      <c r="C9" s="61">
        <v>198323380</v>
      </c>
      <c r="D9" s="62">
        <v>209051339</v>
      </c>
      <c r="E9" s="63">
        <f aca="true" t="shared" si="0" ref="E9:E32">($D9-$C9)</f>
        <v>10727959</v>
      </c>
      <c r="F9" s="61">
        <v>211440317</v>
      </c>
      <c r="G9" s="62">
        <v>206484507</v>
      </c>
      <c r="H9" s="63">
        <f aca="true" t="shared" si="1" ref="H9:H32">($G9-$F9)</f>
        <v>-4955810</v>
      </c>
      <c r="I9" s="63">
        <v>219729595</v>
      </c>
      <c r="J9" s="28">
        <f aca="true" t="shared" si="2" ref="J9:J32">IF($C9=0,0,($E9/$C9)*100)</f>
        <v>5.4093264243479515</v>
      </c>
      <c r="K9" s="29">
        <f aca="true" t="shared" si="3" ref="K9:K32">IF($F9=0,0,($H9/$F9)*100)</f>
        <v>-2.3438339812931703</v>
      </c>
      <c r="L9" s="30">
        <f>IF($E$10=0,0,($E9/$E$10)*100)</f>
        <v>15.938191611222877</v>
      </c>
      <c r="M9" s="29">
        <f>IF($H$10=0,0,($H9/$H$10)*100)</f>
        <v>-8.386984904134577</v>
      </c>
      <c r="N9" s="5"/>
      <c r="O9" s="31"/>
    </row>
    <row r="10" spans="1:15" ht="16.5">
      <c r="A10" s="6"/>
      <c r="B10" s="32" t="s">
        <v>18</v>
      </c>
      <c r="C10" s="64">
        <v>508528066</v>
      </c>
      <c r="D10" s="65">
        <v>575837829</v>
      </c>
      <c r="E10" s="66">
        <f t="shared" si="0"/>
        <v>67309763</v>
      </c>
      <c r="F10" s="64">
        <v>534484423</v>
      </c>
      <c r="G10" s="65">
        <v>593573715</v>
      </c>
      <c r="H10" s="66">
        <f t="shared" si="1"/>
        <v>59089292</v>
      </c>
      <c r="I10" s="66">
        <v>623199833</v>
      </c>
      <c r="J10" s="33">
        <f t="shared" si="2"/>
        <v>13.236194322458497</v>
      </c>
      <c r="K10" s="34">
        <f t="shared" si="3"/>
        <v>11.055381496122667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145231000</v>
      </c>
      <c r="D12" s="62">
        <v>148900131</v>
      </c>
      <c r="E12" s="63">
        <f t="shared" si="0"/>
        <v>3669131</v>
      </c>
      <c r="F12" s="61">
        <v>154525068</v>
      </c>
      <c r="G12" s="62">
        <v>150211842</v>
      </c>
      <c r="H12" s="63">
        <f t="shared" si="1"/>
        <v>-4313226</v>
      </c>
      <c r="I12" s="63">
        <v>151763662</v>
      </c>
      <c r="J12" s="28">
        <f t="shared" si="2"/>
        <v>2.5264103393903508</v>
      </c>
      <c r="K12" s="29">
        <f t="shared" si="3"/>
        <v>-2.7912791470183986</v>
      </c>
      <c r="L12" s="30">
        <f aca="true" t="shared" si="4" ref="L12:L17">IF($E$17=0,0,($E12/$E$17)*100)</f>
        <v>-3.838516559741103</v>
      </c>
      <c r="M12" s="29">
        <f aca="true" t="shared" si="5" ref="M12:M17">IF($H$17=0,0,($H12/$H$17)*100)</f>
        <v>4.185009162826915</v>
      </c>
      <c r="N12" s="5"/>
      <c r="O12" s="31"/>
    </row>
    <row r="13" spans="1:15" ht="12.75">
      <c r="A13" s="2"/>
      <c r="B13" s="27" t="s">
        <v>21</v>
      </c>
      <c r="C13" s="61">
        <v>62030000</v>
      </c>
      <c r="D13" s="62">
        <v>25000000</v>
      </c>
      <c r="E13" s="63">
        <f t="shared" si="0"/>
        <v>-37030000</v>
      </c>
      <c r="F13" s="61">
        <v>64178000</v>
      </c>
      <c r="G13" s="62">
        <v>26450001</v>
      </c>
      <c r="H13" s="63">
        <f t="shared" si="1"/>
        <v>-37727999</v>
      </c>
      <c r="I13" s="63">
        <v>27984100</v>
      </c>
      <c r="J13" s="28">
        <f t="shared" si="2"/>
        <v>-59.69692084475254</v>
      </c>
      <c r="K13" s="29">
        <f t="shared" si="3"/>
        <v>-58.786498488578644</v>
      </c>
      <c r="L13" s="30">
        <f t="shared" si="4"/>
        <v>38.739491232995775</v>
      </c>
      <c r="M13" s="29">
        <f t="shared" si="5"/>
        <v>36.60648004767769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188402948</v>
      </c>
      <c r="D15" s="62">
        <v>193733448</v>
      </c>
      <c r="E15" s="63">
        <f t="shared" si="0"/>
        <v>5330500</v>
      </c>
      <c r="F15" s="61">
        <v>204226625</v>
      </c>
      <c r="G15" s="62">
        <v>214189257</v>
      </c>
      <c r="H15" s="63">
        <f t="shared" si="1"/>
        <v>9962632</v>
      </c>
      <c r="I15" s="63">
        <v>236889540</v>
      </c>
      <c r="J15" s="28">
        <f t="shared" si="2"/>
        <v>2.8293081698488076</v>
      </c>
      <c r="K15" s="29">
        <f t="shared" si="3"/>
        <v>4.878223884863201</v>
      </c>
      <c r="L15" s="30">
        <f t="shared" si="4"/>
        <v>-5.576582717188334</v>
      </c>
      <c r="M15" s="29">
        <f t="shared" si="5"/>
        <v>-9.66647845623499</v>
      </c>
      <c r="N15" s="5"/>
      <c r="O15" s="31"/>
    </row>
    <row r="16" spans="1:15" ht="12.75">
      <c r="A16" s="2"/>
      <c r="B16" s="27" t="s">
        <v>23</v>
      </c>
      <c r="C16" s="61">
        <v>185412924</v>
      </c>
      <c r="D16" s="62">
        <v>117856080</v>
      </c>
      <c r="E16" s="63">
        <f t="shared" si="0"/>
        <v>-67556844</v>
      </c>
      <c r="F16" s="61">
        <v>188993291</v>
      </c>
      <c r="G16" s="62">
        <v>118008167</v>
      </c>
      <c r="H16" s="63">
        <f t="shared" si="1"/>
        <v>-70985124</v>
      </c>
      <c r="I16" s="63">
        <v>120731188</v>
      </c>
      <c r="J16" s="40">
        <f t="shared" si="2"/>
        <v>-36.43588728475044</v>
      </c>
      <c r="K16" s="29">
        <f t="shared" si="3"/>
        <v>-37.559599933100266</v>
      </c>
      <c r="L16" s="30">
        <f t="shared" si="4"/>
        <v>70.67560804393366</v>
      </c>
      <c r="M16" s="29">
        <f t="shared" si="5"/>
        <v>68.87498924573039</v>
      </c>
      <c r="N16" s="5"/>
      <c r="O16" s="31"/>
    </row>
    <row r="17" spans="1:15" ht="16.5">
      <c r="A17" s="2"/>
      <c r="B17" s="32" t="s">
        <v>24</v>
      </c>
      <c r="C17" s="64">
        <v>581076872</v>
      </c>
      <c r="D17" s="65">
        <v>485489659</v>
      </c>
      <c r="E17" s="66">
        <f t="shared" si="0"/>
        <v>-95587213</v>
      </c>
      <c r="F17" s="64">
        <v>611922984</v>
      </c>
      <c r="G17" s="65">
        <v>508859267</v>
      </c>
      <c r="H17" s="66">
        <f t="shared" si="1"/>
        <v>-103063717</v>
      </c>
      <c r="I17" s="66">
        <v>537368490</v>
      </c>
      <c r="J17" s="41">
        <f t="shared" si="2"/>
        <v>-16.450011626000492</v>
      </c>
      <c r="K17" s="34">
        <f t="shared" si="3"/>
        <v>-16.842596159127112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-72548806</v>
      </c>
      <c r="D18" s="71">
        <v>90348170</v>
      </c>
      <c r="E18" s="72">
        <f t="shared" si="0"/>
        <v>162896976</v>
      </c>
      <c r="F18" s="73">
        <v>-77438561</v>
      </c>
      <c r="G18" s="74">
        <v>84714448</v>
      </c>
      <c r="H18" s="75">
        <f t="shared" si="1"/>
        <v>162153009</v>
      </c>
      <c r="I18" s="75">
        <v>85831343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57260000</v>
      </c>
      <c r="D23" s="62">
        <v>52352354</v>
      </c>
      <c r="E23" s="63">
        <f t="shared" si="0"/>
        <v>-4907646</v>
      </c>
      <c r="F23" s="61">
        <v>67176000</v>
      </c>
      <c r="G23" s="62">
        <v>51748048</v>
      </c>
      <c r="H23" s="63">
        <f t="shared" si="1"/>
        <v>-15427952</v>
      </c>
      <c r="I23" s="63">
        <v>55290000</v>
      </c>
      <c r="J23" s="28">
        <f t="shared" si="2"/>
        <v>-8.57081033880545</v>
      </c>
      <c r="K23" s="29">
        <f t="shared" si="3"/>
        <v>-22.96646421340955</v>
      </c>
      <c r="L23" s="30">
        <f>IF($E$25=0,0,($E23/$E$25)*100)</f>
        <v>21.171308168029483</v>
      </c>
      <c r="M23" s="29">
        <f>IF($H$25=0,0,($H23/$H$25)*100)</f>
        <v>65.433808670066</v>
      </c>
      <c r="N23" s="5"/>
      <c r="O23" s="31"/>
    </row>
    <row r="24" spans="1:15" ht="12.75">
      <c r="A24" s="6"/>
      <c r="B24" s="27" t="s">
        <v>30</v>
      </c>
      <c r="C24" s="61">
        <v>28243000</v>
      </c>
      <c r="D24" s="62">
        <v>9970000</v>
      </c>
      <c r="E24" s="63">
        <f t="shared" si="0"/>
        <v>-18273000</v>
      </c>
      <c r="F24" s="61">
        <v>8150000</v>
      </c>
      <c r="G24" s="62">
        <v>0</v>
      </c>
      <c r="H24" s="63">
        <f t="shared" si="1"/>
        <v>-8150000</v>
      </c>
      <c r="I24" s="63">
        <v>0</v>
      </c>
      <c r="J24" s="28">
        <f t="shared" si="2"/>
        <v>-64.69921750522253</v>
      </c>
      <c r="K24" s="29">
        <f t="shared" si="3"/>
        <v>-100</v>
      </c>
      <c r="L24" s="30">
        <f>IF($E$25=0,0,($E24/$E$25)*100)</f>
        <v>78.82869183197052</v>
      </c>
      <c r="M24" s="29">
        <f>IF($H$25=0,0,($H24/$H$25)*100)</f>
        <v>34.566191329934</v>
      </c>
      <c r="N24" s="5"/>
      <c r="O24" s="31"/>
    </row>
    <row r="25" spans="1:15" ht="16.5">
      <c r="A25" s="6"/>
      <c r="B25" s="32" t="s">
        <v>31</v>
      </c>
      <c r="C25" s="64">
        <v>85503000</v>
      </c>
      <c r="D25" s="65">
        <v>62322354</v>
      </c>
      <c r="E25" s="66">
        <f t="shared" si="0"/>
        <v>-23180646</v>
      </c>
      <c r="F25" s="64">
        <v>75326000</v>
      </c>
      <c r="G25" s="65">
        <v>51748048</v>
      </c>
      <c r="H25" s="66">
        <f t="shared" si="1"/>
        <v>-23577952</v>
      </c>
      <c r="I25" s="66">
        <v>55290000</v>
      </c>
      <c r="J25" s="41">
        <f t="shared" si="2"/>
        <v>-27.110915406476966</v>
      </c>
      <c r="K25" s="34">
        <f t="shared" si="3"/>
        <v>-31.30121339245413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50000</v>
      </c>
      <c r="E27" s="63">
        <f t="shared" si="0"/>
        <v>50000</v>
      </c>
      <c r="F27" s="61"/>
      <c r="G27" s="62">
        <v>19500000</v>
      </c>
      <c r="H27" s="63">
        <f t="shared" si="1"/>
        <v>19500000</v>
      </c>
      <c r="I27" s="63">
        <v>2000000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-0.21569718117432965</v>
      </c>
      <c r="M27" s="29">
        <f aca="true" t="shared" si="7" ref="M27:M32">IF($H$32=0,0,($H27/$H$32)*100)</f>
        <v>-82.70438416364576</v>
      </c>
      <c r="N27" s="5"/>
      <c r="O27" s="31"/>
    </row>
    <row r="28" spans="1:15" ht="12.75">
      <c r="A28" s="6"/>
      <c r="B28" s="27" t="s">
        <v>34</v>
      </c>
      <c r="C28" s="61">
        <v>45698000</v>
      </c>
      <c r="D28" s="62">
        <v>19000000</v>
      </c>
      <c r="E28" s="63">
        <f t="shared" si="0"/>
        <v>-26698000</v>
      </c>
      <c r="F28" s="61">
        <v>36311000</v>
      </c>
      <c r="G28" s="62">
        <v>6000000</v>
      </c>
      <c r="H28" s="63">
        <f t="shared" si="1"/>
        <v>-30311000</v>
      </c>
      <c r="I28" s="63">
        <v>7000000</v>
      </c>
      <c r="J28" s="28">
        <f t="shared" si="2"/>
        <v>-58.422688082629435</v>
      </c>
      <c r="K28" s="29">
        <f t="shared" si="3"/>
        <v>-83.47608162815676</v>
      </c>
      <c r="L28" s="30">
        <f t="shared" si="6"/>
        <v>115.17366685984507</v>
      </c>
      <c r="M28" s="29">
        <f t="shared" si="7"/>
        <v>128.55654299406496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10487000</v>
      </c>
      <c r="D30" s="62">
        <v>15377000</v>
      </c>
      <c r="E30" s="63">
        <f t="shared" si="0"/>
        <v>4890000</v>
      </c>
      <c r="F30" s="61">
        <v>14000000</v>
      </c>
      <c r="G30" s="62">
        <v>8192000</v>
      </c>
      <c r="H30" s="63">
        <f t="shared" si="1"/>
        <v>-5808000</v>
      </c>
      <c r="I30" s="63">
        <v>18958000</v>
      </c>
      <c r="J30" s="28">
        <f t="shared" si="2"/>
        <v>46.629159912272335</v>
      </c>
      <c r="K30" s="29">
        <f t="shared" si="3"/>
        <v>-41.48571428571429</v>
      </c>
      <c r="L30" s="30">
        <f t="shared" si="6"/>
        <v>-21.09518431884944</v>
      </c>
      <c r="M30" s="29">
        <f t="shared" si="7"/>
        <v>24.633182729356644</v>
      </c>
      <c r="N30" s="5"/>
      <c r="O30" s="31"/>
    </row>
    <row r="31" spans="1:15" ht="12.75">
      <c r="A31" s="6"/>
      <c r="B31" s="27" t="s">
        <v>30</v>
      </c>
      <c r="C31" s="61">
        <v>29318000</v>
      </c>
      <c r="D31" s="62">
        <v>27895354</v>
      </c>
      <c r="E31" s="63">
        <f t="shared" si="0"/>
        <v>-1422646</v>
      </c>
      <c r="F31" s="61">
        <v>25015000</v>
      </c>
      <c r="G31" s="62">
        <v>18056048</v>
      </c>
      <c r="H31" s="63">
        <f t="shared" si="1"/>
        <v>-6958952</v>
      </c>
      <c r="I31" s="63">
        <v>27332000</v>
      </c>
      <c r="J31" s="28">
        <f t="shared" si="2"/>
        <v>-4.852466061805035</v>
      </c>
      <c r="K31" s="29">
        <f t="shared" si="3"/>
        <v>-27.81911653008195</v>
      </c>
      <c r="L31" s="30">
        <f t="shared" si="6"/>
        <v>6.1372146401787075</v>
      </c>
      <c r="M31" s="29">
        <f t="shared" si="7"/>
        <v>29.514658440224157</v>
      </c>
      <c r="N31" s="5"/>
      <c r="O31" s="31"/>
    </row>
    <row r="32" spans="1:15" ht="17.25" thickBot="1">
      <c r="A32" s="6"/>
      <c r="B32" s="55" t="s">
        <v>37</v>
      </c>
      <c r="C32" s="79">
        <v>85503000</v>
      </c>
      <c r="D32" s="80">
        <v>62322354</v>
      </c>
      <c r="E32" s="81">
        <f t="shared" si="0"/>
        <v>-23180646</v>
      </c>
      <c r="F32" s="79">
        <v>75326000</v>
      </c>
      <c r="G32" s="80">
        <v>51748048</v>
      </c>
      <c r="H32" s="81">
        <f t="shared" si="1"/>
        <v>-23577952</v>
      </c>
      <c r="I32" s="81">
        <v>55290000</v>
      </c>
      <c r="J32" s="56">
        <f t="shared" si="2"/>
        <v>-27.110915406476966</v>
      </c>
      <c r="K32" s="57">
        <f t="shared" si="3"/>
        <v>-31.30121339245413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52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316321442</v>
      </c>
      <c r="D7" s="62">
        <v>151595120</v>
      </c>
      <c r="E7" s="63">
        <f>($D7-$C7)</f>
        <v>-164726322</v>
      </c>
      <c r="F7" s="61">
        <v>338439613</v>
      </c>
      <c r="G7" s="62">
        <v>165695648</v>
      </c>
      <c r="H7" s="63">
        <f>($G7-$F7)</f>
        <v>-172743965</v>
      </c>
      <c r="I7" s="63">
        <v>180663908</v>
      </c>
      <c r="J7" s="28">
        <f>IF($C7=0,0,($E7/$C7)*100)</f>
        <v>-52.07561047979795</v>
      </c>
      <c r="K7" s="29">
        <f>IF($F7=0,0,($H7/$F7)*100)</f>
        <v>-51.04129610265215</v>
      </c>
      <c r="L7" s="30">
        <f>IF($E$10=0,0,($E7/$E$10)*100)</f>
        <v>107.09280225316897</v>
      </c>
      <c r="M7" s="29">
        <f>IF($H$10=0,0,($H7/$H$10)*100)</f>
        <v>107.25410329109182</v>
      </c>
      <c r="N7" s="5"/>
      <c r="O7" s="31"/>
    </row>
    <row r="8" spans="1:15" ht="12.75">
      <c r="A8" s="2"/>
      <c r="B8" s="27" t="s">
        <v>16</v>
      </c>
      <c r="C8" s="61">
        <v>624507824</v>
      </c>
      <c r="D8" s="62">
        <v>622287690</v>
      </c>
      <c r="E8" s="63">
        <f>($D8-$C8)</f>
        <v>-2220134</v>
      </c>
      <c r="F8" s="61">
        <v>667299153</v>
      </c>
      <c r="G8" s="62">
        <v>669419631</v>
      </c>
      <c r="H8" s="63">
        <f>($G8-$F8)</f>
        <v>2120478</v>
      </c>
      <c r="I8" s="63">
        <v>718615379</v>
      </c>
      <c r="J8" s="28">
        <f>IF($C8=0,0,($E8/$C8)*100)</f>
        <v>-0.3555013908040326</v>
      </c>
      <c r="K8" s="29">
        <f>IF($F8=0,0,($H8/$F8)*100)</f>
        <v>0.31777022201615174</v>
      </c>
      <c r="L8" s="30">
        <f>IF($E$10=0,0,($E8/$E$10)*100)</f>
        <v>1.4433659936724443</v>
      </c>
      <c r="M8" s="29">
        <f>IF($H$10=0,0,($H8/$H$10)*100)</f>
        <v>-1.3165725728160043</v>
      </c>
      <c r="N8" s="5"/>
      <c r="O8" s="31"/>
    </row>
    <row r="9" spans="1:15" ht="12.75">
      <c r="A9" s="2"/>
      <c r="B9" s="27" t="s">
        <v>17</v>
      </c>
      <c r="C9" s="61">
        <v>289051871</v>
      </c>
      <c r="D9" s="62">
        <v>302181900</v>
      </c>
      <c r="E9" s="63">
        <f aca="true" t="shared" si="0" ref="E9:E32">($D9-$C9)</f>
        <v>13130029</v>
      </c>
      <c r="F9" s="61">
        <v>286355135</v>
      </c>
      <c r="G9" s="62">
        <v>295918150</v>
      </c>
      <c r="H9" s="63">
        <f aca="true" t="shared" si="1" ref="H9:H32">($G9-$F9)</f>
        <v>9563015</v>
      </c>
      <c r="I9" s="63">
        <v>288586373</v>
      </c>
      <c r="J9" s="28">
        <f aca="true" t="shared" si="2" ref="J9:J32">IF($C9=0,0,($E9/$C9)*100)</f>
        <v>4.542447331191985</v>
      </c>
      <c r="K9" s="29">
        <f aca="true" t="shared" si="3" ref="K9:K32">IF($F9=0,0,($H9/$F9)*100)</f>
        <v>3.339564698219922</v>
      </c>
      <c r="L9" s="30">
        <f>IF($E$10=0,0,($E9/$E$10)*100)</f>
        <v>-8.536168246841411</v>
      </c>
      <c r="M9" s="29">
        <f>IF($H$10=0,0,($H9/$H$10)*100)</f>
        <v>-5.937530718275804</v>
      </c>
      <c r="N9" s="5"/>
      <c r="O9" s="31"/>
    </row>
    <row r="10" spans="1:15" ht="16.5">
      <c r="A10" s="6"/>
      <c r="B10" s="32" t="s">
        <v>18</v>
      </c>
      <c r="C10" s="64">
        <v>1229881137</v>
      </c>
      <c r="D10" s="65">
        <v>1076064710</v>
      </c>
      <c r="E10" s="66">
        <f t="shared" si="0"/>
        <v>-153816427</v>
      </c>
      <c r="F10" s="64">
        <v>1292093901</v>
      </c>
      <c r="G10" s="65">
        <v>1131033429</v>
      </c>
      <c r="H10" s="66">
        <f t="shared" si="1"/>
        <v>-161060472</v>
      </c>
      <c r="I10" s="66">
        <v>1187865660</v>
      </c>
      <c r="J10" s="33">
        <f t="shared" si="2"/>
        <v>-12.506609165109914</v>
      </c>
      <c r="K10" s="34">
        <f t="shared" si="3"/>
        <v>-12.465074858363565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365866560</v>
      </c>
      <c r="D12" s="62">
        <v>290898998</v>
      </c>
      <c r="E12" s="63">
        <f t="shared" si="0"/>
        <v>-74967562</v>
      </c>
      <c r="F12" s="61">
        <v>387818575</v>
      </c>
      <c r="G12" s="62">
        <v>303751002</v>
      </c>
      <c r="H12" s="63">
        <f t="shared" si="1"/>
        <v>-84067573</v>
      </c>
      <c r="I12" s="63">
        <v>323190002</v>
      </c>
      <c r="J12" s="28">
        <f t="shared" si="2"/>
        <v>-20.49041103947844</v>
      </c>
      <c r="K12" s="29">
        <f t="shared" si="3"/>
        <v>-21.6770362275711</v>
      </c>
      <c r="L12" s="30">
        <f aca="true" t="shared" si="4" ref="L12:L17">IF($E$17=0,0,($E12/$E$17)*100)</f>
        <v>48.73841829242945</v>
      </c>
      <c r="M12" s="29">
        <f aca="true" t="shared" si="5" ref="M12:M17">IF($H$17=0,0,($H12/$H$17)*100)</f>
        <v>52.19707280398613</v>
      </c>
      <c r="N12" s="5"/>
      <c r="O12" s="31"/>
    </row>
    <row r="13" spans="1:15" ht="12.75">
      <c r="A13" s="2"/>
      <c r="B13" s="27" t="s">
        <v>21</v>
      </c>
      <c r="C13" s="61">
        <v>105278584</v>
      </c>
      <c r="D13" s="62">
        <v>96589370</v>
      </c>
      <c r="E13" s="63">
        <f t="shared" si="0"/>
        <v>-8689214</v>
      </c>
      <c r="F13" s="61">
        <v>105119480</v>
      </c>
      <c r="G13" s="62">
        <v>102113076</v>
      </c>
      <c r="H13" s="63">
        <f t="shared" si="1"/>
        <v>-3006404</v>
      </c>
      <c r="I13" s="63">
        <v>107962770</v>
      </c>
      <c r="J13" s="28">
        <f t="shared" si="2"/>
        <v>-8.253543759669107</v>
      </c>
      <c r="K13" s="29">
        <f t="shared" si="3"/>
        <v>-2.859987511353747</v>
      </c>
      <c r="L13" s="30">
        <f t="shared" si="4"/>
        <v>5.64909055685223</v>
      </c>
      <c r="M13" s="29">
        <f t="shared" si="5"/>
        <v>1.8666589609550774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375089772</v>
      </c>
      <c r="D15" s="62">
        <v>392390430</v>
      </c>
      <c r="E15" s="63">
        <f t="shared" si="0"/>
        <v>17300658</v>
      </c>
      <c r="F15" s="61">
        <v>401477841</v>
      </c>
      <c r="G15" s="62">
        <v>419830565</v>
      </c>
      <c r="H15" s="63">
        <f t="shared" si="1"/>
        <v>18352724</v>
      </c>
      <c r="I15" s="63">
        <v>449228847</v>
      </c>
      <c r="J15" s="28">
        <f t="shared" si="2"/>
        <v>4.612404627231478</v>
      </c>
      <c r="K15" s="29">
        <f t="shared" si="3"/>
        <v>4.571291893541891</v>
      </c>
      <c r="L15" s="30">
        <f t="shared" si="4"/>
        <v>-11.247620755471091</v>
      </c>
      <c r="M15" s="29">
        <f t="shared" si="5"/>
        <v>-11.395100828942255</v>
      </c>
      <c r="N15" s="5"/>
      <c r="O15" s="31"/>
    </row>
    <row r="16" spans="1:15" ht="12.75">
      <c r="A16" s="2"/>
      <c r="B16" s="27" t="s">
        <v>23</v>
      </c>
      <c r="C16" s="61">
        <v>459965097</v>
      </c>
      <c r="D16" s="62">
        <v>372505058</v>
      </c>
      <c r="E16" s="63">
        <f t="shared" si="0"/>
        <v>-87460039</v>
      </c>
      <c r="F16" s="61">
        <v>473995520</v>
      </c>
      <c r="G16" s="62">
        <v>381658751</v>
      </c>
      <c r="H16" s="63">
        <f t="shared" si="1"/>
        <v>-92336769</v>
      </c>
      <c r="I16" s="63">
        <v>383805088</v>
      </c>
      <c r="J16" s="40">
        <f t="shared" si="2"/>
        <v>-19.014494701975178</v>
      </c>
      <c r="K16" s="29">
        <f t="shared" si="3"/>
        <v>-19.480515132294922</v>
      </c>
      <c r="L16" s="30">
        <f t="shared" si="4"/>
        <v>56.86011190618942</v>
      </c>
      <c r="M16" s="29">
        <f t="shared" si="5"/>
        <v>57.331369064001045</v>
      </c>
      <c r="N16" s="5"/>
      <c r="O16" s="31"/>
    </row>
    <row r="17" spans="1:15" ht="16.5">
      <c r="A17" s="2"/>
      <c r="B17" s="32" t="s">
        <v>24</v>
      </c>
      <c r="C17" s="64">
        <v>1306200013</v>
      </c>
      <c r="D17" s="65">
        <v>1152383856</v>
      </c>
      <c r="E17" s="66">
        <f t="shared" si="0"/>
        <v>-153816157</v>
      </c>
      <c r="F17" s="64">
        <v>1368411416</v>
      </c>
      <c r="G17" s="65">
        <v>1207353394</v>
      </c>
      <c r="H17" s="66">
        <f t="shared" si="1"/>
        <v>-161058022</v>
      </c>
      <c r="I17" s="66">
        <v>1264186707</v>
      </c>
      <c r="J17" s="41">
        <f t="shared" si="2"/>
        <v>-11.775850211999654</v>
      </c>
      <c r="K17" s="34">
        <f t="shared" si="3"/>
        <v>-11.769707568706808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-76318876</v>
      </c>
      <c r="D18" s="71">
        <v>-76319146</v>
      </c>
      <c r="E18" s="72">
        <f t="shared" si="0"/>
        <v>-270</v>
      </c>
      <c r="F18" s="73">
        <v>-76317515</v>
      </c>
      <c r="G18" s="74">
        <v>-76319965</v>
      </c>
      <c r="H18" s="75">
        <f t="shared" si="1"/>
        <v>-2450</v>
      </c>
      <c r="I18" s="75">
        <v>-76321047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>
        <v>35000000</v>
      </c>
      <c r="D21" s="62">
        <v>0</v>
      </c>
      <c r="E21" s="63">
        <f t="shared" si="0"/>
        <v>-35000000</v>
      </c>
      <c r="F21" s="61">
        <v>20000000</v>
      </c>
      <c r="G21" s="62">
        <v>0</v>
      </c>
      <c r="H21" s="63">
        <f t="shared" si="1"/>
        <v>-20000000</v>
      </c>
      <c r="I21" s="63">
        <v>0</v>
      </c>
      <c r="J21" s="28">
        <f t="shared" si="2"/>
        <v>-100</v>
      </c>
      <c r="K21" s="29">
        <f t="shared" si="3"/>
        <v>-100</v>
      </c>
      <c r="L21" s="30">
        <f>IF($E$25=0,0,($E21/$E$25)*100)</f>
        <v>43.72055802971581</v>
      </c>
      <c r="M21" s="29">
        <f>IF($H$25=0,0,($H21/$H$25)*100)</f>
        <v>50.68180714700653</v>
      </c>
      <c r="N21" s="5"/>
      <c r="O21" s="31"/>
    </row>
    <row r="22" spans="1:15" ht="12.75">
      <c r="A22" s="6"/>
      <c r="B22" s="27" t="s">
        <v>28</v>
      </c>
      <c r="C22" s="61">
        <v>5000000</v>
      </c>
      <c r="D22" s="62">
        <v>0</v>
      </c>
      <c r="E22" s="63">
        <f t="shared" si="0"/>
        <v>-5000000</v>
      </c>
      <c r="F22" s="61">
        <v>5000000</v>
      </c>
      <c r="G22" s="62">
        <v>0</v>
      </c>
      <c r="H22" s="63">
        <f t="shared" si="1"/>
        <v>-5000000</v>
      </c>
      <c r="I22" s="63">
        <v>0</v>
      </c>
      <c r="J22" s="28">
        <f t="shared" si="2"/>
        <v>-100</v>
      </c>
      <c r="K22" s="29">
        <f t="shared" si="3"/>
        <v>-100</v>
      </c>
      <c r="L22" s="30">
        <f>IF($E$25=0,0,($E22/$E$25)*100)</f>
        <v>6.245794004245116</v>
      </c>
      <c r="M22" s="29">
        <f>IF($H$25=0,0,($H22/$H$25)*100)</f>
        <v>12.670451786751633</v>
      </c>
      <c r="N22" s="5"/>
      <c r="O22" s="31"/>
    </row>
    <row r="23" spans="1:15" ht="12.75">
      <c r="A23" s="6"/>
      <c r="B23" s="27" t="s">
        <v>29</v>
      </c>
      <c r="C23" s="61">
        <v>103609464</v>
      </c>
      <c r="D23" s="62">
        <v>76008000</v>
      </c>
      <c r="E23" s="63">
        <f t="shared" si="0"/>
        <v>-27601464</v>
      </c>
      <c r="F23" s="61">
        <v>79023000</v>
      </c>
      <c r="G23" s="62">
        <v>78060662</v>
      </c>
      <c r="H23" s="63">
        <f t="shared" si="1"/>
        <v>-962338</v>
      </c>
      <c r="I23" s="63">
        <v>92508142</v>
      </c>
      <c r="J23" s="28">
        <f t="shared" si="2"/>
        <v>-26.639906176910632</v>
      </c>
      <c r="K23" s="29">
        <f t="shared" si="3"/>
        <v>-1.2177948192298444</v>
      </c>
      <c r="L23" s="30">
        <f>IF($E$25=0,0,($E23/$E$25)*100)</f>
        <v>34.478611671917484</v>
      </c>
      <c r="M23" s="29">
        <f>IF($H$25=0,0,($H23/$H$25)*100)</f>
        <v>2.4386514463117988</v>
      </c>
      <c r="N23" s="5"/>
      <c r="O23" s="31"/>
    </row>
    <row r="24" spans="1:15" ht="12.75">
      <c r="A24" s="6"/>
      <c r="B24" s="27" t="s">
        <v>30</v>
      </c>
      <c r="C24" s="61">
        <v>12452409</v>
      </c>
      <c r="D24" s="62">
        <v>0</v>
      </c>
      <c r="E24" s="63">
        <f t="shared" si="0"/>
        <v>-12452409</v>
      </c>
      <c r="F24" s="61">
        <v>13499554</v>
      </c>
      <c r="G24" s="62">
        <v>0</v>
      </c>
      <c r="H24" s="63">
        <f t="shared" si="1"/>
        <v>-13499554</v>
      </c>
      <c r="I24" s="63">
        <v>0</v>
      </c>
      <c r="J24" s="28">
        <f t="shared" si="2"/>
        <v>-100</v>
      </c>
      <c r="K24" s="29">
        <f t="shared" si="3"/>
        <v>-100</v>
      </c>
      <c r="L24" s="30">
        <f>IF($E$25=0,0,($E24/$E$25)*100)</f>
        <v>15.555036294121585</v>
      </c>
      <c r="M24" s="29">
        <f>IF($H$25=0,0,($H24/$H$25)*100)</f>
        <v>34.20908961993003</v>
      </c>
      <c r="N24" s="5"/>
      <c r="O24" s="31"/>
    </row>
    <row r="25" spans="1:15" ht="16.5">
      <c r="A25" s="6"/>
      <c r="B25" s="32" t="s">
        <v>31</v>
      </c>
      <c r="C25" s="64">
        <v>156061873</v>
      </c>
      <c r="D25" s="65">
        <v>76008000</v>
      </c>
      <c r="E25" s="66">
        <f t="shared" si="0"/>
        <v>-80053873</v>
      </c>
      <c r="F25" s="64">
        <v>117522554</v>
      </c>
      <c r="G25" s="65">
        <v>78060662</v>
      </c>
      <c r="H25" s="66">
        <f t="shared" si="1"/>
        <v>-39461892</v>
      </c>
      <c r="I25" s="66">
        <v>92508142</v>
      </c>
      <c r="J25" s="41">
        <f t="shared" si="2"/>
        <v>-51.296240049611605</v>
      </c>
      <c r="K25" s="34">
        <f t="shared" si="3"/>
        <v>-33.57814364721856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12452409</v>
      </c>
      <c r="D27" s="62">
        <v>5000000</v>
      </c>
      <c r="E27" s="63">
        <f t="shared" si="0"/>
        <v>-7452409</v>
      </c>
      <c r="F27" s="61">
        <v>30870074</v>
      </c>
      <c r="G27" s="62">
        <v>33656662</v>
      </c>
      <c r="H27" s="63">
        <f t="shared" si="1"/>
        <v>2786588</v>
      </c>
      <c r="I27" s="63">
        <v>32568566</v>
      </c>
      <c r="J27" s="28">
        <f t="shared" si="2"/>
        <v>-59.84712676880434</v>
      </c>
      <c r="K27" s="29">
        <f t="shared" si="3"/>
        <v>9.026826433911367</v>
      </c>
      <c r="L27" s="30">
        <f aca="true" t="shared" si="6" ref="L27:L32">IF($E$32=0,0,($E27/$E$32)*100)</f>
        <v>9.309242289876469</v>
      </c>
      <c r="M27" s="29">
        <f aca="true" t="shared" si="7" ref="M27:M32">IF($H$32=0,0,($H27/$H$32)*100)</f>
        <v>-7.061465780708133</v>
      </c>
      <c r="N27" s="5"/>
      <c r="O27" s="31"/>
    </row>
    <row r="28" spans="1:15" ht="12.75">
      <c r="A28" s="6"/>
      <c r="B28" s="27" t="s">
        <v>34</v>
      </c>
      <c r="C28" s="61">
        <v>55550000</v>
      </c>
      <c r="D28" s="62">
        <v>23000000</v>
      </c>
      <c r="E28" s="63">
        <f t="shared" si="0"/>
        <v>-32550000</v>
      </c>
      <c r="F28" s="61">
        <v>57153560</v>
      </c>
      <c r="G28" s="62">
        <v>19851000</v>
      </c>
      <c r="H28" s="63">
        <f t="shared" si="1"/>
        <v>-37302560</v>
      </c>
      <c r="I28" s="63">
        <v>22215576</v>
      </c>
      <c r="J28" s="28">
        <f t="shared" si="2"/>
        <v>-58.5958595859586</v>
      </c>
      <c r="K28" s="29">
        <f t="shared" si="3"/>
        <v>-65.26725544305552</v>
      </c>
      <c r="L28" s="30">
        <f t="shared" si="6"/>
        <v>40.660118967635704</v>
      </c>
      <c r="M28" s="29">
        <f t="shared" si="7"/>
        <v>94.528057600482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39806000</v>
      </c>
      <c r="D30" s="62">
        <v>15808000</v>
      </c>
      <c r="E30" s="63">
        <f t="shared" si="0"/>
        <v>-23998000</v>
      </c>
      <c r="F30" s="61"/>
      <c r="G30" s="62">
        <v>0</v>
      </c>
      <c r="H30" s="63">
        <f t="shared" si="1"/>
        <v>0</v>
      </c>
      <c r="I30" s="63">
        <v>34724000</v>
      </c>
      <c r="J30" s="28">
        <f t="shared" si="2"/>
        <v>-60.287393860222075</v>
      </c>
      <c r="K30" s="29">
        <f t="shared" si="3"/>
        <v>0</v>
      </c>
      <c r="L30" s="30">
        <f t="shared" si="6"/>
        <v>29.977312902774862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48253464</v>
      </c>
      <c r="D31" s="62">
        <v>32200000</v>
      </c>
      <c r="E31" s="63">
        <f t="shared" si="0"/>
        <v>-16053464</v>
      </c>
      <c r="F31" s="61">
        <v>29498920</v>
      </c>
      <c r="G31" s="62">
        <v>24553000</v>
      </c>
      <c r="H31" s="63">
        <f t="shared" si="1"/>
        <v>-4945920</v>
      </c>
      <c r="I31" s="63">
        <v>3000000</v>
      </c>
      <c r="J31" s="28">
        <f t="shared" si="2"/>
        <v>-33.269039503568074</v>
      </c>
      <c r="K31" s="29">
        <f t="shared" si="3"/>
        <v>-16.7664443308433</v>
      </c>
      <c r="L31" s="30">
        <f t="shared" si="6"/>
        <v>20.053325839712965</v>
      </c>
      <c r="M31" s="29">
        <f t="shared" si="7"/>
        <v>12.533408180226127</v>
      </c>
      <c r="N31" s="5"/>
      <c r="O31" s="31"/>
    </row>
    <row r="32" spans="1:15" ht="17.25" thickBot="1">
      <c r="A32" s="6"/>
      <c r="B32" s="55" t="s">
        <v>37</v>
      </c>
      <c r="C32" s="79">
        <v>156061873</v>
      </c>
      <c r="D32" s="80">
        <v>76008000</v>
      </c>
      <c r="E32" s="81">
        <f t="shared" si="0"/>
        <v>-80053873</v>
      </c>
      <c r="F32" s="79">
        <v>117522554</v>
      </c>
      <c r="G32" s="80">
        <v>78060662</v>
      </c>
      <c r="H32" s="81">
        <f t="shared" si="1"/>
        <v>-39461892</v>
      </c>
      <c r="I32" s="81">
        <v>92508142</v>
      </c>
      <c r="J32" s="56">
        <f t="shared" si="2"/>
        <v>-51.296240049611605</v>
      </c>
      <c r="K32" s="57">
        <f t="shared" si="3"/>
        <v>-33.57814364721856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53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/>
      <c r="D7" s="62">
        <v>0</v>
      </c>
      <c r="E7" s="63">
        <f>($D7-$C7)</f>
        <v>0</v>
      </c>
      <c r="F7" s="61"/>
      <c r="G7" s="62">
        <v>0</v>
      </c>
      <c r="H7" s="63">
        <f>($G7-$F7)</f>
        <v>0</v>
      </c>
      <c r="I7" s="63">
        <v>0</v>
      </c>
      <c r="J7" s="28">
        <f>IF($C7=0,0,($E7/$C7)*100)</f>
        <v>0</v>
      </c>
      <c r="K7" s="29">
        <f>IF($F7=0,0,($H7/$F7)*100)</f>
        <v>0</v>
      </c>
      <c r="L7" s="30">
        <f>IF($E$10=0,0,($E7/$E$10)*100)</f>
        <v>0</v>
      </c>
      <c r="M7" s="29">
        <f>IF($H$10=0,0,($H7/$H$10)*100)</f>
        <v>0</v>
      </c>
      <c r="N7" s="5"/>
      <c r="O7" s="31"/>
    </row>
    <row r="8" spans="1:15" ht="12.75">
      <c r="A8" s="2"/>
      <c r="B8" s="27" t="s">
        <v>16</v>
      </c>
      <c r="C8" s="61">
        <v>4940587</v>
      </c>
      <c r="D8" s="62">
        <v>4012633</v>
      </c>
      <c r="E8" s="63">
        <f>($D8-$C8)</f>
        <v>-927954</v>
      </c>
      <c r="F8" s="61">
        <v>5212319</v>
      </c>
      <c r="G8" s="62">
        <v>4237340</v>
      </c>
      <c r="H8" s="63">
        <f>($G8-$F8)</f>
        <v>-974979</v>
      </c>
      <c r="I8" s="63">
        <v>4466157</v>
      </c>
      <c r="J8" s="28">
        <f>IF($C8=0,0,($E8/$C8)*100)</f>
        <v>-18.78226210772121</v>
      </c>
      <c r="K8" s="29">
        <f>IF($F8=0,0,($H8/$F8)*100)</f>
        <v>-18.705282619885697</v>
      </c>
      <c r="L8" s="30">
        <f>IF($E$10=0,0,($E8/$E$10)*100)</f>
        <v>-6.125059586978904</v>
      </c>
      <c r="M8" s="29">
        <f>IF($H$10=0,0,($H8/$H$10)*100)</f>
        <v>-39.564135860081976</v>
      </c>
      <c r="N8" s="5"/>
      <c r="O8" s="31"/>
    </row>
    <row r="9" spans="1:15" ht="12.75">
      <c r="A9" s="2"/>
      <c r="B9" s="27" t="s">
        <v>17</v>
      </c>
      <c r="C9" s="61">
        <v>278337980</v>
      </c>
      <c r="D9" s="62">
        <v>294416056</v>
      </c>
      <c r="E9" s="63">
        <f aca="true" t="shared" si="0" ref="E9:E32">($D9-$C9)</f>
        <v>16078076</v>
      </c>
      <c r="F9" s="61">
        <v>287418381</v>
      </c>
      <c r="G9" s="62">
        <v>290857660</v>
      </c>
      <c r="H9" s="63">
        <f aca="true" t="shared" si="1" ref="H9:H32">($G9-$F9)</f>
        <v>3439279</v>
      </c>
      <c r="I9" s="63">
        <v>311744843</v>
      </c>
      <c r="J9" s="28">
        <f aca="true" t="shared" si="2" ref="J9:J32">IF($C9=0,0,($E9/$C9)*100)</f>
        <v>5.776457815782093</v>
      </c>
      <c r="K9" s="29">
        <f aca="true" t="shared" si="3" ref="K9:K32">IF($F9=0,0,($H9/$F9)*100)</f>
        <v>1.1966106649247321</v>
      </c>
      <c r="L9" s="30">
        <f>IF($E$10=0,0,($E9/$E$10)*100)</f>
        <v>106.1250595869789</v>
      </c>
      <c r="M9" s="29">
        <f>IF($H$10=0,0,($H9/$H$10)*100)</f>
        <v>139.56413586008196</v>
      </c>
      <c r="N9" s="5"/>
      <c r="O9" s="31"/>
    </row>
    <row r="10" spans="1:15" ht="16.5">
      <c r="A10" s="6"/>
      <c r="B10" s="32" t="s">
        <v>18</v>
      </c>
      <c r="C10" s="64">
        <v>283278567</v>
      </c>
      <c r="D10" s="65">
        <v>298428689</v>
      </c>
      <c r="E10" s="66">
        <f t="shared" si="0"/>
        <v>15150122</v>
      </c>
      <c r="F10" s="64">
        <v>292630700</v>
      </c>
      <c r="G10" s="65">
        <v>295095000</v>
      </c>
      <c r="H10" s="66">
        <f t="shared" si="1"/>
        <v>2464300</v>
      </c>
      <c r="I10" s="66">
        <v>316211000</v>
      </c>
      <c r="J10" s="33">
        <f t="shared" si="2"/>
        <v>5.348135639220457</v>
      </c>
      <c r="K10" s="34">
        <f t="shared" si="3"/>
        <v>0.8421194358623343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197559699</v>
      </c>
      <c r="D12" s="62">
        <v>169429222</v>
      </c>
      <c r="E12" s="63">
        <f t="shared" si="0"/>
        <v>-28130477</v>
      </c>
      <c r="F12" s="61">
        <v>210166197</v>
      </c>
      <c r="G12" s="62">
        <v>178731828</v>
      </c>
      <c r="H12" s="63">
        <f t="shared" si="1"/>
        <v>-31434369</v>
      </c>
      <c r="I12" s="63">
        <v>188383349</v>
      </c>
      <c r="J12" s="28">
        <f t="shared" si="2"/>
        <v>-14.238975429902837</v>
      </c>
      <c r="K12" s="29">
        <f t="shared" si="3"/>
        <v>-14.95691003058879</v>
      </c>
      <c r="L12" s="30">
        <f aca="true" t="shared" si="4" ref="L12:L17">IF($E$17=0,0,($E12/$E$17)*100)</f>
        <v>240.16837113879114</v>
      </c>
      <c r="M12" s="29">
        <f aca="true" t="shared" si="5" ref="M12:M17">IF($H$17=0,0,($H12/$H$17)*100)</f>
        <v>140.13820083992772</v>
      </c>
      <c r="N12" s="5"/>
      <c r="O12" s="31"/>
    </row>
    <row r="13" spans="1:15" ht="12.75">
      <c r="A13" s="2"/>
      <c r="B13" s="27" t="s">
        <v>21</v>
      </c>
      <c r="C13" s="61"/>
      <c r="D13" s="62">
        <v>0</v>
      </c>
      <c r="E13" s="63">
        <f t="shared" si="0"/>
        <v>0</v>
      </c>
      <c r="F13" s="61"/>
      <c r="G13" s="62">
        <v>0</v>
      </c>
      <c r="H13" s="63">
        <f t="shared" si="1"/>
        <v>0</v>
      </c>
      <c r="I13" s="63">
        <v>0</v>
      </c>
      <c r="J13" s="28">
        <f t="shared" si="2"/>
        <v>0</v>
      </c>
      <c r="K13" s="29">
        <f t="shared" si="3"/>
        <v>0</v>
      </c>
      <c r="L13" s="30">
        <f t="shared" si="4"/>
        <v>0</v>
      </c>
      <c r="M13" s="29">
        <f t="shared" si="5"/>
        <v>0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104685941</v>
      </c>
      <c r="D16" s="62">
        <v>121103603</v>
      </c>
      <c r="E16" s="63">
        <f t="shared" si="0"/>
        <v>16417662</v>
      </c>
      <c r="F16" s="61">
        <v>109738142</v>
      </c>
      <c r="G16" s="62">
        <v>118741533</v>
      </c>
      <c r="H16" s="63">
        <f t="shared" si="1"/>
        <v>9003391</v>
      </c>
      <c r="I16" s="63">
        <v>124524632</v>
      </c>
      <c r="J16" s="40">
        <f t="shared" si="2"/>
        <v>15.682776352939312</v>
      </c>
      <c r="K16" s="29">
        <f t="shared" si="3"/>
        <v>8.204431782706873</v>
      </c>
      <c r="L16" s="30">
        <f t="shared" si="4"/>
        <v>-140.16837113879114</v>
      </c>
      <c r="M16" s="29">
        <f t="shared" si="5"/>
        <v>-40.13820083992771</v>
      </c>
      <c r="N16" s="5"/>
      <c r="O16" s="31"/>
    </row>
    <row r="17" spans="1:15" ht="16.5">
      <c r="A17" s="2"/>
      <c r="B17" s="32" t="s">
        <v>24</v>
      </c>
      <c r="C17" s="64">
        <v>302245640</v>
      </c>
      <c r="D17" s="65">
        <v>290532825</v>
      </c>
      <c r="E17" s="66">
        <f t="shared" si="0"/>
        <v>-11712815</v>
      </c>
      <c r="F17" s="64">
        <v>319904339</v>
      </c>
      <c r="G17" s="65">
        <v>297473361</v>
      </c>
      <c r="H17" s="66">
        <f t="shared" si="1"/>
        <v>-22430978</v>
      </c>
      <c r="I17" s="66">
        <v>312907981</v>
      </c>
      <c r="J17" s="41">
        <f t="shared" si="2"/>
        <v>-3.8752635108317857</v>
      </c>
      <c r="K17" s="34">
        <f t="shared" si="3"/>
        <v>-7.011776729918003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-18967073</v>
      </c>
      <c r="D18" s="71">
        <v>7895864</v>
      </c>
      <c r="E18" s="72">
        <f t="shared" si="0"/>
        <v>26862937</v>
      </c>
      <c r="F18" s="73">
        <v>-27273639</v>
      </c>
      <c r="G18" s="74">
        <v>-2378361</v>
      </c>
      <c r="H18" s="75">
        <f t="shared" si="1"/>
        <v>24895278</v>
      </c>
      <c r="I18" s="75">
        <v>3303019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/>
      <c r="D23" s="62">
        <v>10000000</v>
      </c>
      <c r="E23" s="63">
        <f t="shared" si="0"/>
        <v>10000000</v>
      </c>
      <c r="F23" s="61"/>
      <c r="G23" s="62">
        <v>0</v>
      </c>
      <c r="H23" s="63">
        <f t="shared" si="1"/>
        <v>0</v>
      </c>
      <c r="I23" s="63">
        <v>0</v>
      </c>
      <c r="J23" s="28">
        <f t="shared" si="2"/>
        <v>0</v>
      </c>
      <c r="K23" s="29">
        <f t="shared" si="3"/>
        <v>0</v>
      </c>
      <c r="L23" s="30">
        <f>IF($E$25=0,0,($E23/$E$25)*100)</f>
        <v>61.67422453451225</v>
      </c>
      <c r="M23" s="29">
        <f>IF($H$25=0,0,($H23/$H$25)*100)</f>
        <v>0</v>
      </c>
      <c r="N23" s="5"/>
      <c r="O23" s="31"/>
    </row>
    <row r="24" spans="1:15" ht="12.75">
      <c r="A24" s="6"/>
      <c r="B24" s="27" t="s">
        <v>30</v>
      </c>
      <c r="C24" s="61">
        <v>3885771</v>
      </c>
      <c r="D24" s="62">
        <v>10100000</v>
      </c>
      <c r="E24" s="63">
        <f t="shared" si="0"/>
        <v>6214229</v>
      </c>
      <c r="F24" s="61">
        <v>2000000</v>
      </c>
      <c r="G24" s="62">
        <v>105600</v>
      </c>
      <c r="H24" s="63">
        <f t="shared" si="1"/>
        <v>-1894400</v>
      </c>
      <c r="I24" s="63">
        <v>5911302</v>
      </c>
      <c r="J24" s="28">
        <f t="shared" si="2"/>
        <v>159.92267686387078</v>
      </c>
      <c r="K24" s="29">
        <f t="shared" si="3"/>
        <v>-94.72</v>
      </c>
      <c r="L24" s="30">
        <f>IF($E$25=0,0,($E24/$E$25)*100)</f>
        <v>38.32577546548775</v>
      </c>
      <c r="M24" s="29">
        <f>IF($H$25=0,0,($H24/$H$25)*100)</f>
        <v>100</v>
      </c>
      <c r="N24" s="5"/>
      <c r="O24" s="31"/>
    </row>
    <row r="25" spans="1:15" ht="16.5">
      <c r="A25" s="6"/>
      <c r="B25" s="32" t="s">
        <v>31</v>
      </c>
      <c r="C25" s="64">
        <v>3885771</v>
      </c>
      <c r="D25" s="65">
        <v>20100000</v>
      </c>
      <c r="E25" s="66">
        <f t="shared" si="0"/>
        <v>16214229</v>
      </c>
      <c r="F25" s="64">
        <v>2000000</v>
      </c>
      <c r="G25" s="65">
        <v>105600</v>
      </c>
      <c r="H25" s="66">
        <f t="shared" si="1"/>
        <v>-1894400</v>
      </c>
      <c r="I25" s="66">
        <v>5911302</v>
      </c>
      <c r="J25" s="41">
        <f t="shared" si="2"/>
        <v>417.27186187760424</v>
      </c>
      <c r="K25" s="34">
        <f t="shared" si="3"/>
        <v>-94.72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10000000</v>
      </c>
      <c r="E30" s="63">
        <f t="shared" si="0"/>
        <v>10000000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0</v>
      </c>
      <c r="K30" s="29">
        <f t="shared" si="3"/>
        <v>0</v>
      </c>
      <c r="L30" s="30">
        <f t="shared" si="6"/>
        <v>61.67422453451225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3885771</v>
      </c>
      <c r="D31" s="62">
        <v>10100000</v>
      </c>
      <c r="E31" s="63">
        <f t="shared" si="0"/>
        <v>6214229</v>
      </c>
      <c r="F31" s="61">
        <v>2000000</v>
      </c>
      <c r="G31" s="62">
        <v>105600</v>
      </c>
      <c r="H31" s="63">
        <f t="shared" si="1"/>
        <v>-1894400</v>
      </c>
      <c r="I31" s="63">
        <v>5911302</v>
      </c>
      <c r="J31" s="28">
        <f t="shared" si="2"/>
        <v>159.92267686387078</v>
      </c>
      <c r="K31" s="29">
        <f t="shared" si="3"/>
        <v>-94.72</v>
      </c>
      <c r="L31" s="30">
        <f t="shared" si="6"/>
        <v>38.32577546548775</v>
      </c>
      <c r="M31" s="29">
        <f t="shared" si="7"/>
        <v>100</v>
      </c>
      <c r="N31" s="5"/>
      <c r="O31" s="31"/>
    </row>
    <row r="32" spans="1:15" ht="17.25" thickBot="1">
      <c r="A32" s="6"/>
      <c r="B32" s="55" t="s">
        <v>37</v>
      </c>
      <c r="C32" s="79">
        <v>3885771</v>
      </c>
      <c r="D32" s="80">
        <v>20100000</v>
      </c>
      <c r="E32" s="81">
        <f t="shared" si="0"/>
        <v>16214229</v>
      </c>
      <c r="F32" s="79">
        <v>2000000</v>
      </c>
      <c r="G32" s="80">
        <v>105600</v>
      </c>
      <c r="H32" s="81">
        <f t="shared" si="1"/>
        <v>-1894400</v>
      </c>
      <c r="I32" s="81">
        <v>5911302</v>
      </c>
      <c r="J32" s="56">
        <f t="shared" si="2"/>
        <v>417.27186187760424</v>
      </c>
      <c r="K32" s="57">
        <f t="shared" si="3"/>
        <v>-94.72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4471090217</v>
      </c>
      <c r="D7" s="62">
        <v>4421128534</v>
      </c>
      <c r="E7" s="63">
        <f>($D7-$C7)</f>
        <v>-49961683</v>
      </c>
      <c r="F7" s="61">
        <v>4809483144</v>
      </c>
      <c r="G7" s="62">
        <v>4864330989</v>
      </c>
      <c r="H7" s="63">
        <f>($G7-$F7)</f>
        <v>54847845</v>
      </c>
      <c r="I7" s="63">
        <v>5395734919</v>
      </c>
      <c r="J7" s="28">
        <f>IF($C7=0,0,($E7/$C7)*100)</f>
        <v>-1.1174384898348833</v>
      </c>
      <c r="K7" s="29">
        <f>IF($F7=0,0,($H7/$F7)*100)</f>
        <v>1.1404103800306404</v>
      </c>
      <c r="L7" s="30">
        <f>IF($E$10=0,0,($E7/$E$10)*100)</f>
        <v>-4.048196239739845</v>
      </c>
      <c r="M7" s="29">
        <f>IF($H$10=0,0,($H7/$H$10)*100)</f>
        <v>2.762322346338905</v>
      </c>
      <c r="N7" s="5"/>
      <c r="O7" s="31"/>
    </row>
    <row r="8" spans="1:15" ht="12.75">
      <c r="A8" s="2"/>
      <c r="B8" s="27" t="s">
        <v>16</v>
      </c>
      <c r="C8" s="61">
        <v>18214790345</v>
      </c>
      <c r="D8" s="62">
        <v>19232566961</v>
      </c>
      <c r="E8" s="63">
        <f>($D8-$C8)</f>
        <v>1017776616</v>
      </c>
      <c r="F8" s="61">
        <v>19644806647</v>
      </c>
      <c r="G8" s="62">
        <v>21394443857</v>
      </c>
      <c r="H8" s="63">
        <f>($G8-$F8)</f>
        <v>1749637210</v>
      </c>
      <c r="I8" s="63">
        <v>23713928466</v>
      </c>
      <c r="J8" s="28">
        <f>IF($C8=0,0,($E8/$C8)*100)</f>
        <v>5.587638379155881</v>
      </c>
      <c r="K8" s="29">
        <f>IF($F8=0,0,($H8/$F8)*100)</f>
        <v>8.906360044359056</v>
      </c>
      <c r="L8" s="30">
        <f>IF($E$10=0,0,($E8/$E$10)*100)</f>
        <v>82.4663866865002</v>
      </c>
      <c r="M8" s="29">
        <f>IF($H$10=0,0,($H8/$H$10)*100)</f>
        <v>88.11762728634197</v>
      </c>
      <c r="N8" s="5"/>
      <c r="O8" s="31"/>
    </row>
    <row r="9" spans="1:15" ht="12.75">
      <c r="A9" s="2"/>
      <c r="B9" s="27" t="s">
        <v>17</v>
      </c>
      <c r="C9" s="61">
        <v>5534786894</v>
      </c>
      <c r="D9" s="62">
        <v>5801143430</v>
      </c>
      <c r="E9" s="63">
        <f aca="true" t="shared" si="0" ref="E9:E32">($D9-$C9)</f>
        <v>266356536</v>
      </c>
      <c r="F9" s="61">
        <v>5959313605</v>
      </c>
      <c r="G9" s="62">
        <v>6140398593</v>
      </c>
      <c r="H9" s="63">
        <f aca="true" t="shared" si="1" ref="H9:H32">($G9-$F9)</f>
        <v>181084988</v>
      </c>
      <c r="I9" s="63">
        <v>6690502161</v>
      </c>
      <c r="J9" s="28">
        <f aca="true" t="shared" si="2" ref="J9:J32">IF($C9=0,0,($E9/$C9)*100)</f>
        <v>4.8124081577331275</v>
      </c>
      <c r="K9" s="29">
        <f aca="true" t="shared" si="3" ref="K9:K32">IF($F9=0,0,($H9/$F9)*100)</f>
        <v>3.038688681328426</v>
      </c>
      <c r="L9" s="30">
        <f>IF($E$10=0,0,($E9/$E$10)*100)</f>
        <v>21.58180955323964</v>
      </c>
      <c r="M9" s="29">
        <f>IF($H$10=0,0,($H9/$H$10)*100)</f>
        <v>9.120050367319124</v>
      </c>
      <c r="N9" s="5"/>
      <c r="O9" s="31"/>
    </row>
    <row r="10" spans="1:15" ht="16.5">
      <c r="A10" s="6"/>
      <c r="B10" s="32" t="s">
        <v>18</v>
      </c>
      <c r="C10" s="64">
        <v>28220667456</v>
      </c>
      <c r="D10" s="65">
        <v>29454838925</v>
      </c>
      <c r="E10" s="66">
        <f t="shared" si="0"/>
        <v>1234171469</v>
      </c>
      <c r="F10" s="64">
        <v>30413603396</v>
      </c>
      <c r="G10" s="65">
        <v>32399173439</v>
      </c>
      <c r="H10" s="66">
        <f t="shared" si="1"/>
        <v>1985570043</v>
      </c>
      <c r="I10" s="66">
        <v>35800165546</v>
      </c>
      <c r="J10" s="33">
        <f t="shared" si="2"/>
        <v>4.373289437339664</v>
      </c>
      <c r="K10" s="34">
        <f t="shared" si="3"/>
        <v>6.528559004163059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6757490631</v>
      </c>
      <c r="D12" s="62">
        <v>6872480152</v>
      </c>
      <c r="E12" s="63">
        <f t="shared" si="0"/>
        <v>114989521</v>
      </c>
      <c r="F12" s="61">
        <v>7189970066</v>
      </c>
      <c r="G12" s="62">
        <v>7353466462</v>
      </c>
      <c r="H12" s="63">
        <f t="shared" si="1"/>
        <v>163496396</v>
      </c>
      <c r="I12" s="63">
        <v>7789574648</v>
      </c>
      <c r="J12" s="28">
        <f t="shared" si="2"/>
        <v>1.7016600877326469</v>
      </c>
      <c r="K12" s="29">
        <f t="shared" si="3"/>
        <v>2.273950997002663</v>
      </c>
      <c r="L12" s="30">
        <f aca="true" t="shared" si="4" ref="L12:L17">IF($E$17=0,0,($E12/$E$17)*100)</f>
        <v>8.924369235058238</v>
      </c>
      <c r="M12" s="29">
        <f aca="true" t="shared" si="5" ref="M12:M17">IF($H$17=0,0,($H12/$H$17)*100)</f>
        <v>7.537882274531804</v>
      </c>
      <c r="N12" s="5"/>
      <c r="O12" s="31"/>
    </row>
    <row r="13" spans="1:15" ht="12.75">
      <c r="A13" s="2"/>
      <c r="B13" s="27" t="s">
        <v>21</v>
      </c>
      <c r="C13" s="61">
        <v>1426145965</v>
      </c>
      <c r="D13" s="62">
        <v>1435562441</v>
      </c>
      <c r="E13" s="63">
        <f t="shared" si="0"/>
        <v>9416476</v>
      </c>
      <c r="F13" s="61">
        <v>1559221350</v>
      </c>
      <c r="G13" s="62">
        <v>1507340563</v>
      </c>
      <c r="H13" s="63">
        <f t="shared" si="1"/>
        <v>-51880787</v>
      </c>
      <c r="I13" s="63">
        <v>1627927808</v>
      </c>
      <c r="J13" s="28">
        <f t="shared" si="2"/>
        <v>0.6602743499680974</v>
      </c>
      <c r="K13" s="29">
        <f t="shared" si="3"/>
        <v>-3.327352271055037</v>
      </c>
      <c r="L13" s="30">
        <f t="shared" si="4"/>
        <v>0.7308153646197401</v>
      </c>
      <c r="M13" s="29">
        <f t="shared" si="5"/>
        <v>-2.3919259034679885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10958660509</v>
      </c>
      <c r="D15" s="62">
        <v>11827222974</v>
      </c>
      <c r="E15" s="63">
        <f t="shared" si="0"/>
        <v>868562465</v>
      </c>
      <c r="F15" s="61">
        <v>11755849321</v>
      </c>
      <c r="G15" s="62">
        <v>13355460250</v>
      </c>
      <c r="H15" s="63">
        <f t="shared" si="1"/>
        <v>1599610929</v>
      </c>
      <c r="I15" s="63">
        <v>15053867800</v>
      </c>
      <c r="J15" s="28">
        <f t="shared" si="2"/>
        <v>7.925808672389087</v>
      </c>
      <c r="K15" s="29">
        <f t="shared" si="3"/>
        <v>13.606936303126508</v>
      </c>
      <c r="L15" s="30">
        <f t="shared" si="4"/>
        <v>67.4093784717335</v>
      </c>
      <c r="M15" s="29">
        <f t="shared" si="5"/>
        <v>73.74889699621545</v>
      </c>
      <c r="N15" s="5"/>
      <c r="O15" s="31"/>
    </row>
    <row r="16" spans="1:15" ht="12.75">
      <c r="A16" s="2"/>
      <c r="B16" s="27" t="s">
        <v>23</v>
      </c>
      <c r="C16" s="61">
        <v>8891085737</v>
      </c>
      <c r="D16" s="62">
        <v>9186606332</v>
      </c>
      <c r="E16" s="63">
        <f t="shared" si="0"/>
        <v>295520595</v>
      </c>
      <c r="F16" s="61">
        <v>9566925563</v>
      </c>
      <c r="G16" s="62">
        <v>10024695436</v>
      </c>
      <c r="H16" s="63">
        <f t="shared" si="1"/>
        <v>457769873</v>
      </c>
      <c r="I16" s="63">
        <v>11057097704</v>
      </c>
      <c r="J16" s="40">
        <f t="shared" si="2"/>
        <v>3.323785235476916</v>
      </c>
      <c r="K16" s="29">
        <f t="shared" si="3"/>
        <v>4.784921446137523</v>
      </c>
      <c r="L16" s="30">
        <f t="shared" si="4"/>
        <v>22.93543692858852</v>
      </c>
      <c r="M16" s="29">
        <f t="shared" si="5"/>
        <v>21.105146632720732</v>
      </c>
      <c r="N16" s="5"/>
      <c r="O16" s="31"/>
    </row>
    <row r="17" spans="1:15" ht="16.5">
      <c r="A17" s="2"/>
      <c r="B17" s="32" t="s">
        <v>24</v>
      </c>
      <c r="C17" s="64">
        <v>28033382842</v>
      </c>
      <c r="D17" s="65">
        <v>29321871899</v>
      </c>
      <c r="E17" s="66">
        <f t="shared" si="0"/>
        <v>1288489057</v>
      </c>
      <c r="F17" s="64">
        <v>30071966300</v>
      </c>
      <c r="G17" s="65">
        <v>32240962711</v>
      </c>
      <c r="H17" s="66">
        <f t="shared" si="1"/>
        <v>2168996411</v>
      </c>
      <c r="I17" s="66">
        <v>35528467960</v>
      </c>
      <c r="J17" s="41">
        <f t="shared" si="2"/>
        <v>4.5962667590354735</v>
      </c>
      <c r="K17" s="34">
        <f t="shared" si="3"/>
        <v>7.212685693253121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187284614</v>
      </c>
      <c r="D18" s="71">
        <v>132967026</v>
      </c>
      <c r="E18" s="72">
        <f t="shared" si="0"/>
        <v>-54317588</v>
      </c>
      <c r="F18" s="73">
        <v>341637096</v>
      </c>
      <c r="G18" s="74">
        <v>158210728</v>
      </c>
      <c r="H18" s="75">
        <f t="shared" si="1"/>
        <v>-183426368</v>
      </c>
      <c r="I18" s="75">
        <v>271697586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>
        <v>1493189500</v>
      </c>
      <c r="D21" s="62">
        <v>1006655000</v>
      </c>
      <c r="E21" s="63">
        <f t="shared" si="0"/>
        <v>-486534500</v>
      </c>
      <c r="F21" s="61">
        <v>1340863325</v>
      </c>
      <c r="G21" s="62">
        <v>1812300000</v>
      </c>
      <c r="H21" s="63">
        <f t="shared" si="1"/>
        <v>471436675</v>
      </c>
      <c r="I21" s="63">
        <v>1711600000</v>
      </c>
      <c r="J21" s="28">
        <f t="shared" si="2"/>
        <v>-32.58357361875368</v>
      </c>
      <c r="K21" s="29">
        <f t="shared" si="3"/>
        <v>35.15918932304305</v>
      </c>
      <c r="L21" s="30">
        <f>IF($E$25=0,0,($E21/$E$25)*100)</f>
        <v>-217.72504727252016</v>
      </c>
      <c r="M21" s="29">
        <f>IF($H$25=0,0,($H21/$H$25)*100)</f>
        <v>66.77704224903515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2208897621</v>
      </c>
      <c r="D23" s="62">
        <v>1975555521</v>
      </c>
      <c r="E23" s="63">
        <f t="shared" si="0"/>
        <v>-233342100</v>
      </c>
      <c r="F23" s="61">
        <v>2259196863</v>
      </c>
      <c r="G23" s="62">
        <v>2200479646</v>
      </c>
      <c r="H23" s="63">
        <f t="shared" si="1"/>
        <v>-58717217</v>
      </c>
      <c r="I23" s="63">
        <v>2365934000</v>
      </c>
      <c r="J23" s="28">
        <f t="shared" si="2"/>
        <v>-10.563735402746401</v>
      </c>
      <c r="K23" s="29">
        <f t="shared" si="3"/>
        <v>-2.5990305653146617</v>
      </c>
      <c r="L23" s="30">
        <f>IF($E$25=0,0,($E23/$E$25)*100)</f>
        <v>-104.42100149767207</v>
      </c>
      <c r="M23" s="29">
        <f>IF($H$25=0,0,($H23/$H$25)*100)</f>
        <v>-8.317049326624334</v>
      </c>
      <c r="N23" s="5"/>
      <c r="O23" s="31"/>
    </row>
    <row r="24" spans="1:15" ht="12.75">
      <c r="A24" s="6"/>
      <c r="B24" s="27" t="s">
        <v>30</v>
      </c>
      <c r="C24" s="61">
        <v>546013500</v>
      </c>
      <c r="D24" s="62">
        <v>1489352906</v>
      </c>
      <c r="E24" s="63">
        <f t="shared" si="0"/>
        <v>943339406</v>
      </c>
      <c r="F24" s="61">
        <v>651981500</v>
      </c>
      <c r="G24" s="62">
        <v>945248200</v>
      </c>
      <c r="H24" s="63">
        <f t="shared" si="1"/>
        <v>293266700</v>
      </c>
      <c r="I24" s="63">
        <v>1104911270</v>
      </c>
      <c r="J24" s="28">
        <f t="shared" si="2"/>
        <v>172.76851323273144</v>
      </c>
      <c r="K24" s="29">
        <f t="shared" si="3"/>
        <v>44.98083151132356</v>
      </c>
      <c r="L24" s="30">
        <f>IF($E$25=0,0,($E24/$E$25)*100)</f>
        <v>422.1460487701922</v>
      </c>
      <c r="M24" s="29">
        <f>IF($H$25=0,0,($H24/$H$25)*100)</f>
        <v>41.540007077589195</v>
      </c>
      <c r="N24" s="5"/>
      <c r="O24" s="31"/>
    </row>
    <row r="25" spans="1:15" ht="16.5">
      <c r="A25" s="6"/>
      <c r="B25" s="32" t="s">
        <v>31</v>
      </c>
      <c r="C25" s="64">
        <v>4248100621</v>
      </c>
      <c r="D25" s="65">
        <v>4471563427</v>
      </c>
      <c r="E25" s="66">
        <f t="shared" si="0"/>
        <v>223462806</v>
      </c>
      <c r="F25" s="64">
        <v>4252041688</v>
      </c>
      <c r="G25" s="65">
        <v>4958027846</v>
      </c>
      <c r="H25" s="66">
        <f t="shared" si="1"/>
        <v>705986158</v>
      </c>
      <c r="I25" s="66">
        <v>5182445270</v>
      </c>
      <c r="J25" s="41">
        <f t="shared" si="2"/>
        <v>5.260299271051565</v>
      </c>
      <c r="K25" s="34">
        <f t="shared" si="3"/>
        <v>16.603462755137503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380250000</v>
      </c>
      <c r="D27" s="62">
        <v>497100000</v>
      </c>
      <c r="E27" s="63">
        <f t="shared" si="0"/>
        <v>116850000</v>
      </c>
      <c r="F27" s="61">
        <v>463000000</v>
      </c>
      <c r="G27" s="62">
        <v>505500000</v>
      </c>
      <c r="H27" s="63">
        <f t="shared" si="1"/>
        <v>42500000</v>
      </c>
      <c r="I27" s="63">
        <v>515000000</v>
      </c>
      <c r="J27" s="28">
        <f t="shared" si="2"/>
        <v>30.729783037475343</v>
      </c>
      <c r="K27" s="29">
        <f t="shared" si="3"/>
        <v>9.1792656587473</v>
      </c>
      <c r="L27" s="30">
        <f aca="true" t="shared" si="6" ref="L27:L32">IF($E$32=0,0,($E27/$E$32)*100)</f>
        <v>52.29058118960522</v>
      </c>
      <c r="M27" s="29">
        <f aca="true" t="shared" si="7" ref="M27:M32">IF($H$32=0,0,($H27/$H$32)*100)</f>
        <v>6.019948056828615</v>
      </c>
      <c r="N27" s="5"/>
      <c r="O27" s="31"/>
    </row>
    <row r="28" spans="1:15" ht="12.75">
      <c r="A28" s="6"/>
      <c r="B28" s="27" t="s">
        <v>34</v>
      </c>
      <c r="C28" s="61">
        <v>614000000</v>
      </c>
      <c r="D28" s="62">
        <v>508000000</v>
      </c>
      <c r="E28" s="63">
        <f t="shared" si="0"/>
        <v>-106000000</v>
      </c>
      <c r="F28" s="61">
        <v>674000000</v>
      </c>
      <c r="G28" s="62">
        <v>719000000</v>
      </c>
      <c r="H28" s="63">
        <f t="shared" si="1"/>
        <v>45000000</v>
      </c>
      <c r="I28" s="63">
        <v>699000000</v>
      </c>
      <c r="J28" s="28">
        <f t="shared" si="2"/>
        <v>-17.263843648208468</v>
      </c>
      <c r="K28" s="29">
        <f t="shared" si="3"/>
        <v>6.6765578635014835</v>
      </c>
      <c r="L28" s="30">
        <f t="shared" si="6"/>
        <v>-47.43518704405779</v>
      </c>
      <c r="M28" s="29">
        <f t="shared" si="7"/>
        <v>6.3740626484067695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1226547621</v>
      </c>
      <c r="D30" s="62">
        <v>1203843621</v>
      </c>
      <c r="E30" s="63">
        <f t="shared" si="0"/>
        <v>-22704000</v>
      </c>
      <c r="F30" s="61">
        <v>1203200000</v>
      </c>
      <c r="G30" s="62">
        <v>1290689000</v>
      </c>
      <c r="H30" s="63">
        <f t="shared" si="1"/>
        <v>87489000</v>
      </c>
      <c r="I30" s="63">
        <v>1387544000</v>
      </c>
      <c r="J30" s="28">
        <f t="shared" si="2"/>
        <v>-1.851049206021818</v>
      </c>
      <c r="K30" s="29">
        <f t="shared" si="3"/>
        <v>7.271359707446809</v>
      </c>
      <c r="L30" s="30">
        <f t="shared" si="6"/>
        <v>-10.160080062719699</v>
      </c>
      <c r="M30" s="29">
        <f t="shared" si="7"/>
        <v>12.392452601032442</v>
      </c>
      <c r="N30" s="5"/>
      <c r="O30" s="31"/>
    </row>
    <row r="31" spans="1:15" ht="12.75">
      <c r="A31" s="6"/>
      <c r="B31" s="27" t="s">
        <v>30</v>
      </c>
      <c r="C31" s="61">
        <v>2027303000</v>
      </c>
      <c r="D31" s="62">
        <v>2262619806</v>
      </c>
      <c r="E31" s="63">
        <f t="shared" si="0"/>
        <v>235316806</v>
      </c>
      <c r="F31" s="61">
        <v>1911841688</v>
      </c>
      <c r="G31" s="62">
        <v>2442838846</v>
      </c>
      <c r="H31" s="63">
        <f t="shared" si="1"/>
        <v>530997158</v>
      </c>
      <c r="I31" s="63">
        <v>2580901270</v>
      </c>
      <c r="J31" s="28">
        <f t="shared" si="2"/>
        <v>11.607382122948568</v>
      </c>
      <c r="K31" s="29">
        <f t="shared" si="3"/>
        <v>27.77411756072138</v>
      </c>
      <c r="L31" s="30">
        <f t="shared" si="6"/>
        <v>105.30468591717228</v>
      </c>
      <c r="M31" s="29">
        <f t="shared" si="7"/>
        <v>75.21353669373218</v>
      </c>
      <c r="N31" s="5"/>
      <c r="O31" s="31"/>
    </row>
    <row r="32" spans="1:15" ht="17.25" thickBot="1">
      <c r="A32" s="6"/>
      <c r="B32" s="55" t="s">
        <v>37</v>
      </c>
      <c r="C32" s="79">
        <v>4248100621</v>
      </c>
      <c r="D32" s="80">
        <v>4471563427</v>
      </c>
      <c r="E32" s="81">
        <f t="shared" si="0"/>
        <v>223462806</v>
      </c>
      <c r="F32" s="79">
        <v>4252041688</v>
      </c>
      <c r="G32" s="80">
        <v>4958027846</v>
      </c>
      <c r="H32" s="81">
        <f t="shared" si="1"/>
        <v>705986158</v>
      </c>
      <c r="I32" s="81">
        <v>5182445270</v>
      </c>
      <c r="J32" s="56">
        <f t="shared" si="2"/>
        <v>5.260299271051565</v>
      </c>
      <c r="K32" s="57">
        <f t="shared" si="3"/>
        <v>16.603462755137503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43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8220027000</v>
      </c>
      <c r="D7" s="62">
        <v>7630678000</v>
      </c>
      <c r="E7" s="63">
        <f>($D7-$C7)</f>
        <v>-589349000</v>
      </c>
      <c r="F7" s="61">
        <v>8754731000</v>
      </c>
      <c r="G7" s="62">
        <v>8043745000</v>
      </c>
      <c r="H7" s="63">
        <f>($G7-$F7)</f>
        <v>-710986000</v>
      </c>
      <c r="I7" s="63">
        <v>8476157000</v>
      </c>
      <c r="J7" s="28">
        <f>IF($C7=0,0,($E7/$C7)*100)</f>
        <v>-7.169672313728411</v>
      </c>
      <c r="K7" s="29">
        <f>IF($F7=0,0,($H7/$F7)*100)</f>
        <v>-8.121163288740682</v>
      </c>
      <c r="L7" s="30">
        <f>IF($E$10=0,0,($E7/$E$10)*100)</f>
        <v>-34.98750679410923</v>
      </c>
      <c r="M7" s="29">
        <f>IF($H$10=0,0,($H7/$H$10)*100)</f>
        <v>-49.192610894643984</v>
      </c>
      <c r="N7" s="5"/>
      <c r="O7" s="31"/>
    </row>
    <row r="8" spans="1:15" ht="12.75">
      <c r="A8" s="2"/>
      <c r="B8" s="27" t="s">
        <v>16</v>
      </c>
      <c r="C8" s="61">
        <v>24422547000</v>
      </c>
      <c r="D8" s="62">
        <v>25119232550</v>
      </c>
      <c r="E8" s="63">
        <f>($D8-$C8)</f>
        <v>696685550</v>
      </c>
      <c r="F8" s="61">
        <v>26123834000</v>
      </c>
      <c r="G8" s="62">
        <v>26911532000</v>
      </c>
      <c r="H8" s="63">
        <f>($G8-$F8)</f>
        <v>787698000</v>
      </c>
      <c r="I8" s="63">
        <v>28929102000</v>
      </c>
      <c r="J8" s="28">
        <f>IF($C8=0,0,($E8/$C8)*100)</f>
        <v>2.8526326512955427</v>
      </c>
      <c r="K8" s="29">
        <f>IF($F8=0,0,($H8/$F8)*100)</f>
        <v>3.015246536936347</v>
      </c>
      <c r="L8" s="30">
        <f>IF($E$10=0,0,($E8/$E$10)*100)</f>
        <v>41.35968740760182</v>
      </c>
      <c r="M8" s="29">
        <f>IF($H$10=0,0,($H8/$H$10)*100)</f>
        <v>54.50025910002346</v>
      </c>
      <c r="N8" s="5"/>
      <c r="O8" s="31"/>
    </row>
    <row r="9" spans="1:15" ht="12.75">
      <c r="A9" s="2"/>
      <c r="B9" s="27" t="s">
        <v>17</v>
      </c>
      <c r="C9" s="61">
        <v>9461516000</v>
      </c>
      <c r="D9" s="62">
        <v>11038635000</v>
      </c>
      <c r="E9" s="63">
        <f aca="true" t="shared" si="0" ref="E9:E32">($D9-$C9)</f>
        <v>1577119000</v>
      </c>
      <c r="F9" s="61">
        <v>10029512000</v>
      </c>
      <c r="G9" s="62">
        <v>11398110560</v>
      </c>
      <c r="H9" s="63">
        <f aca="true" t="shared" si="1" ref="H9:H32">($G9-$F9)</f>
        <v>1368598560</v>
      </c>
      <c r="I9" s="63">
        <v>12356689702</v>
      </c>
      <c r="J9" s="28">
        <f aca="true" t="shared" si="2" ref="J9:J32">IF($C9=0,0,($E9/$C9)*100)</f>
        <v>16.668776969779472</v>
      </c>
      <c r="K9" s="29">
        <f aca="true" t="shared" si="3" ref="K9:K32">IF($F9=0,0,($H9/$F9)*100)</f>
        <v>13.645714367757872</v>
      </c>
      <c r="L9" s="30">
        <f>IF($E$10=0,0,($E9/$E$10)*100)</f>
        <v>93.62781938650741</v>
      </c>
      <c r="M9" s="29">
        <f>IF($H$10=0,0,($H9/$H$10)*100)</f>
        <v>94.69235179462054</v>
      </c>
      <c r="N9" s="5"/>
      <c r="O9" s="31"/>
    </row>
    <row r="10" spans="1:15" ht="16.5">
      <c r="A10" s="6"/>
      <c r="B10" s="32" t="s">
        <v>18</v>
      </c>
      <c r="C10" s="64">
        <v>42104090000</v>
      </c>
      <c r="D10" s="65">
        <v>43788545550</v>
      </c>
      <c r="E10" s="66">
        <f t="shared" si="0"/>
        <v>1684455550</v>
      </c>
      <c r="F10" s="64">
        <v>44908077000</v>
      </c>
      <c r="G10" s="65">
        <v>46353387560</v>
      </c>
      <c r="H10" s="66">
        <f t="shared" si="1"/>
        <v>1445310560</v>
      </c>
      <c r="I10" s="66">
        <v>49761948702</v>
      </c>
      <c r="J10" s="33">
        <f t="shared" si="2"/>
        <v>4.000693400569873</v>
      </c>
      <c r="K10" s="34">
        <f t="shared" si="3"/>
        <v>3.2183755274134764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9080889812</v>
      </c>
      <c r="D12" s="62">
        <v>9580796000</v>
      </c>
      <c r="E12" s="63">
        <f t="shared" si="0"/>
        <v>499906188</v>
      </c>
      <c r="F12" s="61">
        <v>9445081136</v>
      </c>
      <c r="G12" s="62">
        <v>10193032000</v>
      </c>
      <c r="H12" s="63">
        <f t="shared" si="1"/>
        <v>747950864</v>
      </c>
      <c r="I12" s="63">
        <v>10809700000</v>
      </c>
      <c r="J12" s="28">
        <f t="shared" si="2"/>
        <v>5.5050352812275705</v>
      </c>
      <c r="K12" s="29">
        <f t="shared" si="3"/>
        <v>7.918945885485086</v>
      </c>
      <c r="L12" s="30">
        <f aca="true" t="shared" si="4" ref="L12:L17">IF($E$17=0,0,($E12/$E$17)*100)</f>
        <v>13.997665249138125</v>
      </c>
      <c r="M12" s="29">
        <f aca="true" t="shared" si="5" ref="M12:M17">IF($H$17=0,0,($H12/$H$17)*100)</f>
        <v>21.41142559801881</v>
      </c>
      <c r="N12" s="5"/>
      <c r="O12" s="31"/>
    </row>
    <row r="13" spans="1:15" ht="12.75">
      <c r="A13" s="2"/>
      <c r="B13" s="27" t="s">
        <v>21</v>
      </c>
      <c r="C13" s="61">
        <v>1419634000</v>
      </c>
      <c r="D13" s="62">
        <v>2135425000</v>
      </c>
      <c r="E13" s="63">
        <f t="shared" si="0"/>
        <v>715791000</v>
      </c>
      <c r="F13" s="61">
        <v>1385022000</v>
      </c>
      <c r="G13" s="62">
        <v>2094739000</v>
      </c>
      <c r="H13" s="63">
        <f t="shared" si="1"/>
        <v>709717000</v>
      </c>
      <c r="I13" s="63">
        <v>2108997000</v>
      </c>
      <c r="J13" s="28">
        <f t="shared" si="2"/>
        <v>50.4208126883408</v>
      </c>
      <c r="K13" s="29">
        <f t="shared" si="3"/>
        <v>51.24229073617603</v>
      </c>
      <c r="L13" s="30">
        <f t="shared" si="4"/>
        <v>20.04256607910968</v>
      </c>
      <c r="M13" s="29">
        <f t="shared" si="5"/>
        <v>20.31691314571316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13350164000</v>
      </c>
      <c r="D15" s="62">
        <v>14479359000</v>
      </c>
      <c r="E15" s="63">
        <f t="shared" si="0"/>
        <v>1129195000</v>
      </c>
      <c r="F15" s="61">
        <v>14324943000</v>
      </c>
      <c r="G15" s="62">
        <v>15475551000</v>
      </c>
      <c r="H15" s="63">
        <f t="shared" si="1"/>
        <v>1150608000</v>
      </c>
      <c r="I15" s="63">
        <v>16651273000</v>
      </c>
      <c r="J15" s="28">
        <f t="shared" si="2"/>
        <v>8.458285606079446</v>
      </c>
      <c r="K15" s="29">
        <f t="shared" si="3"/>
        <v>8.032199499851412</v>
      </c>
      <c r="L15" s="30">
        <f t="shared" si="4"/>
        <v>31.618119540061635</v>
      </c>
      <c r="M15" s="29">
        <f t="shared" si="5"/>
        <v>32.93820325673857</v>
      </c>
      <c r="N15" s="5"/>
      <c r="O15" s="31"/>
    </row>
    <row r="16" spans="1:15" ht="12.75">
      <c r="A16" s="2"/>
      <c r="B16" s="27" t="s">
        <v>23</v>
      </c>
      <c r="C16" s="61">
        <v>15773280739</v>
      </c>
      <c r="D16" s="62">
        <v>16999742624</v>
      </c>
      <c r="E16" s="63">
        <f t="shared" si="0"/>
        <v>1226461885</v>
      </c>
      <c r="F16" s="61">
        <v>16994140845</v>
      </c>
      <c r="G16" s="62">
        <v>17879097417</v>
      </c>
      <c r="H16" s="63">
        <f t="shared" si="1"/>
        <v>884956572</v>
      </c>
      <c r="I16" s="63">
        <v>19062166264</v>
      </c>
      <c r="J16" s="40">
        <f t="shared" si="2"/>
        <v>7.7755661951006125</v>
      </c>
      <c r="K16" s="29">
        <f t="shared" si="3"/>
        <v>5.207421664157686</v>
      </c>
      <c r="L16" s="30">
        <f t="shared" si="4"/>
        <v>34.34164913169056</v>
      </c>
      <c r="M16" s="29">
        <f t="shared" si="5"/>
        <v>25.333457999529465</v>
      </c>
      <c r="N16" s="5"/>
      <c r="O16" s="31"/>
    </row>
    <row r="17" spans="1:15" ht="16.5">
      <c r="A17" s="2"/>
      <c r="B17" s="32" t="s">
        <v>24</v>
      </c>
      <c r="C17" s="64">
        <v>39623968551</v>
      </c>
      <c r="D17" s="65">
        <v>43195322624</v>
      </c>
      <c r="E17" s="66">
        <f t="shared" si="0"/>
        <v>3571354073</v>
      </c>
      <c r="F17" s="64">
        <v>42149186981</v>
      </c>
      <c r="G17" s="65">
        <v>45642419417</v>
      </c>
      <c r="H17" s="66">
        <f t="shared" si="1"/>
        <v>3493232436</v>
      </c>
      <c r="I17" s="66">
        <v>48632136264</v>
      </c>
      <c r="J17" s="41">
        <f t="shared" si="2"/>
        <v>9.013115555054288</v>
      </c>
      <c r="K17" s="34">
        <f t="shared" si="3"/>
        <v>8.287781298307554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2480121449</v>
      </c>
      <c r="D18" s="71">
        <v>593222926</v>
      </c>
      <c r="E18" s="72">
        <f t="shared" si="0"/>
        <v>-1886898523</v>
      </c>
      <c r="F18" s="73">
        <v>2758890019</v>
      </c>
      <c r="G18" s="74">
        <v>710968143</v>
      </c>
      <c r="H18" s="75">
        <f t="shared" si="1"/>
        <v>-2047921876</v>
      </c>
      <c r="I18" s="75">
        <v>1129812438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>
        <v>3440000000</v>
      </c>
      <c r="D21" s="62">
        <v>3940000000</v>
      </c>
      <c r="E21" s="63">
        <f t="shared" si="0"/>
        <v>500000000</v>
      </c>
      <c r="F21" s="61">
        <v>2506000000</v>
      </c>
      <c r="G21" s="62">
        <v>2506000000</v>
      </c>
      <c r="H21" s="63">
        <f t="shared" si="1"/>
        <v>0</v>
      </c>
      <c r="I21" s="63">
        <v>3000000000</v>
      </c>
      <c r="J21" s="28">
        <f t="shared" si="2"/>
        <v>14.534883720930234</v>
      </c>
      <c r="K21" s="29">
        <f t="shared" si="3"/>
        <v>0</v>
      </c>
      <c r="L21" s="30">
        <f>IF($E$25=0,0,($E21/$E$25)*100)</f>
        <v>-32.41823149470092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4767309000</v>
      </c>
      <c r="D22" s="62">
        <v>2955677000</v>
      </c>
      <c r="E22" s="63">
        <f t="shared" si="0"/>
        <v>-1811632000</v>
      </c>
      <c r="F22" s="61">
        <v>4636377000</v>
      </c>
      <c r="G22" s="62">
        <v>4175157000</v>
      </c>
      <c r="H22" s="63">
        <f t="shared" si="1"/>
        <v>-461220000</v>
      </c>
      <c r="I22" s="63">
        <v>2931276000</v>
      </c>
      <c r="J22" s="28">
        <f t="shared" si="2"/>
        <v>-38.00114488068636</v>
      </c>
      <c r="K22" s="29">
        <f t="shared" si="3"/>
        <v>-9.947853679715864</v>
      </c>
      <c r="L22" s="30">
        <f>IF($E$25=0,0,($E22/$E$25)*100)</f>
        <v>117.45981111841601</v>
      </c>
      <c r="M22" s="29">
        <f>IF($H$25=0,0,($H22/$H$25)*100)</f>
        <v>88.42255405869147</v>
      </c>
      <c r="N22" s="5"/>
      <c r="O22" s="31"/>
    </row>
    <row r="23" spans="1:15" ht="12.75">
      <c r="A23" s="6"/>
      <c r="B23" s="27" t="s">
        <v>29</v>
      </c>
      <c r="C23" s="61">
        <v>2766321000</v>
      </c>
      <c r="D23" s="62">
        <v>2741915000</v>
      </c>
      <c r="E23" s="63">
        <f t="shared" si="0"/>
        <v>-24406000</v>
      </c>
      <c r="F23" s="61">
        <v>2882167000</v>
      </c>
      <c r="G23" s="62">
        <v>2891417000</v>
      </c>
      <c r="H23" s="63">
        <f t="shared" si="1"/>
        <v>9250000</v>
      </c>
      <c r="I23" s="63">
        <v>3092789000</v>
      </c>
      <c r="J23" s="28">
        <f t="shared" si="2"/>
        <v>-0.88225480701625</v>
      </c>
      <c r="K23" s="29">
        <f t="shared" si="3"/>
        <v>0.32093907119191917</v>
      </c>
      <c r="L23" s="30">
        <f>IF($E$25=0,0,($E23/$E$25)*100)</f>
        <v>1.5823987157193413</v>
      </c>
      <c r="M23" s="29">
        <f>IF($H$25=0,0,($H23/$H$25)*100)</f>
        <v>-1.7733589719502538</v>
      </c>
      <c r="N23" s="5"/>
      <c r="O23" s="31"/>
    </row>
    <row r="24" spans="1:15" ht="12.75">
      <c r="A24" s="6"/>
      <c r="B24" s="27" t="s">
        <v>30</v>
      </c>
      <c r="C24" s="61">
        <v>465565000</v>
      </c>
      <c r="D24" s="62">
        <v>259261000</v>
      </c>
      <c r="E24" s="63">
        <f t="shared" si="0"/>
        <v>-206304000</v>
      </c>
      <c r="F24" s="61">
        <v>348415000</v>
      </c>
      <c r="G24" s="62">
        <v>278776000</v>
      </c>
      <c r="H24" s="63">
        <f t="shared" si="1"/>
        <v>-69639000</v>
      </c>
      <c r="I24" s="63">
        <v>287230000</v>
      </c>
      <c r="J24" s="28">
        <f t="shared" si="2"/>
        <v>-44.31260941007164</v>
      </c>
      <c r="K24" s="29">
        <f t="shared" si="3"/>
        <v>-19.987371381829142</v>
      </c>
      <c r="L24" s="30">
        <f>IF($E$25=0,0,($E24/$E$25)*100)</f>
        <v>13.376021660565558</v>
      </c>
      <c r="M24" s="29">
        <f>IF($H$25=0,0,($H24/$H$25)*100)</f>
        <v>13.350804913258782</v>
      </c>
      <c r="N24" s="5"/>
      <c r="O24" s="31"/>
    </row>
    <row r="25" spans="1:15" ht="16.5">
      <c r="A25" s="6"/>
      <c r="B25" s="32" t="s">
        <v>31</v>
      </c>
      <c r="C25" s="64">
        <v>11439195000</v>
      </c>
      <c r="D25" s="65">
        <v>9896853000</v>
      </c>
      <c r="E25" s="66">
        <f t="shared" si="0"/>
        <v>-1542342000</v>
      </c>
      <c r="F25" s="64">
        <v>10372959000</v>
      </c>
      <c r="G25" s="65">
        <v>9851350000</v>
      </c>
      <c r="H25" s="66">
        <f t="shared" si="1"/>
        <v>-521609000</v>
      </c>
      <c r="I25" s="66">
        <v>9311295000</v>
      </c>
      <c r="J25" s="41">
        <f t="shared" si="2"/>
        <v>-13.482959246695245</v>
      </c>
      <c r="K25" s="34">
        <f t="shared" si="3"/>
        <v>-5.028545856587305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1892466000</v>
      </c>
      <c r="D27" s="62">
        <v>933484000</v>
      </c>
      <c r="E27" s="63">
        <f t="shared" si="0"/>
        <v>-958982000</v>
      </c>
      <c r="F27" s="61">
        <v>1659748000</v>
      </c>
      <c r="G27" s="62">
        <v>1118173600</v>
      </c>
      <c r="H27" s="63">
        <f t="shared" si="1"/>
        <v>-541574400</v>
      </c>
      <c r="I27" s="63">
        <v>1329410000</v>
      </c>
      <c r="J27" s="28">
        <f t="shared" si="2"/>
        <v>-50.67367128392267</v>
      </c>
      <c r="K27" s="29">
        <f t="shared" si="3"/>
        <v>-32.62991731274868</v>
      </c>
      <c r="L27" s="30">
        <f aca="true" t="shared" si="6" ref="L27:L32">IF($E$32=0,0,($E27/$E$32)*100)</f>
        <v>62.177000950502546</v>
      </c>
      <c r="M27" s="29">
        <f aca="true" t="shared" si="7" ref="M27:M32">IF($H$32=0,0,($H27/$H$32)*100)</f>
        <v>103.82765634795412</v>
      </c>
      <c r="N27" s="5"/>
      <c r="O27" s="31"/>
    </row>
    <row r="28" spans="1:15" ht="12.75">
      <c r="A28" s="6"/>
      <c r="B28" s="27" t="s">
        <v>34</v>
      </c>
      <c r="C28" s="61">
        <v>2704776000</v>
      </c>
      <c r="D28" s="62">
        <v>1734480000</v>
      </c>
      <c r="E28" s="63">
        <f t="shared" si="0"/>
        <v>-970296000</v>
      </c>
      <c r="F28" s="61">
        <v>2328075000</v>
      </c>
      <c r="G28" s="62">
        <v>1517970000</v>
      </c>
      <c r="H28" s="63">
        <f t="shared" si="1"/>
        <v>-810105000</v>
      </c>
      <c r="I28" s="63">
        <v>1424870000</v>
      </c>
      <c r="J28" s="28">
        <f t="shared" si="2"/>
        <v>-35.87343277225175</v>
      </c>
      <c r="K28" s="29">
        <f t="shared" si="3"/>
        <v>-34.797203698334464</v>
      </c>
      <c r="L28" s="30">
        <f t="shared" si="6"/>
        <v>62.91056069276464</v>
      </c>
      <c r="M28" s="29">
        <f t="shared" si="7"/>
        <v>155.3088616185687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2318975000</v>
      </c>
      <c r="D30" s="62">
        <v>1415241000</v>
      </c>
      <c r="E30" s="63">
        <f t="shared" si="0"/>
        <v>-903734000</v>
      </c>
      <c r="F30" s="61">
        <v>2015315000</v>
      </c>
      <c r="G30" s="62">
        <v>1375230000</v>
      </c>
      <c r="H30" s="63">
        <f t="shared" si="1"/>
        <v>-640085000</v>
      </c>
      <c r="I30" s="63">
        <v>1277295000</v>
      </c>
      <c r="J30" s="28">
        <f t="shared" si="2"/>
        <v>-38.97126963421339</v>
      </c>
      <c r="K30" s="29">
        <f t="shared" si="3"/>
        <v>-31.761039837444766</v>
      </c>
      <c r="L30" s="30">
        <f t="shared" si="6"/>
        <v>58.59491604326408</v>
      </c>
      <c r="M30" s="29">
        <f t="shared" si="7"/>
        <v>122.71356514170574</v>
      </c>
      <c r="N30" s="5"/>
      <c r="O30" s="31"/>
    </row>
    <row r="31" spans="1:15" ht="12.75">
      <c r="A31" s="6"/>
      <c r="B31" s="27" t="s">
        <v>30</v>
      </c>
      <c r="C31" s="61">
        <v>4522978000</v>
      </c>
      <c r="D31" s="62">
        <v>5813648000</v>
      </c>
      <c r="E31" s="63">
        <f t="shared" si="0"/>
        <v>1290670000</v>
      </c>
      <c r="F31" s="61">
        <v>4369821000</v>
      </c>
      <c r="G31" s="62">
        <v>5839976400</v>
      </c>
      <c r="H31" s="63">
        <f t="shared" si="1"/>
        <v>1470155400</v>
      </c>
      <c r="I31" s="63">
        <v>5279720000</v>
      </c>
      <c r="J31" s="28">
        <f t="shared" si="2"/>
        <v>28.535845188723002</v>
      </c>
      <c r="K31" s="29">
        <f t="shared" si="3"/>
        <v>33.64337806971956</v>
      </c>
      <c r="L31" s="30">
        <f t="shared" si="6"/>
        <v>-83.68247768653127</v>
      </c>
      <c r="M31" s="29">
        <f t="shared" si="7"/>
        <v>-281.8500831082286</v>
      </c>
      <c r="N31" s="5"/>
      <c r="O31" s="31"/>
    </row>
    <row r="32" spans="1:15" ht="17.25" thickBot="1">
      <c r="A32" s="6"/>
      <c r="B32" s="55" t="s">
        <v>37</v>
      </c>
      <c r="C32" s="79">
        <v>11439195000</v>
      </c>
      <c r="D32" s="80">
        <v>9896853000</v>
      </c>
      <c r="E32" s="81">
        <f t="shared" si="0"/>
        <v>-1542342000</v>
      </c>
      <c r="F32" s="79">
        <v>10372959000</v>
      </c>
      <c r="G32" s="80">
        <v>9851350000</v>
      </c>
      <c r="H32" s="81">
        <f t="shared" si="1"/>
        <v>-521609000</v>
      </c>
      <c r="I32" s="81">
        <v>9311295000</v>
      </c>
      <c r="J32" s="56">
        <f t="shared" si="2"/>
        <v>-13.482959246695245</v>
      </c>
      <c r="K32" s="57">
        <f t="shared" si="3"/>
        <v>-5.028545856587305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44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5278768300</v>
      </c>
      <c r="D7" s="62">
        <v>5236387300</v>
      </c>
      <c r="E7" s="63">
        <f>($D7-$C7)</f>
        <v>-42381000</v>
      </c>
      <c r="F7" s="61">
        <v>5700588800</v>
      </c>
      <c r="G7" s="62">
        <v>5763025900</v>
      </c>
      <c r="H7" s="63">
        <f>($G7-$F7)</f>
        <v>62437100</v>
      </c>
      <c r="I7" s="63">
        <v>6342327700</v>
      </c>
      <c r="J7" s="28">
        <f>IF($C7=0,0,($E7/$C7)*100)</f>
        <v>-0.8028577424017644</v>
      </c>
      <c r="K7" s="29">
        <f>IF($F7=0,0,($H7/$F7)*100)</f>
        <v>1.0952745793557326</v>
      </c>
      <c r="L7" s="30">
        <f>IF($E$10=0,0,($E7/$E$10)*100)</f>
        <v>40.15147796632579</v>
      </c>
      <c r="M7" s="29">
        <f>IF($H$10=0,0,($H7/$H$10)*100)</f>
        <v>-85.99423643825187</v>
      </c>
      <c r="N7" s="5"/>
      <c r="O7" s="31"/>
    </row>
    <row r="8" spans="1:15" ht="12.75">
      <c r="A8" s="2"/>
      <c r="B8" s="27" t="s">
        <v>16</v>
      </c>
      <c r="C8" s="61">
        <v>15732014090</v>
      </c>
      <c r="D8" s="62">
        <v>15913703485</v>
      </c>
      <c r="E8" s="63">
        <f>($D8-$C8)</f>
        <v>181689395</v>
      </c>
      <c r="F8" s="61">
        <v>17019954196</v>
      </c>
      <c r="G8" s="62">
        <v>17257370460</v>
      </c>
      <c r="H8" s="63">
        <f>($G8-$F8)</f>
        <v>237416264</v>
      </c>
      <c r="I8" s="63">
        <v>18716553865</v>
      </c>
      <c r="J8" s="28">
        <f>IF($C8=0,0,($E8/$C8)*100)</f>
        <v>1.1549023154987526</v>
      </c>
      <c r="K8" s="29">
        <f>IF($F8=0,0,($H8/$F8)*100)</f>
        <v>1.3949289244021417</v>
      </c>
      <c r="L8" s="30">
        <f>IF($E$10=0,0,($E8/$E$10)*100)</f>
        <v>-172.1313263032388</v>
      </c>
      <c r="M8" s="29">
        <f>IF($H$10=0,0,($H8/$H$10)*100)</f>
        <v>-326.991970170018</v>
      </c>
      <c r="N8" s="5"/>
      <c r="O8" s="31"/>
    </row>
    <row r="9" spans="1:15" ht="12.75">
      <c r="A9" s="2"/>
      <c r="B9" s="27" t="s">
        <v>17</v>
      </c>
      <c r="C9" s="61">
        <v>5390601881</v>
      </c>
      <c r="D9" s="62">
        <v>5145740709</v>
      </c>
      <c r="E9" s="63">
        <f aca="true" t="shared" si="0" ref="E9:E32">($D9-$C9)</f>
        <v>-244861172</v>
      </c>
      <c r="F9" s="61">
        <v>5882289049</v>
      </c>
      <c r="G9" s="62">
        <v>5509829540</v>
      </c>
      <c r="H9" s="63">
        <f aca="true" t="shared" si="1" ref="H9:H32">($G9-$F9)</f>
        <v>-372459509</v>
      </c>
      <c r="I9" s="63">
        <v>5896396176</v>
      </c>
      <c r="J9" s="28">
        <f aca="true" t="shared" si="2" ref="J9:J32">IF($C9=0,0,($E9/$C9)*100)</f>
        <v>-4.542371657292122</v>
      </c>
      <c r="K9" s="29">
        <f aca="true" t="shared" si="3" ref="K9:K32">IF($F9=0,0,($H9/$F9)*100)</f>
        <v>-6.331880427795686</v>
      </c>
      <c r="L9" s="30">
        <f>IF($E$10=0,0,($E9/$E$10)*100)</f>
        <v>231.979848336913</v>
      </c>
      <c r="M9" s="29">
        <f>IF($H$10=0,0,($H9/$H$10)*100)</f>
        <v>512.9862066082699</v>
      </c>
      <c r="N9" s="5"/>
      <c r="O9" s="31"/>
    </row>
    <row r="10" spans="1:15" ht="16.5">
      <c r="A10" s="6"/>
      <c r="B10" s="32" t="s">
        <v>18</v>
      </c>
      <c r="C10" s="64">
        <v>26401384271</v>
      </c>
      <c r="D10" s="65">
        <v>26295831494</v>
      </c>
      <c r="E10" s="66">
        <f t="shared" si="0"/>
        <v>-105552777</v>
      </c>
      <c r="F10" s="64">
        <v>28602832045</v>
      </c>
      <c r="G10" s="65">
        <v>28530225900</v>
      </c>
      <c r="H10" s="66">
        <f t="shared" si="1"/>
        <v>-72606145</v>
      </c>
      <c r="I10" s="66">
        <v>30955277741</v>
      </c>
      <c r="J10" s="33">
        <f t="shared" si="2"/>
        <v>-0.3998001616753938</v>
      </c>
      <c r="K10" s="34">
        <f t="shared" si="3"/>
        <v>-0.25384250372750106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6998729763</v>
      </c>
      <c r="D12" s="62">
        <v>7058527191</v>
      </c>
      <c r="E12" s="63">
        <f t="shared" si="0"/>
        <v>59797428</v>
      </c>
      <c r="F12" s="61">
        <v>7423772083</v>
      </c>
      <c r="G12" s="62">
        <v>7454456903</v>
      </c>
      <c r="H12" s="63">
        <f t="shared" si="1"/>
        <v>30684820</v>
      </c>
      <c r="I12" s="63">
        <v>7871707360</v>
      </c>
      <c r="J12" s="28">
        <f t="shared" si="2"/>
        <v>0.8544040136558706</v>
      </c>
      <c r="K12" s="29">
        <f t="shared" si="3"/>
        <v>0.41333192421500153</v>
      </c>
      <c r="L12" s="30">
        <f aca="true" t="shared" si="4" ref="L12:L17">IF($E$17=0,0,($E12/$E$17)*100)</f>
        <v>12.769442528678749</v>
      </c>
      <c r="M12" s="29">
        <f aca="true" t="shared" si="5" ref="M12:M17">IF($H$17=0,0,($H12/$H$17)*100)</f>
        <v>5.934846579998921</v>
      </c>
      <c r="N12" s="5"/>
      <c r="O12" s="31"/>
    </row>
    <row r="13" spans="1:15" ht="12.75">
      <c r="A13" s="2"/>
      <c r="B13" s="27" t="s">
        <v>21</v>
      </c>
      <c r="C13" s="61">
        <v>734862785</v>
      </c>
      <c r="D13" s="62">
        <v>1063227742</v>
      </c>
      <c r="E13" s="63">
        <f t="shared" si="0"/>
        <v>328364957</v>
      </c>
      <c r="F13" s="61">
        <v>824622080</v>
      </c>
      <c r="G13" s="62">
        <v>1745377498</v>
      </c>
      <c r="H13" s="63">
        <f t="shared" si="1"/>
        <v>920755418</v>
      </c>
      <c r="I13" s="63">
        <v>1901033248</v>
      </c>
      <c r="J13" s="28">
        <f t="shared" si="2"/>
        <v>44.68384625029012</v>
      </c>
      <c r="K13" s="29">
        <f t="shared" si="3"/>
        <v>111.65786611001248</v>
      </c>
      <c r="L13" s="30">
        <f t="shared" si="4"/>
        <v>70.12069895119181</v>
      </c>
      <c r="M13" s="29">
        <f t="shared" si="5"/>
        <v>178.0861723657749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8800145867</v>
      </c>
      <c r="D15" s="62">
        <v>8795117744</v>
      </c>
      <c r="E15" s="63">
        <f t="shared" si="0"/>
        <v>-5028123</v>
      </c>
      <c r="F15" s="61">
        <v>9525832778</v>
      </c>
      <c r="G15" s="62">
        <v>9521345375</v>
      </c>
      <c r="H15" s="63">
        <f t="shared" si="1"/>
        <v>-4487403</v>
      </c>
      <c r="I15" s="63">
        <v>10307107715</v>
      </c>
      <c r="J15" s="28">
        <f t="shared" si="2"/>
        <v>-0.05713681427549001</v>
      </c>
      <c r="K15" s="29">
        <f t="shared" si="3"/>
        <v>-0.04710772385553208</v>
      </c>
      <c r="L15" s="30">
        <f t="shared" si="4"/>
        <v>-1.0737305904800416</v>
      </c>
      <c r="M15" s="29">
        <f t="shared" si="5"/>
        <v>-0.8679225867261694</v>
      </c>
      <c r="N15" s="5"/>
      <c r="O15" s="31"/>
    </row>
    <row r="16" spans="1:15" ht="12.75">
      <c r="A16" s="2"/>
      <c r="B16" s="27" t="s">
        <v>23</v>
      </c>
      <c r="C16" s="61">
        <v>8708892621</v>
      </c>
      <c r="D16" s="62">
        <v>8794043704</v>
      </c>
      <c r="E16" s="63">
        <f t="shared" si="0"/>
        <v>85151083</v>
      </c>
      <c r="F16" s="61">
        <v>9578033651</v>
      </c>
      <c r="G16" s="62">
        <v>9148108840</v>
      </c>
      <c r="H16" s="63">
        <f t="shared" si="1"/>
        <v>-429924811</v>
      </c>
      <c r="I16" s="63">
        <v>10041888270</v>
      </c>
      <c r="J16" s="40">
        <f t="shared" si="2"/>
        <v>0.977748684082667</v>
      </c>
      <c r="K16" s="29">
        <f t="shared" si="3"/>
        <v>-4.488654213019115</v>
      </c>
      <c r="L16" s="30">
        <f t="shared" si="4"/>
        <v>18.18358911060947</v>
      </c>
      <c r="M16" s="29">
        <f t="shared" si="5"/>
        <v>-83.15309635904765</v>
      </c>
      <c r="N16" s="5"/>
      <c r="O16" s="31"/>
    </row>
    <row r="17" spans="1:15" ht="16.5">
      <c r="A17" s="2"/>
      <c r="B17" s="32" t="s">
        <v>24</v>
      </c>
      <c r="C17" s="64">
        <v>25242631036</v>
      </c>
      <c r="D17" s="65">
        <v>25710916381</v>
      </c>
      <c r="E17" s="66">
        <f t="shared" si="0"/>
        <v>468285345</v>
      </c>
      <c r="F17" s="64">
        <v>27352260592</v>
      </c>
      <c r="G17" s="65">
        <v>27869288616</v>
      </c>
      <c r="H17" s="66">
        <f t="shared" si="1"/>
        <v>517028024</v>
      </c>
      <c r="I17" s="66">
        <v>30121736593</v>
      </c>
      <c r="J17" s="41">
        <f t="shared" si="2"/>
        <v>1.8551368291686818</v>
      </c>
      <c r="K17" s="34">
        <f t="shared" si="3"/>
        <v>1.8902570128014229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1158753235</v>
      </c>
      <c r="D18" s="71">
        <v>584915113</v>
      </c>
      <c r="E18" s="72">
        <f t="shared" si="0"/>
        <v>-573838122</v>
      </c>
      <c r="F18" s="73">
        <v>1250571453</v>
      </c>
      <c r="G18" s="74">
        <v>660937284</v>
      </c>
      <c r="H18" s="75">
        <f t="shared" si="1"/>
        <v>-589634169</v>
      </c>
      <c r="I18" s="75">
        <v>833541148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>
        <v>1200000000</v>
      </c>
      <c r="D21" s="62">
        <v>1200000000</v>
      </c>
      <c r="E21" s="63">
        <f t="shared" si="0"/>
        <v>0</v>
      </c>
      <c r="F21" s="61">
        <v>1200000000</v>
      </c>
      <c r="G21" s="62">
        <v>1200000000</v>
      </c>
      <c r="H21" s="63">
        <f t="shared" si="1"/>
        <v>0</v>
      </c>
      <c r="I21" s="63">
        <v>1200000000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2447100000</v>
      </c>
      <c r="D23" s="62">
        <v>2453159682</v>
      </c>
      <c r="E23" s="63">
        <f t="shared" si="0"/>
        <v>6059682</v>
      </c>
      <c r="F23" s="61">
        <v>2559676000</v>
      </c>
      <c r="G23" s="62">
        <v>2506939000</v>
      </c>
      <c r="H23" s="63">
        <f t="shared" si="1"/>
        <v>-52737000</v>
      </c>
      <c r="I23" s="63">
        <v>2632126000</v>
      </c>
      <c r="J23" s="28">
        <f t="shared" si="2"/>
        <v>0.24762706877528504</v>
      </c>
      <c r="K23" s="29">
        <f t="shared" si="3"/>
        <v>-2.060299819195867</v>
      </c>
      <c r="L23" s="30">
        <f>IF($E$25=0,0,($E23/$E$25)*100)</f>
        <v>-2.6527114116414388</v>
      </c>
      <c r="M23" s="29">
        <f>IF($H$25=0,0,($H23/$H$25)*100)</f>
        <v>16.319822347050213</v>
      </c>
      <c r="N23" s="5"/>
      <c r="O23" s="31"/>
    </row>
    <row r="24" spans="1:15" ht="12.75">
      <c r="A24" s="6"/>
      <c r="B24" s="27" t="s">
        <v>30</v>
      </c>
      <c r="C24" s="61">
        <v>437900000</v>
      </c>
      <c r="D24" s="62">
        <v>203406800</v>
      </c>
      <c r="E24" s="63">
        <f t="shared" si="0"/>
        <v>-234493200</v>
      </c>
      <c r="F24" s="61">
        <v>555310000</v>
      </c>
      <c r="G24" s="62">
        <v>284900100</v>
      </c>
      <c r="H24" s="63">
        <f t="shared" si="1"/>
        <v>-270409900</v>
      </c>
      <c r="I24" s="63">
        <v>330000000</v>
      </c>
      <c r="J24" s="28">
        <f t="shared" si="2"/>
        <v>-53.54948618406029</v>
      </c>
      <c r="K24" s="29">
        <f t="shared" si="3"/>
        <v>-48.69530532495363</v>
      </c>
      <c r="L24" s="30">
        <f>IF($E$25=0,0,($E24/$E$25)*100)</f>
        <v>102.65271141164143</v>
      </c>
      <c r="M24" s="29">
        <f>IF($H$25=0,0,($H24/$H$25)*100)</f>
        <v>83.68017765294978</v>
      </c>
      <c r="N24" s="5"/>
      <c r="O24" s="31"/>
    </row>
    <row r="25" spans="1:15" ht="16.5">
      <c r="A25" s="6"/>
      <c r="B25" s="32" t="s">
        <v>31</v>
      </c>
      <c r="C25" s="64">
        <v>4085000000</v>
      </c>
      <c r="D25" s="65">
        <v>3856566482</v>
      </c>
      <c r="E25" s="66">
        <f t="shared" si="0"/>
        <v>-228433518</v>
      </c>
      <c r="F25" s="64">
        <v>4314986000</v>
      </c>
      <c r="G25" s="65">
        <v>3991839100</v>
      </c>
      <c r="H25" s="66">
        <f t="shared" si="1"/>
        <v>-323146900</v>
      </c>
      <c r="I25" s="66">
        <v>4162126000</v>
      </c>
      <c r="J25" s="41">
        <f t="shared" si="2"/>
        <v>-5.592007784577723</v>
      </c>
      <c r="K25" s="34">
        <f t="shared" si="3"/>
        <v>-7.488944344199494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458399955</v>
      </c>
      <c r="D27" s="62">
        <v>355000000</v>
      </c>
      <c r="E27" s="63">
        <f t="shared" si="0"/>
        <v>-103399955</v>
      </c>
      <c r="F27" s="61">
        <v>542000500</v>
      </c>
      <c r="G27" s="62">
        <v>322328530</v>
      </c>
      <c r="H27" s="63">
        <f t="shared" si="1"/>
        <v>-219671970</v>
      </c>
      <c r="I27" s="63">
        <v>335687854</v>
      </c>
      <c r="J27" s="28">
        <f t="shared" si="2"/>
        <v>-22.55671142027054</v>
      </c>
      <c r="K27" s="29">
        <f t="shared" si="3"/>
        <v>-40.52984637468047</v>
      </c>
      <c r="L27" s="30">
        <f aca="true" t="shared" si="6" ref="L27:L32">IF($E$32=0,0,($E27/$E$32)*100)</f>
        <v>45.26479122034972</v>
      </c>
      <c r="M27" s="29">
        <f aca="true" t="shared" si="7" ref="M27:M32">IF($H$32=0,0,($H27/$H$32)*100)</f>
        <v>67.97898107640829</v>
      </c>
      <c r="N27" s="5"/>
      <c r="O27" s="31"/>
    </row>
    <row r="28" spans="1:15" ht="12.75">
      <c r="A28" s="6"/>
      <c r="B28" s="27" t="s">
        <v>34</v>
      </c>
      <c r="C28" s="61">
        <v>504000045</v>
      </c>
      <c r="D28" s="62">
        <v>447500000</v>
      </c>
      <c r="E28" s="63">
        <f t="shared" si="0"/>
        <v>-56500045</v>
      </c>
      <c r="F28" s="61">
        <v>558499500</v>
      </c>
      <c r="G28" s="62">
        <v>580171470</v>
      </c>
      <c r="H28" s="63">
        <f t="shared" si="1"/>
        <v>21671970</v>
      </c>
      <c r="I28" s="63">
        <v>659812146</v>
      </c>
      <c r="J28" s="28">
        <f t="shared" si="2"/>
        <v>-11.210325387966979</v>
      </c>
      <c r="K28" s="29">
        <f t="shared" si="3"/>
        <v>3.8803920146750355</v>
      </c>
      <c r="L28" s="30">
        <f t="shared" si="6"/>
        <v>24.733692977577835</v>
      </c>
      <c r="M28" s="29">
        <f t="shared" si="7"/>
        <v>-6.70653811006697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1705526350</v>
      </c>
      <c r="D30" s="62">
        <v>1418085350</v>
      </c>
      <c r="E30" s="63">
        <f t="shared" si="0"/>
        <v>-287441000</v>
      </c>
      <c r="F30" s="61">
        <v>1807026350</v>
      </c>
      <c r="G30" s="62">
        <v>1469354350</v>
      </c>
      <c r="H30" s="63">
        <f t="shared" si="1"/>
        <v>-337672000</v>
      </c>
      <c r="I30" s="63">
        <v>1525368350</v>
      </c>
      <c r="J30" s="28">
        <f t="shared" si="2"/>
        <v>-16.853506836760392</v>
      </c>
      <c r="K30" s="29">
        <f t="shared" si="3"/>
        <v>-18.6866118471377</v>
      </c>
      <c r="L30" s="30">
        <f t="shared" si="6"/>
        <v>125.83135895144775</v>
      </c>
      <c r="M30" s="29">
        <f t="shared" si="7"/>
        <v>104.49489071378993</v>
      </c>
      <c r="N30" s="5"/>
      <c r="O30" s="31"/>
    </row>
    <row r="31" spans="1:15" ht="12.75">
      <c r="A31" s="6"/>
      <c r="B31" s="27" t="s">
        <v>30</v>
      </c>
      <c r="C31" s="61">
        <v>1417073650</v>
      </c>
      <c r="D31" s="62">
        <v>1635981132</v>
      </c>
      <c r="E31" s="63">
        <f t="shared" si="0"/>
        <v>218907482</v>
      </c>
      <c r="F31" s="61">
        <v>1407459650</v>
      </c>
      <c r="G31" s="62">
        <v>1619984750</v>
      </c>
      <c r="H31" s="63">
        <f t="shared" si="1"/>
        <v>212525100</v>
      </c>
      <c r="I31" s="63">
        <v>1641257650</v>
      </c>
      <c r="J31" s="28">
        <f t="shared" si="2"/>
        <v>15.447854950940624</v>
      </c>
      <c r="K31" s="29">
        <f t="shared" si="3"/>
        <v>15.099907127000053</v>
      </c>
      <c r="L31" s="30">
        <f t="shared" si="6"/>
        <v>-95.82984314937531</v>
      </c>
      <c r="M31" s="29">
        <f t="shared" si="7"/>
        <v>-65.76733368013123</v>
      </c>
      <c r="N31" s="5"/>
      <c r="O31" s="31"/>
    </row>
    <row r="32" spans="1:15" ht="17.25" thickBot="1">
      <c r="A32" s="6"/>
      <c r="B32" s="55" t="s">
        <v>37</v>
      </c>
      <c r="C32" s="79">
        <v>4085000000</v>
      </c>
      <c r="D32" s="80">
        <v>3856566482</v>
      </c>
      <c r="E32" s="81">
        <f t="shared" si="0"/>
        <v>-228433518</v>
      </c>
      <c r="F32" s="79">
        <v>4314986000</v>
      </c>
      <c r="G32" s="80">
        <v>3991839100</v>
      </c>
      <c r="H32" s="81">
        <f t="shared" si="1"/>
        <v>-323146900</v>
      </c>
      <c r="I32" s="81">
        <v>4162126000</v>
      </c>
      <c r="J32" s="56">
        <f t="shared" si="2"/>
        <v>-5.592007784577723</v>
      </c>
      <c r="K32" s="57">
        <f t="shared" si="3"/>
        <v>-7.488944344199494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45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572427658</v>
      </c>
      <c r="D7" s="62">
        <v>605050211</v>
      </c>
      <c r="E7" s="63">
        <f>($D7-$C7)</f>
        <v>32622553</v>
      </c>
      <c r="F7" s="61">
        <v>607921882</v>
      </c>
      <c r="G7" s="62">
        <v>629002870</v>
      </c>
      <c r="H7" s="63">
        <f>($G7-$F7)</f>
        <v>21080988</v>
      </c>
      <c r="I7" s="63">
        <v>662340016</v>
      </c>
      <c r="J7" s="28">
        <f>IF($C7=0,0,($E7/$C7)*100)</f>
        <v>5.698982665159761</v>
      </c>
      <c r="K7" s="29">
        <f>IF($F7=0,0,($H7/$F7)*100)</f>
        <v>3.4677133072831228</v>
      </c>
      <c r="L7" s="30">
        <f>IF($E$10=0,0,($E7/$E$10)*100)</f>
        <v>10.26157607467812</v>
      </c>
      <c r="M7" s="29">
        <f>IF($H$10=0,0,($H7/$H$10)*100)</f>
        <v>6.031230496603493</v>
      </c>
      <c r="N7" s="5"/>
      <c r="O7" s="31"/>
    </row>
    <row r="8" spans="1:15" ht="12.75">
      <c r="A8" s="2"/>
      <c r="B8" s="27" t="s">
        <v>16</v>
      </c>
      <c r="C8" s="61">
        <v>3678137470</v>
      </c>
      <c r="D8" s="62">
        <v>3752064397</v>
      </c>
      <c r="E8" s="63">
        <f>($D8-$C8)</f>
        <v>73926927</v>
      </c>
      <c r="F8" s="61">
        <v>3953204315</v>
      </c>
      <c r="G8" s="62">
        <v>4151992242</v>
      </c>
      <c r="H8" s="63">
        <f>($G8-$F8)</f>
        <v>198787927</v>
      </c>
      <c r="I8" s="63">
        <v>4780136925</v>
      </c>
      <c r="J8" s="28">
        <f>IF($C8=0,0,($E8/$C8)*100)</f>
        <v>2.0099011416231813</v>
      </c>
      <c r="K8" s="29">
        <f>IF($F8=0,0,($H8/$F8)*100)</f>
        <v>5.028526510651651</v>
      </c>
      <c r="L8" s="30">
        <f>IF($E$10=0,0,($E8/$E$10)*100)</f>
        <v>23.254059404169745</v>
      </c>
      <c r="M8" s="29">
        <f>IF($H$10=0,0,($H8/$H$10)*100)</f>
        <v>56.87284712077959</v>
      </c>
      <c r="N8" s="5"/>
      <c r="O8" s="31"/>
    </row>
    <row r="9" spans="1:15" ht="12.75">
      <c r="A9" s="2"/>
      <c r="B9" s="27" t="s">
        <v>17</v>
      </c>
      <c r="C9" s="61">
        <v>786178052</v>
      </c>
      <c r="D9" s="62">
        <v>997538343</v>
      </c>
      <c r="E9" s="63">
        <f aca="true" t="shared" si="0" ref="E9:E32">($D9-$C9)</f>
        <v>211360291</v>
      </c>
      <c r="F9" s="61">
        <v>798635256</v>
      </c>
      <c r="G9" s="62">
        <v>928296806</v>
      </c>
      <c r="H9" s="63">
        <f aca="true" t="shared" si="1" ref="H9:H32">($G9-$F9)</f>
        <v>129661550</v>
      </c>
      <c r="I9" s="63">
        <v>958971455</v>
      </c>
      <c r="J9" s="28">
        <f aca="true" t="shared" si="2" ref="J9:J32">IF($C9=0,0,($E9/$C9)*100)</f>
        <v>26.884532131405773</v>
      </c>
      <c r="K9" s="29">
        <f aca="true" t="shared" si="3" ref="K9:K32">IF($F9=0,0,($H9/$F9)*100)</f>
        <v>16.235390189185438</v>
      </c>
      <c r="L9" s="30">
        <f>IF($E$10=0,0,($E9/$E$10)*100)</f>
        <v>66.48436452115214</v>
      </c>
      <c r="M9" s="29">
        <f>IF($H$10=0,0,($H9/$H$10)*100)</f>
        <v>37.09592238261692</v>
      </c>
      <c r="N9" s="5"/>
      <c r="O9" s="31"/>
    </row>
    <row r="10" spans="1:15" ht="16.5">
      <c r="A10" s="6"/>
      <c r="B10" s="32" t="s">
        <v>18</v>
      </c>
      <c r="C10" s="64">
        <v>5036743180</v>
      </c>
      <c r="D10" s="65">
        <v>5354652951</v>
      </c>
      <c r="E10" s="66">
        <f t="shared" si="0"/>
        <v>317909771</v>
      </c>
      <c r="F10" s="64">
        <v>5359761453</v>
      </c>
      <c r="G10" s="65">
        <v>5709291918</v>
      </c>
      <c r="H10" s="66">
        <f t="shared" si="1"/>
        <v>349530465</v>
      </c>
      <c r="I10" s="66">
        <v>6401448396</v>
      </c>
      <c r="J10" s="33">
        <f t="shared" si="2"/>
        <v>6.311812209571503</v>
      </c>
      <c r="K10" s="34">
        <f t="shared" si="3"/>
        <v>6.52138099923008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946334049</v>
      </c>
      <c r="D12" s="62">
        <v>978491022</v>
      </c>
      <c r="E12" s="63">
        <f t="shared" si="0"/>
        <v>32156973</v>
      </c>
      <c r="F12" s="61">
        <v>1017881789</v>
      </c>
      <c r="G12" s="62">
        <v>1028721728</v>
      </c>
      <c r="H12" s="63">
        <f t="shared" si="1"/>
        <v>10839939</v>
      </c>
      <c r="I12" s="63">
        <v>1090913916</v>
      </c>
      <c r="J12" s="28">
        <f t="shared" si="2"/>
        <v>3.3980572752275555</v>
      </c>
      <c r="K12" s="29">
        <f t="shared" si="3"/>
        <v>1.064950676703776</v>
      </c>
      <c r="L12" s="30">
        <f aca="true" t="shared" si="4" ref="L12:L17">IF($E$17=0,0,($E12/$E$17)*100)</f>
        <v>6.414156016915435</v>
      </c>
      <c r="M12" s="29">
        <f aca="true" t="shared" si="5" ref="M12:M17">IF($H$17=0,0,($H12/$H$17)*100)</f>
        <v>4.208045446960237</v>
      </c>
      <c r="N12" s="5"/>
      <c r="O12" s="31"/>
    </row>
    <row r="13" spans="1:15" ht="12.75">
      <c r="A13" s="2"/>
      <c r="B13" s="27" t="s">
        <v>21</v>
      </c>
      <c r="C13" s="61">
        <v>404879437</v>
      </c>
      <c r="D13" s="62">
        <v>772220200</v>
      </c>
      <c r="E13" s="63">
        <f t="shared" si="0"/>
        <v>367340763</v>
      </c>
      <c r="F13" s="61">
        <v>558795914</v>
      </c>
      <c r="G13" s="62">
        <v>822846466</v>
      </c>
      <c r="H13" s="63">
        <f t="shared" si="1"/>
        <v>264050552</v>
      </c>
      <c r="I13" s="63">
        <v>952158684</v>
      </c>
      <c r="J13" s="28">
        <f t="shared" si="2"/>
        <v>90.72843158493129</v>
      </c>
      <c r="K13" s="29">
        <f t="shared" si="3"/>
        <v>47.25348653855762</v>
      </c>
      <c r="L13" s="30">
        <f t="shared" si="4"/>
        <v>73.27123001455257</v>
      </c>
      <c r="M13" s="29">
        <f t="shared" si="5"/>
        <v>102.50396456206417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2058324625</v>
      </c>
      <c r="D15" s="62">
        <v>2173074862</v>
      </c>
      <c r="E15" s="63">
        <f t="shared" si="0"/>
        <v>114750237</v>
      </c>
      <c r="F15" s="61">
        <v>2182113633</v>
      </c>
      <c r="G15" s="62">
        <v>2481423500</v>
      </c>
      <c r="H15" s="63">
        <f t="shared" si="1"/>
        <v>299309867</v>
      </c>
      <c r="I15" s="63">
        <v>2835173588</v>
      </c>
      <c r="J15" s="28">
        <f t="shared" si="2"/>
        <v>5.5749338858538895</v>
      </c>
      <c r="K15" s="29">
        <f t="shared" si="3"/>
        <v>13.716511481049896</v>
      </c>
      <c r="L15" s="30">
        <f t="shared" si="4"/>
        <v>22.888532546145502</v>
      </c>
      <c r="M15" s="29">
        <f t="shared" si="5"/>
        <v>116.191569256951</v>
      </c>
      <c r="N15" s="5"/>
      <c r="O15" s="31"/>
    </row>
    <row r="16" spans="1:15" ht="12.75">
      <c r="A16" s="2"/>
      <c r="B16" s="27" t="s">
        <v>23</v>
      </c>
      <c r="C16" s="61">
        <v>1311476649</v>
      </c>
      <c r="D16" s="62">
        <v>1298572468</v>
      </c>
      <c r="E16" s="63">
        <f t="shared" si="0"/>
        <v>-12904181</v>
      </c>
      <c r="F16" s="61">
        <v>1434270547</v>
      </c>
      <c r="G16" s="62">
        <v>1117670520</v>
      </c>
      <c r="H16" s="63">
        <f t="shared" si="1"/>
        <v>-316600027</v>
      </c>
      <c r="I16" s="63">
        <v>1259552208</v>
      </c>
      <c r="J16" s="40">
        <f t="shared" si="2"/>
        <v>-0.9839428715592785</v>
      </c>
      <c r="K16" s="29">
        <f t="shared" si="3"/>
        <v>-22.073940489276463</v>
      </c>
      <c r="L16" s="30">
        <f t="shared" si="4"/>
        <v>-2.573918577613503</v>
      </c>
      <c r="M16" s="29">
        <f t="shared" si="5"/>
        <v>-122.9035792659754</v>
      </c>
      <c r="N16" s="5"/>
      <c r="O16" s="31"/>
    </row>
    <row r="17" spans="1:15" ht="16.5">
      <c r="A17" s="2"/>
      <c r="B17" s="32" t="s">
        <v>24</v>
      </c>
      <c r="C17" s="64">
        <v>4721014760</v>
      </c>
      <c r="D17" s="65">
        <v>5222358552</v>
      </c>
      <c r="E17" s="66">
        <f t="shared" si="0"/>
        <v>501343792</v>
      </c>
      <c r="F17" s="64">
        <v>5193061883</v>
      </c>
      <c r="G17" s="65">
        <v>5450662214</v>
      </c>
      <c r="H17" s="66">
        <f t="shared" si="1"/>
        <v>257600331</v>
      </c>
      <c r="I17" s="66">
        <v>6137798396</v>
      </c>
      <c r="J17" s="41">
        <f t="shared" si="2"/>
        <v>10.619407425872991</v>
      </c>
      <c r="K17" s="34">
        <f t="shared" si="3"/>
        <v>4.960471043938068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315728420</v>
      </c>
      <c r="D18" s="71">
        <v>132294399</v>
      </c>
      <c r="E18" s="72">
        <f t="shared" si="0"/>
        <v>-183434021</v>
      </c>
      <c r="F18" s="73">
        <v>166699570</v>
      </c>
      <c r="G18" s="74">
        <v>258629704</v>
      </c>
      <c r="H18" s="75">
        <f t="shared" si="1"/>
        <v>91930134</v>
      </c>
      <c r="I18" s="75">
        <v>263650000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315728415</v>
      </c>
      <c r="D22" s="62">
        <v>82900000</v>
      </c>
      <c r="E22" s="63">
        <f t="shared" si="0"/>
        <v>-232828415</v>
      </c>
      <c r="F22" s="61">
        <v>166699571</v>
      </c>
      <c r="G22" s="62">
        <v>206925000</v>
      </c>
      <c r="H22" s="63">
        <f t="shared" si="1"/>
        <v>40225429</v>
      </c>
      <c r="I22" s="63">
        <v>209650000</v>
      </c>
      <c r="J22" s="28">
        <f t="shared" si="2"/>
        <v>-73.74325652634084</v>
      </c>
      <c r="K22" s="29">
        <f t="shared" si="3"/>
        <v>24.130493413207404</v>
      </c>
      <c r="L22" s="30">
        <f>IF($E$25=0,0,($E22/$E$25)*100)</f>
        <v>130.74432849164785</v>
      </c>
      <c r="M22" s="29">
        <f>IF($H$25=0,0,($H22/$H$25)*100)</f>
        <v>42.963900316226955</v>
      </c>
      <c r="N22" s="5"/>
      <c r="O22" s="31"/>
    </row>
    <row r="23" spans="1:15" ht="12.75">
      <c r="A23" s="6"/>
      <c r="B23" s="27" t="s">
        <v>29</v>
      </c>
      <c r="C23" s="61">
        <v>396231715</v>
      </c>
      <c r="D23" s="62">
        <v>401586960</v>
      </c>
      <c r="E23" s="63">
        <f t="shared" si="0"/>
        <v>5355245</v>
      </c>
      <c r="F23" s="61">
        <v>437235568</v>
      </c>
      <c r="G23" s="62">
        <v>438931250</v>
      </c>
      <c r="H23" s="63">
        <f t="shared" si="1"/>
        <v>1695682</v>
      </c>
      <c r="I23" s="63">
        <v>373100000</v>
      </c>
      <c r="J23" s="28">
        <f t="shared" si="2"/>
        <v>1.3515437551484237</v>
      </c>
      <c r="K23" s="29">
        <f t="shared" si="3"/>
        <v>0.38781886106758817</v>
      </c>
      <c r="L23" s="30">
        <f>IF($E$25=0,0,($E23/$E$25)*100)</f>
        <v>-3.0072270664783534</v>
      </c>
      <c r="M23" s="29">
        <f>IF($H$25=0,0,($H23/$H$25)*100)</f>
        <v>1.8111208314526703</v>
      </c>
      <c r="N23" s="5"/>
      <c r="O23" s="31"/>
    </row>
    <row r="24" spans="1:15" ht="12.75">
      <c r="A24" s="6"/>
      <c r="B24" s="27" t="s">
        <v>30</v>
      </c>
      <c r="C24" s="61"/>
      <c r="D24" s="62">
        <v>49394000</v>
      </c>
      <c r="E24" s="63">
        <f t="shared" si="0"/>
        <v>49394000</v>
      </c>
      <c r="F24" s="61"/>
      <c r="G24" s="62">
        <v>51705000</v>
      </c>
      <c r="H24" s="63">
        <f t="shared" si="1"/>
        <v>51705000</v>
      </c>
      <c r="I24" s="63">
        <v>54000000</v>
      </c>
      <c r="J24" s="28">
        <f t="shared" si="2"/>
        <v>0</v>
      </c>
      <c r="K24" s="29">
        <f t="shared" si="3"/>
        <v>0</v>
      </c>
      <c r="L24" s="30">
        <f>IF($E$25=0,0,($E24/$E$25)*100)</f>
        <v>-27.73710142516949</v>
      </c>
      <c r="M24" s="29">
        <f>IF($H$25=0,0,($H24/$H$25)*100)</f>
        <v>55.22497885232037</v>
      </c>
      <c r="N24" s="5"/>
      <c r="O24" s="31"/>
    </row>
    <row r="25" spans="1:15" ht="16.5">
      <c r="A25" s="6"/>
      <c r="B25" s="32" t="s">
        <v>31</v>
      </c>
      <c r="C25" s="64">
        <v>711960130</v>
      </c>
      <c r="D25" s="65">
        <v>533880960</v>
      </c>
      <c r="E25" s="66">
        <f t="shared" si="0"/>
        <v>-178079170</v>
      </c>
      <c r="F25" s="64">
        <v>603935139</v>
      </c>
      <c r="G25" s="65">
        <v>697561250</v>
      </c>
      <c r="H25" s="66">
        <f t="shared" si="1"/>
        <v>93626111</v>
      </c>
      <c r="I25" s="66">
        <v>636750000</v>
      </c>
      <c r="J25" s="41">
        <f t="shared" si="2"/>
        <v>-25.012520012883304</v>
      </c>
      <c r="K25" s="34">
        <f t="shared" si="3"/>
        <v>15.502676521691845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256743750</v>
      </c>
      <c r="D27" s="62">
        <v>240905608</v>
      </c>
      <c r="E27" s="63">
        <f t="shared" si="0"/>
        <v>-15838142</v>
      </c>
      <c r="F27" s="61">
        <v>359070000</v>
      </c>
      <c r="G27" s="62">
        <v>309161008</v>
      </c>
      <c r="H27" s="63">
        <f t="shared" si="1"/>
        <v>-49908992</v>
      </c>
      <c r="I27" s="63">
        <v>302440000</v>
      </c>
      <c r="J27" s="28">
        <f t="shared" si="2"/>
        <v>-6.16885201684559</v>
      </c>
      <c r="K27" s="29">
        <f t="shared" si="3"/>
        <v>-13.899515971816081</v>
      </c>
      <c r="L27" s="30">
        <f aca="true" t="shared" si="6" ref="L27:L32">IF($E$32=0,0,($E27/$E$32)*100)</f>
        <v>8.893876757770846</v>
      </c>
      <c r="M27" s="29">
        <f aca="true" t="shared" si="7" ref="M27:M32">IF($H$32=0,0,($H27/$H$32)*100)</f>
        <v>-53.30670201606473</v>
      </c>
      <c r="N27" s="5"/>
      <c r="O27" s="31"/>
    </row>
    <row r="28" spans="1:15" ht="12.75">
      <c r="A28" s="6"/>
      <c r="B28" s="27" t="s">
        <v>34</v>
      </c>
      <c r="C28" s="61">
        <v>332100000</v>
      </c>
      <c r="D28" s="62">
        <v>74450000</v>
      </c>
      <c r="E28" s="63">
        <f t="shared" si="0"/>
        <v>-257650000</v>
      </c>
      <c r="F28" s="61">
        <v>143195000</v>
      </c>
      <c r="G28" s="62">
        <v>210075000</v>
      </c>
      <c r="H28" s="63">
        <f t="shared" si="1"/>
        <v>66880000</v>
      </c>
      <c r="I28" s="63">
        <v>216750000</v>
      </c>
      <c r="J28" s="28">
        <f t="shared" si="2"/>
        <v>-77.58205359831376</v>
      </c>
      <c r="K28" s="29">
        <f t="shared" si="3"/>
        <v>46.70554139460177</v>
      </c>
      <c r="L28" s="30">
        <f t="shared" si="6"/>
        <v>144.6828388481211</v>
      </c>
      <c r="M28" s="29">
        <f t="shared" si="7"/>
        <v>71.43306422286408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8914177</v>
      </c>
      <c r="D30" s="62">
        <v>118856587</v>
      </c>
      <c r="E30" s="63">
        <f t="shared" si="0"/>
        <v>109942410</v>
      </c>
      <c r="F30" s="61">
        <v>27127558</v>
      </c>
      <c r="G30" s="62">
        <v>68362677</v>
      </c>
      <c r="H30" s="63">
        <f t="shared" si="1"/>
        <v>41235119</v>
      </c>
      <c r="I30" s="63">
        <v>25500000</v>
      </c>
      <c r="J30" s="28">
        <f t="shared" si="2"/>
        <v>1233.3433585624339</v>
      </c>
      <c r="K30" s="29">
        <f t="shared" si="3"/>
        <v>152.00453723110647</v>
      </c>
      <c r="L30" s="30">
        <f t="shared" si="6"/>
        <v>-61.73793902039223</v>
      </c>
      <c r="M30" s="29">
        <f t="shared" si="7"/>
        <v>44.04232810652575</v>
      </c>
      <c r="N30" s="5"/>
      <c r="O30" s="31"/>
    </row>
    <row r="31" spans="1:15" ht="12.75">
      <c r="A31" s="6"/>
      <c r="B31" s="27" t="s">
        <v>30</v>
      </c>
      <c r="C31" s="61">
        <v>114202204</v>
      </c>
      <c r="D31" s="62">
        <v>99668765</v>
      </c>
      <c r="E31" s="63">
        <f t="shared" si="0"/>
        <v>-14533439</v>
      </c>
      <c r="F31" s="61">
        <v>74542581</v>
      </c>
      <c r="G31" s="62">
        <v>109962565</v>
      </c>
      <c r="H31" s="63">
        <f t="shared" si="1"/>
        <v>35419984</v>
      </c>
      <c r="I31" s="63">
        <v>92060000</v>
      </c>
      <c r="J31" s="28">
        <f t="shared" si="2"/>
        <v>-12.726058246651704</v>
      </c>
      <c r="K31" s="29">
        <f t="shared" si="3"/>
        <v>47.51644432596183</v>
      </c>
      <c r="L31" s="30">
        <f t="shared" si="6"/>
        <v>8.161223414500284</v>
      </c>
      <c r="M31" s="29">
        <f t="shared" si="7"/>
        <v>37.831309686674906</v>
      </c>
      <c r="N31" s="5"/>
      <c r="O31" s="31"/>
    </row>
    <row r="32" spans="1:15" ht="17.25" thickBot="1">
      <c r="A32" s="6"/>
      <c r="B32" s="55" t="s">
        <v>37</v>
      </c>
      <c r="C32" s="79">
        <v>711960131</v>
      </c>
      <c r="D32" s="80">
        <v>533880960</v>
      </c>
      <c r="E32" s="81">
        <f t="shared" si="0"/>
        <v>-178079171</v>
      </c>
      <c r="F32" s="79">
        <v>603935139</v>
      </c>
      <c r="G32" s="80">
        <v>697561250</v>
      </c>
      <c r="H32" s="81">
        <f t="shared" si="1"/>
        <v>93626111</v>
      </c>
      <c r="I32" s="81">
        <v>636750000</v>
      </c>
      <c r="J32" s="56">
        <f t="shared" si="2"/>
        <v>-25.0125201182087</v>
      </c>
      <c r="K32" s="57">
        <f t="shared" si="3"/>
        <v>15.502676521691845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46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142521080</v>
      </c>
      <c r="D7" s="62">
        <v>145986409</v>
      </c>
      <c r="E7" s="63">
        <f>($D7-$C7)</f>
        <v>3465329</v>
      </c>
      <c r="F7" s="61">
        <v>167344623</v>
      </c>
      <c r="G7" s="62">
        <v>157665322</v>
      </c>
      <c r="H7" s="63">
        <f>($G7-$F7)</f>
        <v>-9679301</v>
      </c>
      <c r="I7" s="63">
        <v>170278547</v>
      </c>
      <c r="J7" s="28">
        <f>IF($C7=0,0,($E7/$C7)*100)</f>
        <v>2.4314501405686797</v>
      </c>
      <c r="K7" s="29">
        <f>IF($F7=0,0,($H7/$F7)*100)</f>
        <v>-5.784052589487743</v>
      </c>
      <c r="L7" s="30">
        <f>IF($E$10=0,0,($E7/$E$10)*100)</f>
        <v>5.268681903525256</v>
      </c>
      <c r="M7" s="29">
        <f>IF($H$10=0,0,($H7/$H$10)*100)</f>
        <v>-90.98283693504438</v>
      </c>
      <c r="N7" s="5"/>
      <c r="O7" s="31"/>
    </row>
    <row r="8" spans="1:15" ht="12.75">
      <c r="A8" s="2"/>
      <c r="B8" s="27" t="s">
        <v>16</v>
      </c>
      <c r="C8" s="61">
        <v>527954000</v>
      </c>
      <c r="D8" s="62">
        <v>552396253</v>
      </c>
      <c r="E8" s="63">
        <f>($D8-$C8)</f>
        <v>24442253</v>
      </c>
      <c r="F8" s="61">
        <v>615060000</v>
      </c>
      <c r="G8" s="62">
        <v>616153352</v>
      </c>
      <c r="H8" s="63">
        <f>($G8-$F8)</f>
        <v>1093352</v>
      </c>
      <c r="I8" s="63">
        <v>687109935</v>
      </c>
      <c r="J8" s="28">
        <f>IF($C8=0,0,($E8/$C8)*100)</f>
        <v>4.6296179212582915</v>
      </c>
      <c r="K8" s="29">
        <f>IF($F8=0,0,($H8/$F8)*100)</f>
        <v>0.17776347023054662</v>
      </c>
      <c r="L8" s="30">
        <f>IF($E$10=0,0,($E8/$E$10)*100)</f>
        <v>37.16197107474814</v>
      </c>
      <c r="M8" s="29">
        <f>IF($H$10=0,0,($H8/$H$10)*100)</f>
        <v>10.277215961008407</v>
      </c>
      <c r="N8" s="5"/>
      <c r="O8" s="31"/>
    </row>
    <row r="9" spans="1:15" ht="12.75">
      <c r="A9" s="2"/>
      <c r="B9" s="27" t="s">
        <v>17</v>
      </c>
      <c r="C9" s="61">
        <v>142849478</v>
      </c>
      <c r="D9" s="62">
        <v>180714115</v>
      </c>
      <c r="E9" s="63">
        <f aca="true" t="shared" si="0" ref="E9:E32">($D9-$C9)</f>
        <v>37864637</v>
      </c>
      <c r="F9" s="61">
        <v>165617030</v>
      </c>
      <c r="G9" s="62">
        <v>184841580</v>
      </c>
      <c r="H9" s="63">
        <f aca="true" t="shared" si="1" ref="H9:H32">($G9-$F9)</f>
        <v>19224550</v>
      </c>
      <c r="I9" s="63">
        <v>202168116</v>
      </c>
      <c r="J9" s="28">
        <f aca="true" t="shared" si="2" ref="J9:J32">IF($C9=0,0,($E9/$C9)*100)</f>
        <v>26.506668088769636</v>
      </c>
      <c r="K9" s="29">
        <f aca="true" t="shared" si="3" ref="K9:K32">IF($F9=0,0,($H9/$F9)*100)</f>
        <v>11.607834049433201</v>
      </c>
      <c r="L9" s="30">
        <f>IF($E$10=0,0,($E9/$E$10)*100)</f>
        <v>57.5693470217266</v>
      </c>
      <c r="M9" s="29">
        <f>IF($H$10=0,0,($H9/$H$10)*100)</f>
        <v>180.70562097403598</v>
      </c>
      <c r="N9" s="5"/>
      <c r="O9" s="31"/>
    </row>
    <row r="10" spans="1:15" ht="16.5">
      <c r="A10" s="6"/>
      <c r="B10" s="32" t="s">
        <v>18</v>
      </c>
      <c r="C10" s="64">
        <v>813324558</v>
      </c>
      <c r="D10" s="65">
        <v>879096777</v>
      </c>
      <c r="E10" s="66">
        <f t="shared" si="0"/>
        <v>65772219</v>
      </c>
      <c r="F10" s="64">
        <v>948021653</v>
      </c>
      <c r="G10" s="65">
        <v>958660254</v>
      </c>
      <c r="H10" s="66">
        <f t="shared" si="1"/>
        <v>10638601</v>
      </c>
      <c r="I10" s="66">
        <v>1059556598</v>
      </c>
      <c r="J10" s="33">
        <f t="shared" si="2"/>
        <v>8.086835489357005</v>
      </c>
      <c r="K10" s="34">
        <f t="shared" si="3"/>
        <v>1.1221896637417839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202704275</v>
      </c>
      <c r="D12" s="62">
        <v>218911756</v>
      </c>
      <c r="E12" s="63">
        <f t="shared" si="0"/>
        <v>16207481</v>
      </c>
      <c r="F12" s="61">
        <v>224299338</v>
      </c>
      <c r="G12" s="62">
        <v>243098411</v>
      </c>
      <c r="H12" s="63">
        <f t="shared" si="1"/>
        <v>18799073</v>
      </c>
      <c r="I12" s="63">
        <v>265702494</v>
      </c>
      <c r="J12" s="28">
        <f t="shared" si="2"/>
        <v>7.99562860724077</v>
      </c>
      <c r="K12" s="29">
        <f t="shared" si="3"/>
        <v>8.381243193860875</v>
      </c>
      <c r="L12" s="30">
        <f aca="true" t="shared" si="4" ref="L12:L17">IF($E$17=0,0,($E12/$E$17)*100)</f>
        <v>20.86641338036203</v>
      </c>
      <c r="M12" s="29">
        <f aca="true" t="shared" si="5" ref="M12:M17">IF($H$17=0,0,($H12/$H$17)*100)</f>
        <v>35.68264522570471</v>
      </c>
      <c r="N12" s="5"/>
      <c r="O12" s="31"/>
    </row>
    <row r="13" spans="1:15" ht="12.75">
      <c r="A13" s="2"/>
      <c r="B13" s="27" t="s">
        <v>21</v>
      </c>
      <c r="C13" s="61">
        <v>36595633</v>
      </c>
      <c r="D13" s="62">
        <v>85368000</v>
      </c>
      <c r="E13" s="63">
        <f t="shared" si="0"/>
        <v>48772367</v>
      </c>
      <c r="F13" s="61">
        <v>63404746</v>
      </c>
      <c r="G13" s="62">
        <v>89360080</v>
      </c>
      <c r="H13" s="63">
        <f t="shared" si="1"/>
        <v>25955334</v>
      </c>
      <c r="I13" s="63">
        <v>94715287</v>
      </c>
      <c r="J13" s="28">
        <f t="shared" si="2"/>
        <v>133.27373514757895</v>
      </c>
      <c r="K13" s="29">
        <f t="shared" si="3"/>
        <v>40.93594823327579</v>
      </c>
      <c r="L13" s="30">
        <f t="shared" si="4"/>
        <v>62.792260645607264</v>
      </c>
      <c r="M13" s="29">
        <f t="shared" si="5"/>
        <v>49.26599172398933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312673562</v>
      </c>
      <c r="D15" s="62">
        <v>328032914</v>
      </c>
      <c r="E15" s="63">
        <f t="shared" si="0"/>
        <v>15359352</v>
      </c>
      <c r="F15" s="61">
        <v>357431596</v>
      </c>
      <c r="G15" s="62">
        <v>370923974</v>
      </c>
      <c r="H15" s="63">
        <f t="shared" si="1"/>
        <v>13492378</v>
      </c>
      <c r="I15" s="63">
        <v>430715757</v>
      </c>
      <c r="J15" s="28">
        <f t="shared" si="2"/>
        <v>4.9122643762250675</v>
      </c>
      <c r="K15" s="29">
        <f t="shared" si="3"/>
        <v>3.774814020638511</v>
      </c>
      <c r="L15" s="30">
        <f t="shared" si="4"/>
        <v>19.774484886731646</v>
      </c>
      <c r="M15" s="29">
        <f t="shared" si="5"/>
        <v>25.609972227093504</v>
      </c>
      <c r="N15" s="5"/>
      <c r="O15" s="31"/>
    </row>
    <row r="16" spans="1:15" ht="12.75">
      <c r="A16" s="2"/>
      <c r="B16" s="27" t="s">
        <v>23</v>
      </c>
      <c r="C16" s="61">
        <v>362051119</v>
      </c>
      <c r="D16" s="62">
        <v>359384496</v>
      </c>
      <c r="E16" s="63">
        <f t="shared" si="0"/>
        <v>-2666623</v>
      </c>
      <c r="F16" s="61">
        <v>384583862</v>
      </c>
      <c r="G16" s="62">
        <v>379021156</v>
      </c>
      <c r="H16" s="63">
        <f t="shared" si="1"/>
        <v>-5562706</v>
      </c>
      <c r="I16" s="63">
        <v>406708970</v>
      </c>
      <c r="J16" s="40">
        <f t="shared" si="2"/>
        <v>-0.7365321801422191</v>
      </c>
      <c r="K16" s="29">
        <f t="shared" si="3"/>
        <v>-1.4464221070201848</v>
      </c>
      <c r="L16" s="30">
        <f t="shared" si="4"/>
        <v>-3.433158912700939</v>
      </c>
      <c r="M16" s="29">
        <f t="shared" si="5"/>
        <v>-10.558609176787545</v>
      </c>
      <c r="N16" s="5"/>
      <c r="O16" s="31"/>
    </row>
    <row r="17" spans="1:15" ht="16.5">
      <c r="A17" s="2"/>
      <c r="B17" s="32" t="s">
        <v>24</v>
      </c>
      <c r="C17" s="64">
        <v>914024589</v>
      </c>
      <c r="D17" s="65">
        <v>991697166</v>
      </c>
      <c r="E17" s="66">
        <f t="shared" si="0"/>
        <v>77672577</v>
      </c>
      <c r="F17" s="64">
        <v>1029719542</v>
      </c>
      <c r="G17" s="65">
        <v>1082403621</v>
      </c>
      <c r="H17" s="66">
        <f t="shared" si="1"/>
        <v>52684079</v>
      </c>
      <c r="I17" s="66">
        <v>1197842508</v>
      </c>
      <c r="J17" s="41">
        <f t="shared" si="2"/>
        <v>8.497865148789776</v>
      </c>
      <c r="K17" s="34">
        <f t="shared" si="3"/>
        <v>5.116352254291781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-100700031</v>
      </c>
      <c r="D18" s="71">
        <v>-112600389</v>
      </c>
      <c r="E18" s="72">
        <f t="shared" si="0"/>
        <v>-11900358</v>
      </c>
      <c r="F18" s="73">
        <v>-81697889</v>
      </c>
      <c r="G18" s="74">
        <v>-123743367</v>
      </c>
      <c r="H18" s="75">
        <f t="shared" si="1"/>
        <v>-42045478</v>
      </c>
      <c r="I18" s="75">
        <v>-138285910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>
        <v>18000000</v>
      </c>
      <c r="D21" s="62">
        <v>22315000</v>
      </c>
      <c r="E21" s="63">
        <f t="shared" si="0"/>
        <v>4315000</v>
      </c>
      <c r="F21" s="61">
        <v>5000000</v>
      </c>
      <c r="G21" s="62">
        <v>0</v>
      </c>
      <c r="H21" s="63">
        <f t="shared" si="1"/>
        <v>-5000000</v>
      </c>
      <c r="I21" s="63">
        <v>0</v>
      </c>
      <c r="J21" s="28">
        <f t="shared" si="2"/>
        <v>23.97222222222222</v>
      </c>
      <c r="K21" s="29">
        <f t="shared" si="3"/>
        <v>-100</v>
      </c>
      <c r="L21" s="30">
        <f>IF($E$25=0,0,($E21/$E$25)*100)</f>
        <v>26.801242236024848</v>
      </c>
      <c r="M21" s="29">
        <f>IF($H$25=0,0,($H21/$H$25)*100)</f>
        <v>-40.92992796332678</v>
      </c>
      <c r="N21" s="5"/>
      <c r="O21" s="31"/>
    </row>
    <row r="22" spans="1:15" ht="12.75">
      <c r="A22" s="6"/>
      <c r="B22" s="27" t="s">
        <v>28</v>
      </c>
      <c r="C22" s="61">
        <v>5890000</v>
      </c>
      <c r="D22" s="62">
        <v>0</v>
      </c>
      <c r="E22" s="63">
        <f t="shared" si="0"/>
        <v>-5890000</v>
      </c>
      <c r="F22" s="61">
        <v>5640000</v>
      </c>
      <c r="G22" s="62">
        <v>0</v>
      </c>
      <c r="H22" s="63">
        <f t="shared" si="1"/>
        <v>-5640000</v>
      </c>
      <c r="I22" s="63">
        <v>0</v>
      </c>
      <c r="J22" s="28">
        <f t="shared" si="2"/>
        <v>-100</v>
      </c>
      <c r="K22" s="29">
        <f t="shared" si="3"/>
        <v>-100</v>
      </c>
      <c r="L22" s="30">
        <f>IF($E$25=0,0,($E22/$E$25)*100)</f>
        <v>-36.58385093167702</v>
      </c>
      <c r="M22" s="29">
        <f>IF($H$25=0,0,($H22/$H$25)*100)</f>
        <v>-46.16895874263262</v>
      </c>
      <c r="N22" s="5"/>
      <c r="O22" s="31"/>
    </row>
    <row r="23" spans="1:15" ht="12.75">
      <c r="A23" s="6"/>
      <c r="B23" s="27" t="s">
        <v>29</v>
      </c>
      <c r="C23" s="61">
        <v>42000000</v>
      </c>
      <c r="D23" s="62">
        <v>37163000</v>
      </c>
      <c r="E23" s="63">
        <f t="shared" si="0"/>
        <v>-4837000</v>
      </c>
      <c r="F23" s="61">
        <v>43158000</v>
      </c>
      <c r="G23" s="62">
        <v>38661000</v>
      </c>
      <c r="H23" s="63">
        <f t="shared" si="1"/>
        <v>-4497000</v>
      </c>
      <c r="I23" s="63">
        <v>42200000</v>
      </c>
      <c r="J23" s="28">
        <f t="shared" si="2"/>
        <v>-11.516666666666667</v>
      </c>
      <c r="K23" s="29">
        <f t="shared" si="3"/>
        <v>-10.41985263450577</v>
      </c>
      <c r="L23" s="30">
        <f>IF($E$25=0,0,($E23/$E$25)*100)</f>
        <v>-30.043478260869566</v>
      </c>
      <c r="M23" s="29">
        <f>IF($H$25=0,0,($H23/$H$25)*100)</f>
        <v>-36.812377210216106</v>
      </c>
      <c r="N23" s="5"/>
      <c r="O23" s="31"/>
    </row>
    <row r="24" spans="1:15" ht="12.75">
      <c r="A24" s="6"/>
      <c r="B24" s="27" t="s">
        <v>30</v>
      </c>
      <c r="C24" s="61">
        <v>9800000</v>
      </c>
      <c r="D24" s="62">
        <v>32312000</v>
      </c>
      <c r="E24" s="63">
        <f t="shared" si="0"/>
        <v>22512000</v>
      </c>
      <c r="F24" s="61">
        <v>10000000</v>
      </c>
      <c r="G24" s="62">
        <v>37353000</v>
      </c>
      <c r="H24" s="63">
        <f t="shared" si="1"/>
        <v>27353000</v>
      </c>
      <c r="I24" s="63">
        <v>22710000</v>
      </c>
      <c r="J24" s="28">
        <f t="shared" si="2"/>
        <v>229.71428571428572</v>
      </c>
      <c r="K24" s="29">
        <f t="shared" si="3"/>
        <v>273.53000000000003</v>
      </c>
      <c r="L24" s="30">
        <f>IF($E$25=0,0,($E24/$E$25)*100)</f>
        <v>139.82608695652175</v>
      </c>
      <c r="M24" s="29">
        <f>IF($H$25=0,0,($H24/$H$25)*100)</f>
        <v>223.9112639161755</v>
      </c>
      <c r="N24" s="5"/>
      <c r="O24" s="31"/>
    </row>
    <row r="25" spans="1:15" ht="16.5">
      <c r="A25" s="6"/>
      <c r="B25" s="32" t="s">
        <v>31</v>
      </c>
      <c r="C25" s="64">
        <v>75690000</v>
      </c>
      <c r="D25" s="65">
        <v>91790000</v>
      </c>
      <c r="E25" s="66">
        <f t="shared" si="0"/>
        <v>16100000</v>
      </c>
      <c r="F25" s="64">
        <v>63798000</v>
      </c>
      <c r="G25" s="65">
        <v>76014000</v>
      </c>
      <c r="H25" s="66">
        <f t="shared" si="1"/>
        <v>12216000</v>
      </c>
      <c r="I25" s="66">
        <v>64910000</v>
      </c>
      <c r="J25" s="41">
        <f t="shared" si="2"/>
        <v>21.270973708548023</v>
      </c>
      <c r="K25" s="34">
        <f t="shared" si="3"/>
        <v>19.14793567196464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18400000</v>
      </c>
      <c r="D27" s="62">
        <v>20500000</v>
      </c>
      <c r="E27" s="63">
        <f t="shared" si="0"/>
        <v>2100000</v>
      </c>
      <c r="F27" s="61">
        <v>24200000</v>
      </c>
      <c r="G27" s="62">
        <v>17900000</v>
      </c>
      <c r="H27" s="63">
        <f t="shared" si="1"/>
        <v>-6300000</v>
      </c>
      <c r="I27" s="63">
        <v>17200000</v>
      </c>
      <c r="J27" s="28">
        <f t="shared" si="2"/>
        <v>11.41304347826087</v>
      </c>
      <c r="K27" s="29">
        <f t="shared" si="3"/>
        <v>-26.033057851239672</v>
      </c>
      <c r="L27" s="30">
        <f aca="true" t="shared" si="6" ref="L27:L32">IF($E$32=0,0,($E27/$E$32)*100)</f>
        <v>13.043478260869565</v>
      </c>
      <c r="M27" s="29">
        <f aca="true" t="shared" si="7" ref="M27:M32">IF($H$32=0,0,($H27/$H$32)*100)</f>
        <v>-51.57170923379175</v>
      </c>
      <c r="N27" s="5"/>
      <c r="O27" s="31"/>
    </row>
    <row r="28" spans="1:15" ht="12.75">
      <c r="A28" s="6"/>
      <c r="B28" s="27" t="s">
        <v>34</v>
      </c>
      <c r="C28" s="61">
        <v>15500000</v>
      </c>
      <c r="D28" s="62">
        <v>15500000</v>
      </c>
      <c r="E28" s="63">
        <f t="shared" si="0"/>
        <v>0</v>
      </c>
      <c r="F28" s="61">
        <v>20500000</v>
      </c>
      <c r="G28" s="62">
        <v>25000000</v>
      </c>
      <c r="H28" s="63">
        <f t="shared" si="1"/>
        <v>4500000</v>
      </c>
      <c r="I28" s="63">
        <v>15250000</v>
      </c>
      <c r="J28" s="28">
        <f t="shared" si="2"/>
        <v>0</v>
      </c>
      <c r="K28" s="29">
        <f t="shared" si="3"/>
        <v>21.951219512195124</v>
      </c>
      <c r="L28" s="30">
        <f t="shared" si="6"/>
        <v>0</v>
      </c>
      <c r="M28" s="29">
        <f t="shared" si="7"/>
        <v>36.8369351669941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760000</v>
      </c>
      <c r="D30" s="62">
        <v>8743000</v>
      </c>
      <c r="E30" s="63">
        <f t="shared" si="0"/>
        <v>7983000</v>
      </c>
      <c r="F30" s="61">
        <v>4788000</v>
      </c>
      <c r="G30" s="62">
        <v>1001000</v>
      </c>
      <c r="H30" s="63">
        <f t="shared" si="1"/>
        <v>-3787000</v>
      </c>
      <c r="I30" s="63">
        <v>4350000</v>
      </c>
      <c r="J30" s="28">
        <f t="shared" si="2"/>
        <v>1050.3947368421052</v>
      </c>
      <c r="K30" s="29">
        <f t="shared" si="3"/>
        <v>-79.09356725146199</v>
      </c>
      <c r="L30" s="30">
        <f t="shared" si="6"/>
        <v>49.58385093167702</v>
      </c>
      <c r="M30" s="29">
        <f t="shared" si="7"/>
        <v>-31.000327439423707</v>
      </c>
      <c r="N30" s="5"/>
      <c r="O30" s="31"/>
    </row>
    <row r="31" spans="1:15" ht="12.75">
      <c r="A31" s="6"/>
      <c r="B31" s="27" t="s">
        <v>30</v>
      </c>
      <c r="C31" s="61">
        <v>41030000</v>
      </c>
      <c r="D31" s="62">
        <v>47047000</v>
      </c>
      <c r="E31" s="63">
        <f t="shared" si="0"/>
        <v>6017000</v>
      </c>
      <c r="F31" s="61">
        <v>14310000</v>
      </c>
      <c r="G31" s="62">
        <v>32113000</v>
      </c>
      <c r="H31" s="63">
        <f t="shared" si="1"/>
        <v>17803000</v>
      </c>
      <c r="I31" s="63">
        <v>28110000</v>
      </c>
      <c r="J31" s="28">
        <f t="shared" si="2"/>
        <v>14.664879356568363</v>
      </c>
      <c r="K31" s="29">
        <f t="shared" si="3"/>
        <v>124.40950384346611</v>
      </c>
      <c r="L31" s="30">
        <f t="shared" si="6"/>
        <v>37.37267080745342</v>
      </c>
      <c r="M31" s="29">
        <f t="shared" si="7"/>
        <v>145.73510150622135</v>
      </c>
      <c r="N31" s="5"/>
      <c r="O31" s="31"/>
    </row>
    <row r="32" spans="1:15" ht="17.25" thickBot="1">
      <c r="A32" s="6"/>
      <c r="B32" s="55" t="s">
        <v>37</v>
      </c>
      <c r="C32" s="79">
        <v>75690000</v>
      </c>
      <c r="D32" s="80">
        <v>91790000</v>
      </c>
      <c r="E32" s="81">
        <f t="shared" si="0"/>
        <v>16100000</v>
      </c>
      <c r="F32" s="79">
        <v>63798000</v>
      </c>
      <c r="G32" s="80">
        <v>76014000</v>
      </c>
      <c r="H32" s="81">
        <f t="shared" si="1"/>
        <v>12216000</v>
      </c>
      <c r="I32" s="81">
        <v>64910000</v>
      </c>
      <c r="J32" s="56">
        <f t="shared" si="2"/>
        <v>21.270973708548023</v>
      </c>
      <c r="K32" s="57">
        <f t="shared" si="3"/>
        <v>19.14793567196464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47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77592000</v>
      </c>
      <c r="D7" s="62">
        <v>85591575</v>
      </c>
      <c r="E7" s="63">
        <f>($D7-$C7)</f>
        <v>7999575</v>
      </c>
      <c r="F7" s="61">
        <v>82247520</v>
      </c>
      <c r="G7" s="62">
        <v>90727070</v>
      </c>
      <c r="H7" s="63">
        <f>($G7-$F7)</f>
        <v>8479550</v>
      </c>
      <c r="I7" s="63">
        <v>96170694</v>
      </c>
      <c r="J7" s="28">
        <f>IF($C7=0,0,($E7/$C7)*100)</f>
        <v>10.309793535416022</v>
      </c>
      <c r="K7" s="29">
        <f>IF($F7=0,0,($H7/$F7)*100)</f>
        <v>10.309794143337088</v>
      </c>
      <c r="L7" s="30">
        <f>IF($E$10=0,0,($E7/$E$10)*100)</f>
        <v>76.73501081781325</v>
      </c>
      <c r="M7" s="29">
        <f>IF($H$10=0,0,($H7/$H$10)*100)</f>
        <v>33.234731730137526</v>
      </c>
      <c r="N7" s="5"/>
      <c r="O7" s="31"/>
    </row>
    <row r="8" spans="1:15" ht="12.75">
      <c r="A8" s="2"/>
      <c r="B8" s="27" t="s">
        <v>16</v>
      </c>
      <c r="C8" s="61">
        <v>387957263</v>
      </c>
      <c r="D8" s="62">
        <v>389405991</v>
      </c>
      <c r="E8" s="63">
        <f>($D8-$C8)</f>
        <v>1448728</v>
      </c>
      <c r="F8" s="61">
        <v>416601876</v>
      </c>
      <c r="G8" s="62">
        <v>436719835</v>
      </c>
      <c r="H8" s="63">
        <f>($G8-$F8)</f>
        <v>20117959</v>
      </c>
      <c r="I8" s="63">
        <v>489908420</v>
      </c>
      <c r="J8" s="28">
        <f>IF($C8=0,0,($E8/$C8)*100)</f>
        <v>0.3734246367234527</v>
      </c>
      <c r="K8" s="29">
        <f>IF($F8=0,0,($H8/$F8)*100)</f>
        <v>4.8290610674062355</v>
      </c>
      <c r="L8" s="30">
        <f>IF($E$10=0,0,($E8/$E$10)*100)</f>
        <v>13.896758109283175</v>
      </c>
      <c r="M8" s="29">
        <f>IF($H$10=0,0,($H8/$H$10)*100)</f>
        <v>78.85028926333423</v>
      </c>
      <c r="N8" s="5"/>
      <c r="O8" s="31"/>
    </row>
    <row r="9" spans="1:15" ht="12.75">
      <c r="A9" s="2"/>
      <c r="B9" s="27" t="s">
        <v>17</v>
      </c>
      <c r="C9" s="61">
        <v>122064245</v>
      </c>
      <c r="D9" s="62">
        <v>123040877</v>
      </c>
      <c r="E9" s="63">
        <f aca="true" t="shared" si="0" ref="E9:E32">($D9-$C9)</f>
        <v>976632</v>
      </c>
      <c r="F9" s="61">
        <v>133312768</v>
      </c>
      <c r="G9" s="62">
        <v>130229381</v>
      </c>
      <c r="H9" s="63">
        <f aca="true" t="shared" si="1" ref="H9:H32">($G9-$F9)</f>
        <v>-3083387</v>
      </c>
      <c r="I9" s="63">
        <v>136284633</v>
      </c>
      <c r="J9" s="28">
        <f aca="true" t="shared" si="2" ref="J9:J32">IF($C9=0,0,($E9/$C9)*100)</f>
        <v>0.8000967031746273</v>
      </c>
      <c r="K9" s="29">
        <f aca="true" t="shared" si="3" ref="K9:K32">IF($F9=0,0,($H9/$F9)*100)</f>
        <v>-2.3128969912319275</v>
      </c>
      <c r="L9" s="30">
        <f>IF($E$10=0,0,($E9/$E$10)*100)</f>
        <v>9.368231072903573</v>
      </c>
      <c r="M9" s="29">
        <f>IF($H$10=0,0,($H9/$H$10)*100)</f>
        <v>-12.085020993471772</v>
      </c>
      <c r="N9" s="5"/>
      <c r="O9" s="31"/>
    </row>
    <row r="10" spans="1:15" ht="16.5">
      <c r="A10" s="6"/>
      <c r="B10" s="32" t="s">
        <v>18</v>
      </c>
      <c r="C10" s="64">
        <v>587613508</v>
      </c>
      <c r="D10" s="65">
        <v>598038443</v>
      </c>
      <c r="E10" s="66">
        <f t="shared" si="0"/>
        <v>10424935</v>
      </c>
      <c r="F10" s="64">
        <v>632162164</v>
      </c>
      <c r="G10" s="65">
        <v>657676286</v>
      </c>
      <c r="H10" s="66">
        <f t="shared" si="1"/>
        <v>25514122</v>
      </c>
      <c r="I10" s="66">
        <v>722363747</v>
      </c>
      <c r="J10" s="33">
        <f t="shared" si="2"/>
        <v>1.774114253343543</v>
      </c>
      <c r="K10" s="34">
        <f t="shared" si="3"/>
        <v>4.0360090263168615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156949158</v>
      </c>
      <c r="D12" s="62">
        <v>137425433</v>
      </c>
      <c r="E12" s="63">
        <f t="shared" si="0"/>
        <v>-19523725</v>
      </c>
      <c r="F12" s="61">
        <v>166993560</v>
      </c>
      <c r="G12" s="62">
        <v>147044667</v>
      </c>
      <c r="H12" s="63">
        <f t="shared" si="1"/>
        <v>-19948893</v>
      </c>
      <c r="I12" s="63">
        <v>157333689</v>
      </c>
      <c r="J12" s="28">
        <f t="shared" si="2"/>
        <v>-12.439521975645132</v>
      </c>
      <c r="K12" s="29">
        <f t="shared" si="3"/>
        <v>-11.94590557863429</v>
      </c>
      <c r="L12" s="30">
        <f aca="true" t="shared" si="4" ref="L12:L17">IF($E$17=0,0,($E12/$E$17)*100)</f>
        <v>355.8225112485529</v>
      </c>
      <c r="M12" s="29">
        <f aca="true" t="shared" si="5" ref="M12:M17">IF($H$17=0,0,($H12/$H$17)*100)</f>
        <v>-283.3709548682209</v>
      </c>
      <c r="N12" s="5"/>
      <c r="O12" s="31"/>
    </row>
    <row r="13" spans="1:15" ht="12.75">
      <c r="A13" s="2"/>
      <c r="B13" s="27" t="s">
        <v>21</v>
      </c>
      <c r="C13" s="61">
        <v>63227318</v>
      </c>
      <c r="D13" s="62">
        <v>61344597</v>
      </c>
      <c r="E13" s="63">
        <f t="shared" si="0"/>
        <v>-1882721</v>
      </c>
      <c r="F13" s="61">
        <v>67755250</v>
      </c>
      <c r="G13" s="62">
        <v>68005178</v>
      </c>
      <c r="H13" s="63">
        <f t="shared" si="1"/>
        <v>249928</v>
      </c>
      <c r="I13" s="63">
        <v>75221888</v>
      </c>
      <c r="J13" s="28">
        <f t="shared" si="2"/>
        <v>-2.9777018218612405</v>
      </c>
      <c r="K13" s="29">
        <f t="shared" si="3"/>
        <v>0.36886883304245793</v>
      </c>
      <c r="L13" s="30">
        <f t="shared" si="4"/>
        <v>34.312843179279916</v>
      </c>
      <c r="M13" s="29">
        <f t="shared" si="5"/>
        <v>3.550188775302204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223928728</v>
      </c>
      <c r="D15" s="62">
        <v>229909000</v>
      </c>
      <c r="E15" s="63">
        <f t="shared" si="0"/>
        <v>5980272</v>
      </c>
      <c r="F15" s="61">
        <v>241921698</v>
      </c>
      <c r="G15" s="62">
        <v>246515000</v>
      </c>
      <c r="H15" s="63">
        <f t="shared" si="1"/>
        <v>4593302</v>
      </c>
      <c r="I15" s="63">
        <v>278662151</v>
      </c>
      <c r="J15" s="28">
        <f t="shared" si="2"/>
        <v>2.6706140178673277</v>
      </c>
      <c r="K15" s="29">
        <f t="shared" si="3"/>
        <v>1.8986730160930005</v>
      </c>
      <c r="L15" s="30">
        <f t="shared" si="4"/>
        <v>-108.99126068357377</v>
      </c>
      <c r="M15" s="29">
        <f t="shared" si="5"/>
        <v>65.24714798651279</v>
      </c>
      <c r="N15" s="5"/>
      <c r="O15" s="31"/>
    </row>
    <row r="16" spans="1:15" ht="12.75">
      <c r="A16" s="2"/>
      <c r="B16" s="27" t="s">
        <v>23</v>
      </c>
      <c r="C16" s="61">
        <v>142408708</v>
      </c>
      <c r="D16" s="62">
        <v>152347954</v>
      </c>
      <c r="E16" s="63">
        <f t="shared" si="0"/>
        <v>9939246</v>
      </c>
      <c r="F16" s="61">
        <v>147468443</v>
      </c>
      <c r="G16" s="62">
        <v>169613957</v>
      </c>
      <c r="H16" s="63">
        <f t="shared" si="1"/>
        <v>22145514</v>
      </c>
      <c r="I16" s="63">
        <v>182471572</v>
      </c>
      <c r="J16" s="40">
        <f t="shared" si="2"/>
        <v>6.979380783371758</v>
      </c>
      <c r="K16" s="29">
        <f t="shared" si="3"/>
        <v>15.017120645940501</v>
      </c>
      <c r="L16" s="30">
        <f t="shared" si="4"/>
        <v>-181.1440937442591</v>
      </c>
      <c r="M16" s="29">
        <f t="shared" si="5"/>
        <v>314.57361810640595</v>
      </c>
      <c r="N16" s="5"/>
      <c r="O16" s="31"/>
    </row>
    <row r="17" spans="1:15" ht="16.5">
      <c r="A17" s="2"/>
      <c r="B17" s="32" t="s">
        <v>24</v>
      </c>
      <c r="C17" s="64">
        <v>586513912</v>
      </c>
      <c r="D17" s="65">
        <v>581026984</v>
      </c>
      <c r="E17" s="66">
        <f t="shared" si="0"/>
        <v>-5486928</v>
      </c>
      <c r="F17" s="64">
        <v>624138951</v>
      </c>
      <c r="G17" s="65">
        <v>631178802</v>
      </c>
      <c r="H17" s="66">
        <f t="shared" si="1"/>
        <v>7039851</v>
      </c>
      <c r="I17" s="66">
        <v>693689300</v>
      </c>
      <c r="J17" s="41">
        <f t="shared" si="2"/>
        <v>-0.9355154051316006</v>
      </c>
      <c r="K17" s="34">
        <f t="shared" si="3"/>
        <v>1.1279300849146972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1099596</v>
      </c>
      <c r="D18" s="71">
        <v>17011459</v>
      </c>
      <c r="E18" s="72">
        <f t="shared" si="0"/>
        <v>15911863</v>
      </c>
      <c r="F18" s="73">
        <v>8023213</v>
      </c>
      <c r="G18" s="74">
        <v>26497484</v>
      </c>
      <c r="H18" s="75">
        <f t="shared" si="1"/>
        <v>18474271</v>
      </c>
      <c r="I18" s="75">
        <v>28674447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40843000</v>
      </c>
      <c r="D23" s="62">
        <v>36099000</v>
      </c>
      <c r="E23" s="63">
        <f t="shared" si="0"/>
        <v>-4744000</v>
      </c>
      <c r="F23" s="61">
        <v>46849000</v>
      </c>
      <c r="G23" s="62">
        <v>32519000</v>
      </c>
      <c r="H23" s="63">
        <f t="shared" si="1"/>
        <v>-14330000</v>
      </c>
      <c r="I23" s="63">
        <v>42854000</v>
      </c>
      <c r="J23" s="28">
        <f t="shared" si="2"/>
        <v>-11.615209460617487</v>
      </c>
      <c r="K23" s="29">
        <f t="shared" si="3"/>
        <v>-30.58763260688595</v>
      </c>
      <c r="L23" s="30">
        <f>IF($E$25=0,0,($E23/$E$25)*100)</f>
        <v>50.169204737732656</v>
      </c>
      <c r="M23" s="29">
        <f>IF($H$25=0,0,($H23/$H$25)*100)</f>
        <v>132.9313543599258</v>
      </c>
      <c r="N23" s="5"/>
      <c r="O23" s="31"/>
    </row>
    <row r="24" spans="1:15" ht="12.75">
      <c r="A24" s="6"/>
      <c r="B24" s="27" t="s">
        <v>30</v>
      </c>
      <c r="C24" s="61">
        <v>20812000</v>
      </c>
      <c r="D24" s="62">
        <v>16100000</v>
      </c>
      <c r="E24" s="63">
        <f t="shared" si="0"/>
        <v>-4712000</v>
      </c>
      <c r="F24" s="61">
        <v>21320000</v>
      </c>
      <c r="G24" s="62">
        <v>24870000</v>
      </c>
      <c r="H24" s="63">
        <f t="shared" si="1"/>
        <v>3550000</v>
      </c>
      <c r="I24" s="63">
        <v>27670800</v>
      </c>
      <c r="J24" s="28">
        <f t="shared" si="2"/>
        <v>-22.640784162982893</v>
      </c>
      <c r="K24" s="29">
        <f t="shared" si="3"/>
        <v>16.651031894934334</v>
      </c>
      <c r="L24" s="30">
        <f>IF($E$25=0,0,($E24/$E$25)*100)</f>
        <v>49.830795262267344</v>
      </c>
      <c r="M24" s="29">
        <f>IF($H$25=0,0,($H24/$H$25)*100)</f>
        <v>-32.93135435992579</v>
      </c>
      <c r="N24" s="5"/>
      <c r="O24" s="31"/>
    </row>
    <row r="25" spans="1:15" ht="16.5">
      <c r="A25" s="6"/>
      <c r="B25" s="32" t="s">
        <v>31</v>
      </c>
      <c r="C25" s="64">
        <v>61655000</v>
      </c>
      <c r="D25" s="65">
        <v>52199000</v>
      </c>
      <c r="E25" s="66">
        <f t="shared" si="0"/>
        <v>-9456000</v>
      </c>
      <c r="F25" s="64">
        <v>68169000</v>
      </c>
      <c r="G25" s="65">
        <v>57389000</v>
      </c>
      <c r="H25" s="66">
        <f t="shared" si="1"/>
        <v>-10780000</v>
      </c>
      <c r="I25" s="66">
        <v>70524800</v>
      </c>
      <c r="J25" s="41">
        <f t="shared" si="2"/>
        <v>-15.336955640256264</v>
      </c>
      <c r="K25" s="34">
        <f t="shared" si="3"/>
        <v>-15.813639630917278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7000000</v>
      </c>
      <c r="D27" s="62">
        <v>29629000</v>
      </c>
      <c r="E27" s="63">
        <f t="shared" si="0"/>
        <v>22629000</v>
      </c>
      <c r="F27" s="61">
        <v>8000000</v>
      </c>
      <c r="G27" s="62">
        <v>10000000</v>
      </c>
      <c r="H27" s="63">
        <f t="shared" si="1"/>
        <v>2000000</v>
      </c>
      <c r="I27" s="63">
        <v>9500000</v>
      </c>
      <c r="J27" s="28">
        <f t="shared" si="2"/>
        <v>323.27142857142854</v>
      </c>
      <c r="K27" s="29">
        <f t="shared" si="3"/>
        <v>25</v>
      </c>
      <c r="L27" s="30">
        <f aca="true" t="shared" si="6" ref="L27:L32">IF($E$32=0,0,($E27/$E$32)*100)</f>
        <v>-239.30837563451774</v>
      </c>
      <c r="M27" s="29">
        <f aca="true" t="shared" si="7" ref="M27:M32">IF($H$32=0,0,($H27/$H$32)*100)</f>
        <v>-18.552875695732837</v>
      </c>
      <c r="N27" s="5"/>
      <c r="O27" s="31"/>
    </row>
    <row r="28" spans="1:15" ht="12.75">
      <c r="A28" s="6"/>
      <c r="B28" s="27" t="s">
        <v>34</v>
      </c>
      <c r="C28" s="61">
        <v>19000000</v>
      </c>
      <c r="D28" s="62">
        <v>11500000</v>
      </c>
      <c r="E28" s="63">
        <f t="shared" si="0"/>
        <v>-7500000</v>
      </c>
      <c r="F28" s="61">
        <v>24000000</v>
      </c>
      <c r="G28" s="62">
        <v>7060000</v>
      </c>
      <c r="H28" s="63">
        <f t="shared" si="1"/>
        <v>-16940000</v>
      </c>
      <c r="I28" s="63">
        <v>16123600</v>
      </c>
      <c r="J28" s="28">
        <f t="shared" si="2"/>
        <v>-39.473684210526315</v>
      </c>
      <c r="K28" s="29">
        <f t="shared" si="3"/>
        <v>-70.58333333333333</v>
      </c>
      <c r="L28" s="30">
        <f t="shared" si="6"/>
        <v>79.31472081218274</v>
      </c>
      <c r="M28" s="29">
        <f t="shared" si="7"/>
        <v>157.14285714285714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31843000</v>
      </c>
      <c r="D30" s="62">
        <v>4500000</v>
      </c>
      <c r="E30" s="63">
        <f t="shared" si="0"/>
        <v>-27343000</v>
      </c>
      <c r="F30" s="61">
        <v>34849000</v>
      </c>
      <c r="G30" s="62">
        <v>31019000</v>
      </c>
      <c r="H30" s="63">
        <f t="shared" si="1"/>
        <v>-3830000</v>
      </c>
      <c r="I30" s="63">
        <v>37854000</v>
      </c>
      <c r="J30" s="28">
        <f t="shared" si="2"/>
        <v>-85.8681656879063</v>
      </c>
      <c r="K30" s="29">
        <f t="shared" si="3"/>
        <v>-10.990272317713565</v>
      </c>
      <c r="L30" s="30">
        <f t="shared" si="6"/>
        <v>289.16032148900166</v>
      </c>
      <c r="M30" s="29">
        <f t="shared" si="7"/>
        <v>35.52875695732838</v>
      </c>
      <c r="N30" s="5"/>
      <c r="O30" s="31"/>
    </row>
    <row r="31" spans="1:15" ht="12.75">
      <c r="A31" s="6"/>
      <c r="B31" s="27" t="s">
        <v>30</v>
      </c>
      <c r="C31" s="61">
        <v>3812000</v>
      </c>
      <c r="D31" s="62">
        <v>6570000</v>
      </c>
      <c r="E31" s="63">
        <f t="shared" si="0"/>
        <v>2758000</v>
      </c>
      <c r="F31" s="61">
        <v>1320000</v>
      </c>
      <c r="G31" s="62">
        <v>9310000</v>
      </c>
      <c r="H31" s="63">
        <f t="shared" si="1"/>
        <v>7990000</v>
      </c>
      <c r="I31" s="63">
        <v>7047200</v>
      </c>
      <c r="J31" s="28">
        <f t="shared" si="2"/>
        <v>72.3504721930745</v>
      </c>
      <c r="K31" s="29">
        <f t="shared" si="3"/>
        <v>605.3030303030303</v>
      </c>
      <c r="L31" s="30">
        <f t="shared" si="6"/>
        <v>-29.166666666666668</v>
      </c>
      <c r="M31" s="29">
        <f t="shared" si="7"/>
        <v>-74.11873840445269</v>
      </c>
      <c r="N31" s="5"/>
      <c r="O31" s="31"/>
    </row>
    <row r="32" spans="1:15" ht="17.25" thickBot="1">
      <c r="A32" s="6"/>
      <c r="B32" s="55" t="s">
        <v>37</v>
      </c>
      <c r="C32" s="79">
        <v>61655000</v>
      </c>
      <c r="D32" s="80">
        <v>52199000</v>
      </c>
      <c r="E32" s="81">
        <f t="shared" si="0"/>
        <v>-9456000</v>
      </c>
      <c r="F32" s="79">
        <v>68169000</v>
      </c>
      <c r="G32" s="80">
        <v>57389000</v>
      </c>
      <c r="H32" s="81">
        <f t="shared" si="1"/>
        <v>-10780000</v>
      </c>
      <c r="I32" s="81">
        <v>70524800</v>
      </c>
      <c r="J32" s="56">
        <f t="shared" si="2"/>
        <v>-15.336955640256264</v>
      </c>
      <c r="K32" s="57">
        <f t="shared" si="3"/>
        <v>-15.813639630917278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48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/>
      <c r="D7" s="62">
        <v>0</v>
      </c>
      <c r="E7" s="63">
        <f>($D7-$C7)</f>
        <v>0</v>
      </c>
      <c r="F7" s="61"/>
      <c r="G7" s="62">
        <v>0</v>
      </c>
      <c r="H7" s="63">
        <f>($G7-$F7)</f>
        <v>0</v>
      </c>
      <c r="I7" s="63">
        <v>0</v>
      </c>
      <c r="J7" s="28">
        <f>IF($C7=0,0,($E7/$C7)*100)</f>
        <v>0</v>
      </c>
      <c r="K7" s="29">
        <f>IF($F7=0,0,($H7/$F7)*100)</f>
        <v>0</v>
      </c>
      <c r="L7" s="30">
        <f>IF($E$10=0,0,($E7/$E$10)*100)</f>
        <v>0</v>
      </c>
      <c r="M7" s="29">
        <f>IF($H$10=0,0,($H7/$H$10)*100)</f>
        <v>0</v>
      </c>
      <c r="N7" s="5"/>
      <c r="O7" s="31"/>
    </row>
    <row r="8" spans="1:15" ht="12.75">
      <c r="A8" s="2"/>
      <c r="B8" s="27" t="s">
        <v>16</v>
      </c>
      <c r="C8" s="61"/>
      <c r="D8" s="62">
        <v>0</v>
      </c>
      <c r="E8" s="63">
        <f>($D8-$C8)</f>
        <v>0</v>
      </c>
      <c r="F8" s="61"/>
      <c r="G8" s="62">
        <v>0</v>
      </c>
      <c r="H8" s="63">
        <f>($G8-$F8)</f>
        <v>0</v>
      </c>
      <c r="I8" s="63">
        <v>0</v>
      </c>
      <c r="J8" s="28">
        <f>IF($C8=0,0,($E8/$C8)*100)</f>
        <v>0</v>
      </c>
      <c r="K8" s="29">
        <f>IF($F8=0,0,($H8/$F8)*100)</f>
        <v>0</v>
      </c>
      <c r="L8" s="30">
        <f>IF($E$10=0,0,($E8/$E$10)*100)</f>
        <v>0</v>
      </c>
      <c r="M8" s="29">
        <f>IF($H$10=0,0,($H8/$H$10)*100)</f>
        <v>0</v>
      </c>
      <c r="N8" s="5"/>
      <c r="O8" s="31"/>
    </row>
    <row r="9" spans="1:15" ht="12.75">
      <c r="A9" s="2"/>
      <c r="B9" s="27" t="s">
        <v>17</v>
      </c>
      <c r="C9" s="61">
        <v>362516141</v>
      </c>
      <c r="D9" s="62">
        <v>359766000</v>
      </c>
      <c r="E9" s="63">
        <f aca="true" t="shared" si="0" ref="E9:E32">($D9-$C9)</f>
        <v>-2750141</v>
      </c>
      <c r="F9" s="61">
        <v>381229840</v>
      </c>
      <c r="G9" s="62">
        <v>364198562</v>
      </c>
      <c r="H9" s="63">
        <f aca="true" t="shared" si="1" ref="H9:H32">($G9-$F9)</f>
        <v>-17031278</v>
      </c>
      <c r="I9" s="63">
        <v>371368930</v>
      </c>
      <c r="J9" s="28">
        <f aca="true" t="shared" si="2" ref="J9:J32">IF($C9=0,0,($E9/$C9)*100)</f>
        <v>-0.7586258069540689</v>
      </c>
      <c r="K9" s="29">
        <f aca="true" t="shared" si="3" ref="K9:K32">IF($F9=0,0,($H9/$F9)*100)</f>
        <v>-4.467456692267321</v>
      </c>
      <c r="L9" s="30">
        <f>IF($E$10=0,0,($E9/$E$10)*100)</f>
        <v>100</v>
      </c>
      <c r="M9" s="29">
        <f>IF($H$10=0,0,($H9/$H$10)*100)</f>
        <v>100</v>
      </c>
      <c r="N9" s="5"/>
      <c r="O9" s="31"/>
    </row>
    <row r="10" spans="1:15" ht="16.5">
      <c r="A10" s="6"/>
      <c r="B10" s="32" t="s">
        <v>18</v>
      </c>
      <c r="C10" s="64">
        <v>362516141</v>
      </c>
      <c r="D10" s="65">
        <v>359766000</v>
      </c>
      <c r="E10" s="66">
        <f t="shared" si="0"/>
        <v>-2750141</v>
      </c>
      <c r="F10" s="64">
        <v>381229840</v>
      </c>
      <c r="G10" s="65">
        <v>364198562</v>
      </c>
      <c r="H10" s="66">
        <f t="shared" si="1"/>
        <v>-17031278</v>
      </c>
      <c r="I10" s="66">
        <v>371368930</v>
      </c>
      <c r="J10" s="33">
        <f t="shared" si="2"/>
        <v>-0.7586258069540689</v>
      </c>
      <c r="K10" s="34">
        <f t="shared" si="3"/>
        <v>-4.467456692267321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220443580</v>
      </c>
      <c r="D12" s="62">
        <v>210039698</v>
      </c>
      <c r="E12" s="63">
        <f t="shared" si="0"/>
        <v>-10403882</v>
      </c>
      <c r="F12" s="61">
        <v>234515554</v>
      </c>
      <c r="G12" s="62">
        <v>221058789</v>
      </c>
      <c r="H12" s="63">
        <f t="shared" si="1"/>
        <v>-13456765</v>
      </c>
      <c r="I12" s="63">
        <v>232659599</v>
      </c>
      <c r="J12" s="28">
        <f t="shared" si="2"/>
        <v>-4.719521430381415</v>
      </c>
      <c r="K12" s="29">
        <f t="shared" si="3"/>
        <v>-5.738111937769381</v>
      </c>
      <c r="L12" s="30">
        <f aca="true" t="shared" si="4" ref="L12:L17">IF($E$17=0,0,($E12/$E$17)*100)</f>
        <v>102.9170549758794</v>
      </c>
      <c r="M12" s="29">
        <f aca="true" t="shared" si="5" ref="M12:M17">IF($H$17=0,0,($H12/$H$17)*100)</f>
        <v>78.81180966718077</v>
      </c>
      <c r="N12" s="5"/>
      <c r="O12" s="31"/>
    </row>
    <row r="13" spans="1:15" ht="12.75">
      <c r="A13" s="2"/>
      <c r="B13" s="27" t="s">
        <v>21</v>
      </c>
      <c r="C13" s="61"/>
      <c r="D13" s="62">
        <v>0</v>
      </c>
      <c r="E13" s="63">
        <f t="shared" si="0"/>
        <v>0</v>
      </c>
      <c r="F13" s="61"/>
      <c r="G13" s="62">
        <v>0</v>
      </c>
      <c r="H13" s="63">
        <f t="shared" si="1"/>
        <v>0</v>
      </c>
      <c r="I13" s="63">
        <v>0</v>
      </c>
      <c r="J13" s="28">
        <f t="shared" si="2"/>
        <v>0</v>
      </c>
      <c r="K13" s="29">
        <f t="shared" si="3"/>
        <v>0</v>
      </c>
      <c r="L13" s="30">
        <f t="shared" si="4"/>
        <v>0</v>
      </c>
      <c r="M13" s="29">
        <f t="shared" si="5"/>
        <v>0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149306423</v>
      </c>
      <c r="D16" s="62">
        <v>149601308</v>
      </c>
      <c r="E16" s="63">
        <f t="shared" si="0"/>
        <v>294885</v>
      </c>
      <c r="F16" s="61">
        <v>156630034</v>
      </c>
      <c r="G16" s="62">
        <v>153012245</v>
      </c>
      <c r="H16" s="63">
        <f t="shared" si="1"/>
        <v>-3617789</v>
      </c>
      <c r="I16" s="63">
        <v>156513608</v>
      </c>
      <c r="J16" s="40">
        <f t="shared" si="2"/>
        <v>0.19750322462684677</v>
      </c>
      <c r="K16" s="29">
        <f t="shared" si="3"/>
        <v>-2.309767103798241</v>
      </c>
      <c r="L16" s="30">
        <f t="shared" si="4"/>
        <v>-2.9170549758794073</v>
      </c>
      <c r="M16" s="29">
        <f t="shared" si="5"/>
        <v>21.188190332819236</v>
      </c>
      <c r="N16" s="5"/>
      <c r="O16" s="31"/>
    </row>
    <row r="17" spans="1:15" ht="16.5">
      <c r="A17" s="2"/>
      <c r="B17" s="32" t="s">
        <v>24</v>
      </c>
      <c r="C17" s="64">
        <v>369750003</v>
      </c>
      <c r="D17" s="65">
        <v>359641006</v>
      </c>
      <c r="E17" s="66">
        <f t="shared" si="0"/>
        <v>-10108997</v>
      </c>
      <c r="F17" s="64">
        <v>391145588</v>
      </c>
      <c r="G17" s="65">
        <v>374071034</v>
      </c>
      <c r="H17" s="66">
        <f t="shared" si="1"/>
        <v>-17074554</v>
      </c>
      <c r="I17" s="66">
        <v>389173207</v>
      </c>
      <c r="J17" s="41">
        <f t="shared" si="2"/>
        <v>-2.7340086323136554</v>
      </c>
      <c r="K17" s="34">
        <f t="shared" si="3"/>
        <v>-4.365268208010568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-7233862</v>
      </c>
      <c r="D18" s="71">
        <v>124994</v>
      </c>
      <c r="E18" s="72">
        <f t="shared" si="0"/>
        <v>7358856</v>
      </c>
      <c r="F18" s="73">
        <v>-9915748</v>
      </c>
      <c r="G18" s="74">
        <v>-9872472</v>
      </c>
      <c r="H18" s="75">
        <f t="shared" si="1"/>
        <v>43276</v>
      </c>
      <c r="I18" s="75">
        <v>-17804277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/>
      <c r="D23" s="62">
        <v>0</v>
      </c>
      <c r="E23" s="63">
        <f t="shared" si="0"/>
        <v>0</v>
      </c>
      <c r="F23" s="61"/>
      <c r="G23" s="62">
        <v>0</v>
      </c>
      <c r="H23" s="63">
        <f t="shared" si="1"/>
        <v>0</v>
      </c>
      <c r="I23" s="63">
        <v>0</v>
      </c>
      <c r="J23" s="28">
        <f t="shared" si="2"/>
        <v>0</v>
      </c>
      <c r="K23" s="29">
        <f t="shared" si="3"/>
        <v>0</v>
      </c>
      <c r="L23" s="30">
        <f>IF($E$25=0,0,($E23/$E$25)*100)</f>
        <v>0</v>
      </c>
      <c r="M23" s="29">
        <f>IF($H$25=0,0,($H23/$H$25)*100)</f>
        <v>0</v>
      </c>
      <c r="N23" s="5"/>
      <c r="O23" s="31"/>
    </row>
    <row r="24" spans="1:15" ht="12.75">
      <c r="A24" s="6"/>
      <c r="B24" s="27" t="s">
        <v>30</v>
      </c>
      <c r="C24" s="61">
        <v>12720314</v>
      </c>
      <c r="D24" s="62">
        <v>13616000</v>
      </c>
      <c r="E24" s="63">
        <f t="shared" si="0"/>
        <v>895686</v>
      </c>
      <c r="F24" s="61">
        <v>7248478</v>
      </c>
      <c r="G24" s="62">
        <v>8230000</v>
      </c>
      <c r="H24" s="63">
        <f t="shared" si="1"/>
        <v>981522</v>
      </c>
      <c r="I24" s="63">
        <v>2529600</v>
      </c>
      <c r="J24" s="28">
        <f t="shared" si="2"/>
        <v>7.0413827834753135</v>
      </c>
      <c r="K24" s="29">
        <f t="shared" si="3"/>
        <v>13.541077175097998</v>
      </c>
      <c r="L24" s="30">
        <f>IF($E$25=0,0,($E24/$E$25)*100)</f>
        <v>100</v>
      </c>
      <c r="M24" s="29">
        <f>IF($H$25=0,0,($H24/$H$25)*100)</f>
        <v>100</v>
      </c>
      <c r="N24" s="5"/>
      <c r="O24" s="31"/>
    </row>
    <row r="25" spans="1:15" ht="16.5">
      <c r="A25" s="6"/>
      <c r="B25" s="32" t="s">
        <v>31</v>
      </c>
      <c r="C25" s="64">
        <v>12720314</v>
      </c>
      <c r="D25" s="65">
        <v>13616000</v>
      </c>
      <c r="E25" s="66">
        <f t="shared" si="0"/>
        <v>895686</v>
      </c>
      <c r="F25" s="64">
        <v>7248478</v>
      </c>
      <c r="G25" s="65">
        <v>8230000</v>
      </c>
      <c r="H25" s="66">
        <f t="shared" si="1"/>
        <v>981522</v>
      </c>
      <c r="I25" s="66">
        <v>2529600</v>
      </c>
      <c r="J25" s="41">
        <f t="shared" si="2"/>
        <v>7.0413827834753135</v>
      </c>
      <c r="K25" s="34">
        <f t="shared" si="3"/>
        <v>13.541077175097998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0</v>
      </c>
      <c r="E30" s="63">
        <f t="shared" si="0"/>
        <v>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0</v>
      </c>
      <c r="K30" s="29">
        <f t="shared" si="3"/>
        <v>0</v>
      </c>
      <c r="L30" s="30">
        <f t="shared" si="6"/>
        <v>0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12720314</v>
      </c>
      <c r="D31" s="62">
        <v>13616000</v>
      </c>
      <c r="E31" s="63">
        <f t="shared" si="0"/>
        <v>895686</v>
      </c>
      <c r="F31" s="61">
        <v>7248478</v>
      </c>
      <c r="G31" s="62">
        <v>8230000</v>
      </c>
      <c r="H31" s="63">
        <f t="shared" si="1"/>
        <v>981522</v>
      </c>
      <c r="I31" s="63">
        <v>2529600</v>
      </c>
      <c r="J31" s="28">
        <f t="shared" si="2"/>
        <v>7.0413827834753135</v>
      </c>
      <c r="K31" s="29">
        <f t="shared" si="3"/>
        <v>13.541077175097998</v>
      </c>
      <c r="L31" s="30">
        <f t="shared" si="6"/>
        <v>100</v>
      </c>
      <c r="M31" s="29">
        <f t="shared" si="7"/>
        <v>100</v>
      </c>
      <c r="N31" s="5"/>
      <c r="O31" s="31"/>
    </row>
    <row r="32" spans="1:15" ht="17.25" thickBot="1">
      <c r="A32" s="6"/>
      <c r="B32" s="55" t="s">
        <v>37</v>
      </c>
      <c r="C32" s="79">
        <v>12720314</v>
      </c>
      <c r="D32" s="80">
        <v>13616000</v>
      </c>
      <c r="E32" s="81">
        <f t="shared" si="0"/>
        <v>895686</v>
      </c>
      <c r="F32" s="79">
        <v>7248478</v>
      </c>
      <c r="G32" s="80">
        <v>8230000</v>
      </c>
      <c r="H32" s="81">
        <f t="shared" si="1"/>
        <v>981522</v>
      </c>
      <c r="I32" s="81">
        <v>2529600</v>
      </c>
      <c r="J32" s="56">
        <f t="shared" si="2"/>
        <v>7.0413827834753135</v>
      </c>
      <c r="K32" s="57">
        <f t="shared" si="3"/>
        <v>13.541077175097998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49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370276441</v>
      </c>
      <c r="D7" s="62">
        <v>394871812</v>
      </c>
      <c r="E7" s="63">
        <f>($D7-$C7)</f>
        <v>24595371</v>
      </c>
      <c r="F7" s="61">
        <v>392977950</v>
      </c>
      <c r="G7" s="62">
        <v>416589762</v>
      </c>
      <c r="H7" s="63">
        <f>($G7-$F7)</f>
        <v>23611812</v>
      </c>
      <c r="I7" s="63">
        <v>438669019</v>
      </c>
      <c r="J7" s="28">
        <f>IF($C7=0,0,($E7/$C7)*100)</f>
        <v>6.642434753228062</v>
      </c>
      <c r="K7" s="29">
        <f>IF($F7=0,0,($H7/$F7)*100)</f>
        <v>6.008431770790193</v>
      </c>
      <c r="L7" s="30">
        <f>IF($E$10=0,0,($E7/$E$10)*100)</f>
        <v>22.5949567788285</v>
      </c>
      <c r="M7" s="29">
        <f>IF($H$10=0,0,($H7/$H$10)*100)</f>
        <v>20.576501483067595</v>
      </c>
      <c r="N7" s="5"/>
      <c r="O7" s="31"/>
    </row>
    <row r="8" spans="1:15" ht="12.75">
      <c r="A8" s="2"/>
      <c r="B8" s="27" t="s">
        <v>16</v>
      </c>
      <c r="C8" s="61">
        <v>1375502284</v>
      </c>
      <c r="D8" s="62">
        <v>1403833851</v>
      </c>
      <c r="E8" s="63">
        <f>($D8-$C8)</f>
        <v>28331567</v>
      </c>
      <c r="F8" s="61">
        <v>1478095483</v>
      </c>
      <c r="G8" s="62">
        <v>1568143271</v>
      </c>
      <c r="H8" s="63">
        <f>($G8-$F8)</f>
        <v>90047788</v>
      </c>
      <c r="I8" s="63">
        <v>1752019462</v>
      </c>
      <c r="J8" s="28">
        <f>IF($C8=0,0,($E8/$C8)*100)</f>
        <v>2.0597251876318947</v>
      </c>
      <c r="K8" s="29">
        <f>IF($F8=0,0,($H8/$F8)*100)</f>
        <v>6.0921495962652905</v>
      </c>
      <c r="L8" s="30">
        <f>IF($E$10=0,0,($E8/$E$10)*100)</f>
        <v>26.027276914891175</v>
      </c>
      <c r="M8" s="29">
        <f>IF($H$10=0,0,($H8/$H$10)*100)</f>
        <v>78.47209876687806</v>
      </c>
      <c r="N8" s="5"/>
      <c r="O8" s="31"/>
    </row>
    <row r="9" spans="1:15" ht="12.75">
      <c r="A9" s="2"/>
      <c r="B9" s="27" t="s">
        <v>17</v>
      </c>
      <c r="C9" s="61">
        <v>394888493</v>
      </c>
      <c r="D9" s="62">
        <v>450814921</v>
      </c>
      <c r="E9" s="63">
        <f aca="true" t="shared" si="0" ref="E9:E32">($D9-$C9)</f>
        <v>55926428</v>
      </c>
      <c r="F9" s="61">
        <v>426006232</v>
      </c>
      <c r="G9" s="62">
        <v>427097976</v>
      </c>
      <c r="H9" s="63">
        <f aca="true" t="shared" si="1" ref="H9:H32">($G9-$F9)</f>
        <v>1091744</v>
      </c>
      <c r="I9" s="63">
        <v>463026509</v>
      </c>
      <c r="J9" s="28">
        <f aca="true" t="shared" si="2" ref="J9:J32">IF($C9=0,0,($E9/$C9)*100)</f>
        <v>14.162587411732963</v>
      </c>
      <c r="K9" s="29">
        <f aca="true" t="shared" si="3" ref="K9:K32">IF($F9=0,0,($H9/$F9)*100)</f>
        <v>0.25627418520957224</v>
      </c>
      <c r="L9" s="30">
        <f>IF($E$10=0,0,($E9/$E$10)*100)</f>
        <v>51.37776630628033</v>
      </c>
      <c r="M9" s="29">
        <f>IF($H$10=0,0,($H9/$H$10)*100)</f>
        <v>0.9513997500543436</v>
      </c>
      <c r="N9" s="5"/>
      <c r="O9" s="31"/>
    </row>
    <row r="10" spans="1:15" ht="16.5">
      <c r="A10" s="6"/>
      <c r="B10" s="32" t="s">
        <v>18</v>
      </c>
      <c r="C10" s="64">
        <v>2140667218</v>
      </c>
      <c r="D10" s="65">
        <v>2249520584</v>
      </c>
      <c r="E10" s="66">
        <f t="shared" si="0"/>
        <v>108853366</v>
      </c>
      <c r="F10" s="64">
        <v>2297079665</v>
      </c>
      <c r="G10" s="65">
        <v>2411831009</v>
      </c>
      <c r="H10" s="66">
        <f t="shared" si="1"/>
        <v>114751344</v>
      </c>
      <c r="I10" s="66">
        <v>2653714990</v>
      </c>
      <c r="J10" s="33">
        <f t="shared" si="2"/>
        <v>5.085020459261314</v>
      </c>
      <c r="K10" s="34">
        <f t="shared" si="3"/>
        <v>4.995531750528121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607229320</v>
      </c>
      <c r="D12" s="62">
        <v>576304490</v>
      </c>
      <c r="E12" s="63">
        <f t="shared" si="0"/>
        <v>-30924830</v>
      </c>
      <c r="F12" s="61">
        <v>646091999</v>
      </c>
      <c r="G12" s="62">
        <v>594794749</v>
      </c>
      <c r="H12" s="63">
        <f t="shared" si="1"/>
        <v>-51297250</v>
      </c>
      <c r="I12" s="63">
        <v>625894212</v>
      </c>
      <c r="J12" s="28">
        <f t="shared" si="2"/>
        <v>-5.092776152508578</v>
      </c>
      <c r="K12" s="29">
        <f t="shared" si="3"/>
        <v>-7.939620066398624</v>
      </c>
      <c r="L12" s="30">
        <f aca="true" t="shared" si="4" ref="L12:L17">IF($E$17=0,0,($E12/$E$17)*100)</f>
        <v>-40.08975123761015</v>
      </c>
      <c r="M12" s="29">
        <f aca="true" t="shared" si="5" ref="M12:M17">IF($H$17=0,0,($H12/$H$17)*100)</f>
        <v>-59.781068360111554</v>
      </c>
      <c r="N12" s="5"/>
      <c r="O12" s="31"/>
    </row>
    <row r="13" spans="1:15" ht="12.75">
      <c r="A13" s="2"/>
      <c r="B13" s="27" t="s">
        <v>21</v>
      </c>
      <c r="C13" s="61">
        <v>65406892</v>
      </c>
      <c r="D13" s="62">
        <v>109675195</v>
      </c>
      <c r="E13" s="63">
        <f t="shared" si="0"/>
        <v>44268303</v>
      </c>
      <c r="F13" s="61">
        <v>70096680</v>
      </c>
      <c r="G13" s="62">
        <v>114062202</v>
      </c>
      <c r="H13" s="63">
        <f t="shared" si="1"/>
        <v>43965522</v>
      </c>
      <c r="I13" s="63">
        <v>117484068</v>
      </c>
      <c r="J13" s="28">
        <f t="shared" si="2"/>
        <v>67.6814042777021</v>
      </c>
      <c r="K13" s="29">
        <f t="shared" si="3"/>
        <v>62.72126154904911</v>
      </c>
      <c r="L13" s="30">
        <f t="shared" si="4"/>
        <v>57.38771255916853</v>
      </c>
      <c r="M13" s="29">
        <f t="shared" si="5"/>
        <v>51.23677928485423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814562672</v>
      </c>
      <c r="D15" s="62">
        <v>851311829</v>
      </c>
      <c r="E15" s="63">
        <f t="shared" si="0"/>
        <v>36749157</v>
      </c>
      <c r="F15" s="61">
        <v>880301817</v>
      </c>
      <c r="G15" s="62">
        <v>970636235</v>
      </c>
      <c r="H15" s="63">
        <f t="shared" si="1"/>
        <v>90334418</v>
      </c>
      <c r="I15" s="63">
        <v>1106693850</v>
      </c>
      <c r="J15" s="28">
        <f t="shared" si="2"/>
        <v>4.51151989444466</v>
      </c>
      <c r="K15" s="29">
        <f t="shared" si="3"/>
        <v>10.261755258878443</v>
      </c>
      <c r="L15" s="30">
        <f t="shared" si="4"/>
        <v>47.64018306072757</v>
      </c>
      <c r="M15" s="29">
        <f t="shared" si="5"/>
        <v>105.27441564077786</v>
      </c>
      <c r="N15" s="5"/>
      <c r="O15" s="31"/>
    </row>
    <row r="16" spans="1:15" ht="12.75">
      <c r="A16" s="2"/>
      <c r="B16" s="27" t="s">
        <v>23</v>
      </c>
      <c r="C16" s="61">
        <v>1028736817</v>
      </c>
      <c r="D16" s="62">
        <v>1055783179</v>
      </c>
      <c r="E16" s="63">
        <f t="shared" si="0"/>
        <v>27046362</v>
      </c>
      <c r="F16" s="61">
        <v>1077093697</v>
      </c>
      <c r="G16" s="62">
        <v>1079899527</v>
      </c>
      <c r="H16" s="63">
        <f t="shared" si="1"/>
        <v>2805830</v>
      </c>
      <c r="I16" s="63">
        <v>1132296425</v>
      </c>
      <c r="J16" s="40">
        <f t="shared" si="2"/>
        <v>2.6290846748221317</v>
      </c>
      <c r="K16" s="29">
        <f t="shared" si="3"/>
        <v>0.2605000853514418</v>
      </c>
      <c r="L16" s="30">
        <f t="shared" si="4"/>
        <v>35.06185561771406</v>
      </c>
      <c r="M16" s="29">
        <f t="shared" si="5"/>
        <v>3.2698734344794667</v>
      </c>
      <c r="N16" s="5"/>
      <c r="O16" s="31"/>
    </row>
    <row r="17" spans="1:15" ht="16.5">
      <c r="A17" s="2"/>
      <c r="B17" s="32" t="s">
        <v>24</v>
      </c>
      <c r="C17" s="64">
        <v>2515935701</v>
      </c>
      <c r="D17" s="65">
        <v>2593074693</v>
      </c>
      <c r="E17" s="66">
        <f t="shared" si="0"/>
        <v>77138992</v>
      </c>
      <c r="F17" s="64">
        <v>2673584193</v>
      </c>
      <c r="G17" s="65">
        <v>2759392713</v>
      </c>
      <c r="H17" s="66">
        <f t="shared" si="1"/>
        <v>85808520</v>
      </c>
      <c r="I17" s="66">
        <v>2982368555</v>
      </c>
      <c r="J17" s="41">
        <f t="shared" si="2"/>
        <v>3.0660160340878284</v>
      </c>
      <c r="K17" s="34">
        <f t="shared" si="3"/>
        <v>3.2094938406901328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-375268483</v>
      </c>
      <c r="D18" s="71">
        <v>-343554109</v>
      </c>
      <c r="E18" s="72">
        <f t="shared" si="0"/>
        <v>31714374</v>
      </c>
      <c r="F18" s="73">
        <v>-376504528</v>
      </c>
      <c r="G18" s="74">
        <v>-347561704</v>
      </c>
      <c r="H18" s="75">
        <f t="shared" si="1"/>
        <v>28942824</v>
      </c>
      <c r="I18" s="75">
        <v>-328653565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>
        <v>340478971</v>
      </c>
      <c r="D21" s="62">
        <v>37269071</v>
      </c>
      <c r="E21" s="63">
        <f t="shared" si="0"/>
        <v>-303209900</v>
      </c>
      <c r="F21" s="61">
        <v>256000000</v>
      </c>
      <c r="G21" s="62">
        <v>0</v>
      </c>
      <c r="H21" s="63">
        <f t="shared" si="1"/>
        <v>-256000000</v>
      </c>
      <c r="I21" s="63">
        <v>0</v>
      </c>
      <c r="J21" s="28">
        <f t="shared" si="2"/>
        <v>-89.05392867860846</v>
      </c>
      <c r="K21" s="29">
        <f t="shared" si="3"/>
        <v>-100</v>
      </c>
      <c r="L21" s="30">
        <f>IF($E$25=0,0,($E21/$E$25)*100)</f>
        <v>89.19466717084718</v>
      </c>
      <c r="M21" s="29">
        <f>IF($H$25=0,0,($H21/$H$25)*100)</f>
        <v>87.7737432904302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117944100</v>
      </c>
      <c r="D23" s="62">
        <v>141156740</v>
      </c>
      <c r="E23" s="63">
        <f t="shared" si="0"/>
        <v>23212640</v>
      </c>
      <c r="F23" s="61">
        <v>119660400</v>
      </c>
      <c r="G23" s="62">
        <v>156790999</v>
      </c>
      <c r="H23" s="63">
        <f t="shared" si="1"/>
        <v>37130599</v>
      </c>
      <c r="I23" s="63">
        <v>168682160</v>
      </c>
      <c r="J23" s="28">
        <f t="shared" si="2"/>
        <v>19.681052295112686</v>
      </c>
      <c r="K23" s="29">
        <f t="shared" si="3"/>
        <v>31.029980678653924</v>
      </c>
      <c r="L23" s="30">
        <f>IF($E$25=0,0,($E23/$E$25)*100)</f>
        <v>-6.828417208530111</v>
      </c>
      <c r="M23" s="29">
        <f>IF($H$25=0,0,($H23/$H$25)*100)</f>
        <v>-12.730826815804313</v>
      </c>
      <c r="N23" s="5"/>
      <c r="O23" s="31"/>
    </row>
    <row r="24" spans="1:15" ht="12.75">
      <c r="A24" s="6"/>
      <c r="B24" s="27" t="s">
        <v>30</v>
      </c>
      <c r="C24" s="61">
        <v>174878814</v>
      </c>
      <c r="D24" s="62">
        <v>114934338</v>
      </c>
      <c r="E24" s="63">
        <f t="shared" si="0"/>
        <v>-59944476</v>
      </c>
      <c r="F24" s="61">
        <v>117967530</v>
      </c>
      <c r="G24" s="62">
        <v>45177956</v>
      </c>
      <c r="H24" s="63">
        <f t="shared" si="1"/>
        <v>-72789574</v>
      </c>
      <c r="I24" s="63">
        <v>47670823</v>
      </c>
      <c r="J24" s="28">
        <f t="shared" si="2"/>
        <v>-34.277723315301074</v>
      </c>
      <c r="K24" s="29">
        <f t="shared" si="3"/>
        <v>-61.70305846023901</v>
      </c>
      <c r="L24" s="30">
        <f>IF($E$25=0,0,($E24/$E$25)*100)</f>
        <v>17.633750037682926</v>
      </c>
      <c r="M24" s="29">
        <f>IF($H$25=0,0,($H24/$H$25)*100)</f>
        <v>24.957083525374113</v>
      </c>
      <c r="N24" s="5"/>
      <c r="O24" s="31"/>
    </row>
    <row r="25" spans="1:15" ht="16.5">
      <c r="A25" s="6"/>
      <c r="B25" s="32" t="s">
        <v>31</v>
      </c>
      <c r="C25" s="64">
        <v>633301885</v>
      </c>
      <c r="D25" s="65">
        <v>293360149</v>
      </c>
      <c r="E25" s="66">
        <f t="shared" si="0"/>
        <v>-339941736</v>
      </c>
      <c r="F25" s="64">
        <v>493627930</v>
      </c>
      <c r="G25" s="65">
        <v>201968955</v>
      </c>
      <c r="H25" s="66">
        <f t="shared" si="1"/>
        <v>-291658975</v>
      </c>
      <c r="I25" s="66">
        <v>216352983</v>
      </c>
      <c r="J25" s="41">
        <f t="shared" si="2"/>
        <v>-53.67767632651211</v>
      </c>
      <c r="K25" s="34">
        <f t="shared" si="3"/>
        <v>-59.08477970442232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211196272</v>
      </c>
      <c r="D27" s="62">
        <v>56819466</v>
      </c>
      <c r="E27" s="63">
        <f t="shared" si="0"/>
        <v>-154376806</v>
      </c>
      <c r="F27" s="61">
        <v>166832015</v>
      </c>
      <c r="G27" s="62">
        <v>42902733</v>
      </c>
      <c r="H27" s="63">
        <f t="shared" si="1"/>
        <v>-123929282</v>
      </c>
      <c r="I27" s="63">
        <v>36750110</v>
      </c>
      <c r="J27" s="28">
        <f t="shared" si="2"/>
        <v>-73.09636886014731</v>
      </c>
      <c r="K27" s="29">
        <f t="shared" si="3"/>
        <v>-74.28387291252221</v>
      </c>
      <c r="L27" s="30">
        <f aca="true" t="shared" si="6" ref="L27:L32">IF($E$32=0,0,($E27/$E$32)*100)</f>
        <v>45.412725079453026</v>
      </c>
      <c r="M27" s="29">
        <f aca="true" t="shared" si="7" ref="M27:M32">IF($H$32=0,0,($H27/$H$32)*100)</f>
        <v>42.49116009545052</v>
      </c>
      <c r="N27" s="5"/>
      <c r="O27" s="31"/>
    </row>
    <row r="28" spans="1:15" ht="12.75">
      <c r="A28" s="6"/>
      <c r="B28" s="27" t="s">
        <v>34</v>
      </c>
      <c r="C28" s="61">
        <v>152560000</v>
      </c>
      <c r="D28" s="62">
        <v>37236071</v>
      </c>
      <c r="E28" s="63">
        <f t="shared" si="0"/>
        <v>-115323929</v>
      </c>
      <c r="F28" s="61">
        <v>99000000</v>
      </c>
      <c r="G28" s="62">
        <v>5000000</v>
      </c>
      <c r="H28" s="63">
        <f t="shared" si="1"/>
        <v>-94000000</v>
      </c>
      <c r="I28" s="63">
        <v>25647421</v>
      </c>
      <c r="J28" s="28">
        <f t="shared" si="2"/>
        <v>-75.59250721027793</v>
      </c>
      <c r="K28" s="29">
        <f t="shared" si="3"/>
        <v>-94.94949494949495</v>
      </c>
      <c r="L28" s="30">
        <f t="shared" si="6"/>
        <v>33.92461612892393</v>
      </c>
      <c r="M28" s="29">
        <f t="shared" si="7"/>
        <v>32.22942136445484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113852675</v>
      </c>
      <c r="D30" s="62">
        <v>58001162</v>
      </c>
      <c r="E30" s="63">
        <f t="shared" si="0"/>
        <v>-55851513</v>
      </c>
      <c r="F30" s="61">
        <v>121758999</v>
      </c>
      <c r="G30" s="62">
        <v>44500000</v>
      </c>
      <c r="H30" s="63">
        <f t="shared" si="1"/>
        <v>-77258999</v>
      </c>
      <c r="I30" s="63">
        <v>46784971</v>
      </c>
      <c r="J30" s="28">
        <f t="shared" si="2"/>
        <v>-49.055951474130936</v>
      </c>
      <c r="K30" s="29">
        <f t="shared" si="3"/>
        <v>-63.45239336272795</v>
      </c>
      <c r="L30" s="30">
        <f t="shared" si="6"/>
        <v>16.429731064266846</v>
      </c>
      <c r="M30" s="29">
        <f t="shared" si="7"/>
        <v>26.489498223053136</v>
      </c>
      <c r="N30" s="5"/>
      <c r="O30" s="31"/>
    </row>
    <row r="31" spans="1:15" ht="12.75">
      <c r="A31" s="6"/>
      <c r="B31" s="27" t="s">
        <v>30</v>
      </c>
      <c r="C31" s="61">
        <v>155692938</v>
      </c>
      <c r="D31" s="62">
        <v>141303450</v>
      </c>
      <c r="E31" s="63">
        <f t="shared" si="0"/>
        <v>-14389488</v>
      </c>
      <c r="F31" s="61">
        <v>106036916</v>
      </c>
      <c r="G31" s="62">
        <v>109566222</v>
      </c>
      <c r="H31" s="63">
        <f t="shared" si="1"/>
        <v>3529306</v>
      </c>
      <c r="I31" s="63">
        <v>107170481</v>
      </c>
      <c r="J31" s="28">
        <f t="shared" si="2"/>
        <v>-9.242222662661808</v>
      </c>
      <c r="K31" s="29">
        <f t="shared" si="3"/>
        <v>3.3283748086373994</v>
      </c>
      <c r="L31" s="30">
        <f t="shared" si="6"/>
        <v>4.232927727356197</v>
      </c>
      <c r="M31" s="29">
        <f t="shared" si="7"/>
        <v>-1.2100796829584963</v>
      </c>
      <c r="N31" s="5"/>
      <c r="O31" s="31"/>
    </row>
    <row r="32" spans="1:15" ht="17.25" thickBot="1">
      <c r="A32" s="6"/>
      <c r="B32" s="55" t="s">
        <v>37</v>
      </c>
      <c r="C32" s="79">
        <v>633301885</v>
      </c>
      <c r="D32" s="80">
        <v>293360149</v>
      </c>
      <c r="E32" s="81">
        <f t="shared" si="0"/>
        <v>-339941736</v>
      </c>
      <c r="F32" s="79">
        <v>493627930</v>
      </c>
      <c r="G32" s="80">
        <v>201968955</v>
      </c>
      <c r="H32" s="81">
        <f t="shared" si="1"/>
        <v>-291658975</v>
      </c>
      <c r="I32" s="81">
        <v>216352983</v>
      </c>
      <c r="J32" s="56">
        <f t="shared" si="2"/>
        <v>-53.67767632651211</v>
      </c>
      <c r="K32" s="57">
        <f t="shared" si="3"/>
        <v>-59.08477970442232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2015-11-06T07:36:36Z</cp:lastPrinted>
  <dcterms:created xsi:type="dcterms:W3CDTF">2015-11-05T11:58:18Z</dcterms:created>
  <dcterms:modified xsi:type="dcterms:W3CDTF">2015-11-06T07:36:37Z</dcterms:modified>
  <cp:category/>
  <cp:version/>
  <cp:contentType/>
  <cp:contentStatus/>
</cp:coreProperties>
</file>