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TH" sheetId="2" r:id="rId2"/>
    <sheet name="KZN211" sheetId="3" r:id="rId3"/>
    <sheet name="KZN212" sheetId="4" r:id="rId4"/>
    <sheet name="KZN213" sheetId="5" r:id="rId5"/>
    <sheet name="KZN214" sheetId="6" r:id="rId6"/>
    <sheet name="KZN215" sheetId="7" r:id="rId7"/>
    <sheet name="KZN216" sheetId="8" r:id="rId8"/>
    <sheet name="DC21" sheetId="9" r:id="rId9"/>
    <sheet name="KZN221" sheetId="10" r:id="rId10"/>
    <sheet name="KZN222" sheetId="11" r:id="rId11"/>
    <sheet name="KZN223" sheetId="12" r:id="rId12"/>
    <sheet name="KZN224" sheetId="13" r:id="rId13"/>
    <sheet name="KZN225" sheetId="14" r:id="rId14"/>
    <sheet name="KZN226" sheetId="15" r:id="rId15"/>
    <sheet name="KZN227" sheetId="16" r:id="rId16"/>
    <sheet name="DC22" sheetId="17" r:id="rId17"/>
    <sheet name="KZN232" sheetId="18" r:id="rId18"/>
    <sheet name="KZN233" sheetId="19" r:id="rId19"/>
    <sheet name="KZN234" sheetId="20" r:id="rId20"/>
    <sheet name="KZN235" sheetId="21" r:id="rId21"/>
    <sheet name="KZN236" sheetId="22" r:id="rId22"/>
    <sheet name="DC23" sheetId="23" r:id="rId23"/>
    <sheet name="KZN241" sheetId="24" r:id="rId24"/>
    <sheet name="KZN242" sheetId="25" r:id="rId25"/>
    <sheet name="KZN244" sheetId="26" r:id="rId26"/>
    <sheet name="KZN245" sheetId="27" r:id="rId27"/>
    <sheet name="DC24" sheetId="28" r:id="rId28"/>
    <sheet name="KZN252" sheetId="29" r:id="rId29"/>
    <sheet name="KZN253" sheetId="30" r:id="rId30"/>
    <sheet name="KZN254" sheetId="31" r:id="rId31"/>
    <sheet name="DC25" sheetId="32" r:id="rId32"/>
    <sheet name="KZN261" sheetId="33" r:id="rId33"/>
    <sheet name="KZN262" sheetId="34" r:id="rId34"/>
    <sheet name="KZN263" sheetId="35" r:id="rId35"/>
    <sheet name="KZN265" sheetId="36" r:id="rId36"/>
    <sheet name="KZN266" sheetId="37" r:id="rId37"/>
    <sheet name="DC26" sheetId="38" r:id="rId38"/>
    <sheet name="KZN271" sheetId="39" r:id="rId39"/>
    <sheet name="KZN272" sheetId="40" r:id="rId40"/>
    <sheet name="KZN273" sheetId="41" r:id="rId41"/>
    <sheet name="KZN274" sheetId="42" r:id="rId42"/>
    <sheet name="KZN275" sheetId="43" r:id="rId43"/>
    <sheet name="DC27" sheetId="44" r:id="rId44"/>
    <sheet name="KZN281" sheetId="45" r:id="rId45"/>
    <sheet name="KZN282" sheetId="46" r:id="rId46"/>
    <sheet name="KZN283" sheetId="47" r:id="rId47"/>
    <sheet name="KZN284" sheetId="48" r:id="rId48"/>
    <sheet name="KZN285" sheetId="49" r:id="rId49"/>
    <sheet name="KZN286" sheetId="50" r:id="rId50"/>
    <sheet name="DC28" sheetId="51" r:id="rId51"/>
    <sheet name="KZN291" sheetId="52" r:id="rId52"/>
    <sheet name="KZN292" sheetId="53" r:id="rId53"/>
    <sheet name="KZN293" sheetId="54" r:id="rId54"/>
    <sheet name="KZN294" sheetId="55" r:id="rId55"/>
    <sheet name="DC29" sheetId="56" r:id="rId56"/>
    <sheet name="KZN431" sheetId="57" r:id="rId57"/>
    <sheet name="KZN432" sheetId="58" r:id="rId58"/>
    <sheet name="KZN433" sheetId="59" r:id="rId59"/>
    <sheet name="KZN434" sheetId="60" r:id="rId60"/>
    <sheet name="KZN435" sheetId="61" r:id="rId61"/>
    <sheet name="DC43" sheetId="62" r:id="rId62"/>
  </sheets>
  <definedNames>
    <definedName name="_xlnm.Print_Area" localSheetId="8">'DC21'!$A$1:$N$37</definedName>
    <definedName name="_xlnm.Print_Area" localSheetId="16">'DC22'!$A$1:$N$37</definedName>
    <definedName name="_xlnm.Print_Area" localSheetId="22">'DC23'!$A$1:$N$37</definedName>
    <definedName name="_xlnm.Print_Area" localSheetId="27">'DC24'!$A$1:$N$37</definedName>
    <definedName name="_xlnm.Print_Area" localSheetId="31">'DC25'!$A$1:$N$37</definedName>
    <definedName name="_xlnm.Print_Area" localSheetId="37">'DC26'!$A$1:$N$37</definedName>
    <definedName name="_xlnm.Print_Area" localSheetId="43">'DC27'!$A$1:$N$37</definedName>
    <definedName name="_xlnm.Print_Area" localSheetId="50">'DC28'!$A$1:$N$37</definedName>
    <definedName name="_xlnm.Print_Area" localSheetId="55">'DC29'!$A$1:$N$37</definedName>
    <definedName name="_xlnm.Print_Area" localSheetId="61">'DC43'!$A$1:$N$37</definedName>
    <definedName name="_xlnm.Print_Area" localSheetId="1">'ETH'!$A$1:$N$37</definedName>
    <definedName name="_xlnm.Print_Area" localSheetId="2">'KZN211'!$A$1:$N$37</definedName>
    <definedName name="_xlnm.Print_Area" localSheetId="3">'KZN212'!$A$1:$N$37</definedName>
    <definedName name="_xlnm.Print_Area" localSheetId="4">'KZN213'!$A$1:$N$37</definedName>
    <definedName name="_xlnm.Print_Area" localSheetId="5">'KZN214'!$A$1:$N$37</definedName>
    <definedName name="_xlnm.Print_Area" localSheetId="6">'KZN215'!$A$1:$N$37</definedName>
    <definedName name="_xlnm.Print_Area" localSheetId="7">'KZN216'!$A$1:$N$37</definedName>
    <definedName name="_xlnm.Print_Area" localSheetId="9">'KZN221'!$A$1:$N$37</definedName>
    <definedName name="_xlnm.Print_Area" localSheetId="10">'KZN222'!$A$1:$N$37</definedName>
    <definedName name="_xlnm.Print_Area" localSheetId="11">'KZN223'!$A$1:$N$37</definedName>
    <definedName name="_xlnm.Print_Area" localSheetId="12">'KZN224'!$A$1:$N$37</definedName>
    <definedName name="_xlnm.Print_Area" localSheetId="13">'KZN225'!$A$1:$N$37</definedName>
    <definedName name="_xlnm.Print_Area" localSheetId="14">'KZN226'!$A$1:$N$37</definedName>
    <definedName name="_xlnm.Print_Area" localSheetId="15">'KZN227'!$A$1:$N$37</definedName>
    <definedName name="_xlnm.Print_Area" localSheetId="17">'KZN232'!$A$1:$N$37</definedName>
    <definedName name="_xlnm.Print_Area" localSheetId="18">'KZN233'!$A$1:$N$37</definedName>
    <definedName name="_xlnm.Print_Area" localSheetId="19">'KZN234'!$A$1:$N$37</definedName>
    <definedName name="_xlnm.Print_Area" localSheetId="20">'KZN235'!$A$1:$N$37</definedName>
    <definedName name="_xlnm.Print_Area" localSheetId="21">'KZN236'!$A$1:$N$37</definedName>
    <definedName name="_xlnm.Print_Area" localSheetId="23">'KZN241'!$A$1:$N$37</definedName>
    <definedName name="_xlnm.Print_Area" localSheetId="24">'KZN242'!$A$1:$N$37</definedName>
    <definedName name="_xlnm.Print_Area" localSheetId="25">'KZN244'!$A$1:$N$37</definedName>
    <definedName name="_xlnm.Print_Area" localSheetId="26">'KZN245'!$A$1:$N$37</definedName>
    <definedName name="_xlnm.Print_Area" localSheetId="28">'KZN252'!$A$1:$N$37</definedName>
    <definedName name="_xlnm.Print_Area" localSheetId="29">'KZN253'!$A$1:$N$37</definedName>
    <definedName name="_xlnm.Print_Area" localSheetId="30">'KZN254'!$A$1:$N$37</definedName>
    <definedName name="_xlnm.Print_Area" localSheetId="32">'KZN261'!$A$1:$N$37</definedName>
    <definedName name="_xlnm.Print_Area" localSheetId="33">'KZN262'!$A$1:$N$37</definedName>
    <definedName name="_xlnm.Print_Area" localSheetId="34">'KZN263'!$A$1:$N$37</definedName>
    <definedName name="_xlnm.Print_Area" localSheetId="35">'KZN265'!$A$1:$N$37</definedName>
    <definedName name="_xlnm.Print_Area" localSheetId="36">'KZN266'!$A$1:$N$37</definedName>
    <definedName name="_xlnm.Print_Area" localSheetId="38">'KZN271'!$A$1:$N$37</definedName>
    <definedName name="_xlnm.Print_Area" localSheetId="39">'KZN272'!$A$1:$N$37</definedName>
    <definedName name="_xlnm.Print_Area" localSheetId="40">'KZN273'!$A$1:$N$37</definedName>
    <definedName name="_xlnm.Print_Area" localSheetId="41">'KZN274'!$A$1:$N$37</definedName>
    <definedName name="_xlnm.Print_Area" localSheetId="42">'KZN275'!$A$1:$N$37</definedName>
    <definedName name="_xlnm.Print_Area" localSheetId="44">'KZN281'!$A$1:$N$37</definedName>
    <definedName name="_xlnm.Print_Area" localSheetId="45">'KZN282'!$A$1:$N$37</definedName>
    <definedName name="_xlnm.Print_Area" localSheetId="46">'KZN283'!$A$1:$N$37</definedName>
    <definedName name="_xlnm.Print_Area" localSheetId="47">'KZN284'!$A$1:$N$37</definedName>
    <definedName name="_xlnm.Print_Area" localSheetId="48">'KZN285'!$A$1:$N$37</definedName>
    <definedName name="_xlnm.Print_Area" localSheetId="49">'KZN286'!$A$1:$N$37</definedName>
    <definedName name="_xlnm.Print_Area" localSheetId="51">'KZN291'!$A$1:$N$37</definedName>
    <definedName name="_xlnm.Print_Area" localSheetId="52">'KZN292'!$A$1:$N$37</definedName>
    <definedName name="_xlnm.Print_Area" localSheetId="53">'KZN293'!$A$1:$N$37</definedName>
    <definedName name="_xlnm.Print_Area" localSheetId="54">'KZN294'!$A$1:$N$37</definedName>
    <definedName name="_xlnm.Print_Area" localSheetId="56">'KZN431'!$A$1:$N$37</definedName>
    <definedName name="_xlnm.Print_Area" localSheetId="57">'KZN432'!$A$1:$N$37</definedName>
    <definedName name="_xlnm.Print_Area" localSheetId="58">'KZN433'!$A$1:$N$37</definedName>
    <definedName name="_xlnm.Print_Area" localSheetId="59">'KZN434'!$A$1:$N$37</definedName>
    <definedName name="_xlnm.Print_Area" localSheetId="60">'KZN435'!$A$1:$N$37</definedName>
    <definedName name="_xlnm.Print_Area" localSheetId="0">'Summary'!$A$1:$N$37</definedName>
  </definedNames>
  <calcPr fullCalcOnLoad="1"/>
</workbook>
</file>

<file path=xl/sharedStrings.xml><?xml version="1.0" encoding="utf-8"?>
<sst xmlns="http://schemas.openxmlformats.org/spreadsheetml/2006/main" count="3100" uniqueCount="106">
  <si>
    <t>Kwazulu-Natal: eThekwini(ETH)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</si>
  <si>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</si>
  <si>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</si>
  <si>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</si>
  <si>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</si>
  <si>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</si>
  <si>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</si>
  <si>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</si>
  <si>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</si>
  <si>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</si>
  <si>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</si>
  <si>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</si>
  <si>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</si>
  <si>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</si>
  <si>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</si>
  <si>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</si>
  <si>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</si>
  <si>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</si>
  <si>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</si>
  <si>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</si>
  <si>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</si>
  <si>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</si>
  <si>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</si>
  <si>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</si>
  <si>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</si>
  <si>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</si>
  <si>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</si>
  <si>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</si>
  <si>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</si>
  <si>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</si>
  <si>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</si>
  <si>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</si>
  <si>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</si>
  <si>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</si>
  <si>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</si>
  <si>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</si>
  <si>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</si>
  <si>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</si>
  <si>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</si>
  <si>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</si>
  <si>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</si>
  <si>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</si>
  <si>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</si>
  <si>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Kwazulu-Natal: Vulamehlo(KZN211)</t>
  </si>
  <si>
    <t>Kwazulu-Natal: Umdoni(KZN212)</t>
  </si>
  <si>
    <t>Kwazulu-Natal: Umzumbe(KZN213)</t>
  </si>
  <si>
    <t>Kwazulu-Natal: uMuziwabantu(KZN214)</t>
  </si>
  <si>
    <t>Kwazulu-Natal: Ezinqoleni(KZN215)</t>
  </si>
  <si>
    <t>Kwazulu-Natal: Hibiscus Coast(KZN216)</t>
  </si>
  <si>
    <t>Kwazulu-Natal: Ugu(DC21)</t>
  </si>
  <si>
    <t>Kwazulu-Natal: uMshwathi(KZN221)</t>
  </si>
  <si>
    <t>Kwazulu-Natal: uMngeni(KZN222)</t>
  </si>
  <si>
    <t>Kwazulu-Natal: Mpofana(KZN223)</t>
  </si>
  <si>
    <t>Kwazulu-Natal: Impendle(KZN224)</t>
  </si>
  <si>
    <t>Kwazulu-Natal: Msunduzi(KZN225)</t>
  </si>
  <si>
    <t>Kwazulu-Natal: Mkhambathini(KZN226)</t>
  </si>
  <si>
    <t>Kwazulu-Natal: Richmond(KZN227)</t>
  </si>
  <si>
    <t>Kwazulu-Natal: uMgungundlovu(DC22)</t>
  </si>
  <si>
    <t>Kwazulu-Natal: Emnambithi/Ladysmith(KZN232)</t>
  </si>
  <si>
    <t>Kwazulu-Natal: Indaka(KZN233)</t>
  </si>
  <si>
    <t>Kwazulu-Natal: Umtshezi(KZN234)</t>
  </si>
  <si>
    <t>Kwazulu-Natal: Okhahlamba(KZN235)</t>
  </si>
  <si>
    <t>Kwazulu-Natal: Imbabazane(KZN236)</t>
  </si>
  <si>
    <t>Kwazulu-Natal: Uthukela(DC23)</t>
  </si>
  <si>
    <t>Kwazulu-Natal: Endumeni(KZN241)</t>
  </si>
  <si>
    <t>Kwazulu-Natal: Nquthu(KZN242)</t>
  </si>
  <si>
    <t>Kwazulu-Natal: Msinga(KZN244)</t>
  </si>
  <si>
    <t>Kwazulu-Natal: Umvoti(KZN245)</t>
  </si>
  <si>
    <t>Kwazulu-Natal: Umzinyathi(DC24)</t>
  </si>
  <si>
    <t>Kwazulu-Natal: Newcastle(KZN252)</t>
  </si>
  <si>
    <t>Kwazulu-Natal: eMadlangeni(KZN253)</t>
  </si>
  <si>
    <t>Kwazulu-Natal: Dannhauser(KZN254)</t>
  </si>
  <si>
    <t>Kwazulu-Natal: Amajuba(DC25)</t>
  </si>
  <si>
    <t>Kwazulu-Natal: eDumbe(KZN261)</t>
  </si>
  <si>
    <t>Kwazulu-Natal: uPhongolo(KZN262)</t>
  </si>
  <si>
    <t>Kwazulu-Natal: Abaqulusi(KZN263)</t>
  </si>
  <si>
    <t>Kwazulu-Natal: Nongoma(KZN265)</t>
  </si>
  <si>
    <t>Kwazulu-Natal: Ulundi(KZN266)</t>
  </si>
  <si>
    <t>Kwazulu-Natal: Zululand(DC26)</t>
  </si>
  <si>
    <t>Kwazulu-Natal: Umhlabuyalingana(KZN271)</t>
  </si>
  <si>
    <t>Kwazulu-Natal: Jozini(KZN272)</t>
  </si>
  <si>
    <t>Kwazulu-Natal: The Big 5 False Bay(KZN273)</t>
  </si>
  <si>
    <t>Kwazulu-Natal: Hlabisa(KZN274)</t>
  </si>
  <si>
    <t>Kwazulu-Natal: Mtubatuba(KZN275)</t>
  </si>
  <si>
    <t>Kwazulu-Natal: Umkhanyakude(DC27)</t>
  </si>
  <si>
    <t>Kwazulu-Natal: Mfolozi(KZN281)</t>
  </si>
  <si>
    <t>Kwazulu-Natal: uMhlathuze(KZN282)</t>
  </si>
  <si>
    <t>Kwazulu-Natal: Ntambanana(KZN283)</t>
  </si>
  <si>
    <t>Kwazulu-Natal: uMlalazi(KZN284)</t>
  </si>
  <si>
    <t>Kwazulu-Natal: Mthonjaneni(KZN285)</t>
  </si>
  <si>
    <t>Kwazulu-Natal: Nkandla(KZN286)</t>
  </si>
  <si>
    <t>Kwazulu-Natal: uThungulu(DC28)</t>
  </si>
  <si>
    <t>Kwazulu-Natal: Mandeni(KZN291)</t>
  </si>
  <si>
    <t>Kwazulu-Natal: KwaDukuza(KZN292)</t>
  </si>
  <si>
    <t>Kwazulu-Natal: Ndwedwe(KZN293)</t>
  </si>
  <si>
    <t>Kwazulu-Natal: Maphumulo(KZN294)</t>
  </si>
  <si>
    <t>Kwazulu-Natal: iLembe(DC29)</t>
  </si>
  <si>
    <t>Kwazulu-Natal: Ingwe(KZN431)</t>
  </si>
  <si>
    <t>Kwazulu-Natal: Kwa Sani(KZN432)</t>
  </si>
  <si>
    <t>Kwazulu-Natal: Greater Kokstad(KZN433)</t>
  </si>
  <si>
    <t>Kwazulu-Natal: Ubuhlebezwe(KZN434)</t>
  </si>
  <si>
    <t>Kwazulu-Natal: Umzimkhulu(KZN435)</t>
  </si>
  <si>
    <t>Kwazulu-Natal: Harry Gwala(DC43)</t>
  </si>
  <si>
    <t>2014/15 Medium term estimates</t>
  </si>
  <si>
    <t>2015/16 Draft Medium term estimates</t>
  </si>
  <si>
    <t>AGGREGATED INFORMATION FOR KWAZULU-NATAL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</si>
</sst>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105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103</v>
      </c>
      <c r="D5" s="8" t="s">
        <v>104</v>
      </c>
      <c r="E5" s="9" t="s">
        <v>2</v>
      </c>
      <c r="F5" s="10" t="s">
        <v>103</v>
      </c>
      <c r="G5" s="11" t="s">
        <v>104</v>
      </c>
      <c r="H5" s="12" t="s">
        <v>2</v>
      </c>
      <c r="I5" s="13" t="s">
        <v>104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9051219828</v>
      </c>
      <c r="D7" s="62">
        <v>9177116634</v>
      </c>
      <c r="E7" s="63">
        <f>($D7-$C7)</f>
        <v>125896806</v>
      </c>
      <c r="F7" s="61">
        <v>9664337265</v>
      </c>
      <c r="G7" s="62">
        <v>9755553774</v>
      </c>
      <c r="H7" s="63">
        <f>($G7-$F7)</f>
        <v>91216509</v>
      </c>
      <c r="I7" s="63">
        <v>10411035967</v>
      </c>
      <c r="J7" s="28">
        <f>IF($C7=0,0,($E7/$C7)*100)</f>
        <v>1.3909374470227485</v>
      </c>
      <c r="K7" s="29">
        <f>IF($F7=0,0,($H7/$F7)*100)</f>
        <v>0.9438464997527174</v>
      </c>
      <c r="L7" s="30">
        <f>IF($E$10=0,0,($E7/$E$10)*100)</f>
        <v>8.35441861147845</v>
      </c>
      <c r="M7" s="29">
        <f>IF($H$10=0,0,($H7/$H$10)*100)</f>
        <v>4.676808087800851</v>
      </c>
      <c r="N7" s="5"/>
      <c r="O7" s="31"/>
    </row>
    <row r="8" spans="1:15" ht="12.75">
      <c r="A8" s="2"/>
      <c r="B8" s="27" t="s">
        <v>16</v>
      </c>
      <c r="C8" s="61">
        <v>24830756643</v>
      </c>
      <c r="D8" s="62">
        <v>25678824136</v>
      </c>
      <c r="E8" s="63">
        <f>($D8-$C8)</f>
        <v>848067493</v>
      </c>
      <c r="F8" s="61">
        <v>26639167016</v>
      </c>
      <c r="G8" s="62">
        <v>28289707685</v>
      </c>
      <c r="H8" s="63">
        <f>($G8-$F8)</f>
        <v>1650540669</v>
      </c>
      <c r="I8" s="63">
        <v>31204007077</v>
      </c>
      <c r="J8" s="28">
        <f>IF($C8=0,0,($E8/$C8)*100)</f>
        <v>3.415391263314875</v>
      </c>
      <c r="K8" s="29">
        <f>IF($F8=0,0,($H8/$F8)*100)</f>
        <v>6.195916966955661</v>
      </c>
      <c r="L8" s="30">
        <f>IF($E$10=0,0,($E8/$E$10)*100)</f>
        <v>56.27712943971803</v>
      </c>
      <c r="M8" s="29">
        <f>IF($H$10=0,0,($H8/$H$10)*100)</f>
        <v>84.62571122978876</v>
      </c>
      <c r="N8" s="5"/>
      <c r="O8" s="31"/>
    </row>
    <row r="9" spans="1:15" ht="12.75">
      <c r="A9" s="2"/>
      <c r="B9" s="27" t="s">
        <v>17</v>
      </c>
      <c r="C9" s="61">
        <v>16610155903</v>
      </c>
      <c r="D9" s="62">
        <v>17143140344</v>
      </c>
      <c r="E9" s="63">
        <f aca="true" t="shared" si="0" ref="E9:E32">($D9-$C9)</f>
        <v>532984441</v>
      </c>
      <c r="F9" s="61">
        <v>17356053912</v>
      </c>
      <c r="G9" s="62">
        <v>17564697676</v>
      </c>
      <c r="H9" s="63">
        <f aca="true" t="shared" si="1" ref="H9:H32">($G9-$F9)</f>
        <v>208643764</v>
      </c>
      <c r="I9" s="63">
        <v>18532395134</v>
      </c>
      <c r="J9" s="28">
        <f aca="true" t="shared" si="2" ref="J9:J32">IF($C9=0,0,($E9/$C9)*100)</f>
        <v>3.208786504548921</v>
      </c>
      <c r="K9" s="29">
        <f aca="true" t="shared" si="3" ref="K9:K32">IF($F9=0,0,($H9/$F9)*100)</f>
        <v>1.2021382571054553</v>
      </c>
      <c r="L9" s="30">
        <f>IF($E$10=0,0,($E9/$E$10)*100)</f>
        <v>35.36845194880351</v>
      </c>
      <c r="M9" s="29">
        <f>IF($H$10=0,0,($H9/$H$10)*100)</f>
        <v>10.697480682410376</v>
      </c>
      <c r="N9" s="5"/>
      <c r="O9" s="31"/>
    </row>
    <row r="10" spans="1:15" ht="16.5">
      <c r="A10" s="6"/>
      <c r="B10" s="32" t="s">
        <v>18</v>
      </c>
      <c r="C10" s="64">
        <v>50492132374</v>
      </c>
      <c r="D10" s="65">
        <v>51999081114</v>
      </c>
      <c r="E10" s="66">
        <f t="shared" si="0"/>
        <v>1506948740</v>
      </c>
      <c r="F10" s="64">
        <v>53659558193</v>
      </c>
      <c r="G10" s="65">
        <v>55609959135</v>
      </c>
      <c r="H10" s="66">
        <f t="shared" si="1"/>
        <v>1950400942</v>
      </c>
      <c r="I10" s="66">
        <v>60147438178</v>
      </c>
      <c r="J10" s="33">
        <f t="shared" si="2"/>
        <v>2.984521883207245</v>
      </c>
      <c r="K10" s="34">
        <f t="shared" si="3"/>
        <v>3.6347689166297195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14709512655</v>
      </c>
      <c r="D12" s="62">
        <v>14892404302</v>
      </c>
      <c r="E12" s="63">
        <f t="shared" si="0"/>
        <v>182891647</v>
      </c>
      <c r="F12" s="61">
        <v>15642759680</v>
      </c>
      <c r="G12" s="62">
        <v>15888483521</v>
      </c>
      <c r="H12" s="63">
        <f t="shared" si="1"/>
        <v>245723841</v>
      </c>
      <c r="I12" s="63">
        <v>16977724457</v>
      </c>
      <c r="J12" s="28">
        <f t="shared" si="2"/>
        <v>1.2433562640012563</v>
      </c>
      <c r="K12" s="29">
        <f t="shared" si="3"/>
        <v>1.5708471268926378</v>
      </c>
      <c r="L12" s="30">
        <f aca="true" t="shared" si="4" ref="L12:L17">IF($E$17=0,0,($E12/$E$17)*100)</f>
        <v>10.940213842974938</v>
      </c>
      <c r="M12" s="29">
        <f aca="true" t="shared" si="5" ref="M12:M17">IF($H$17=0,0,($H12/$H$17)*100)</f>
        <v>12.967014520954306</v>
      </c>
      <c r="N12" s="5"/>
      <c r="O12" s="31"/>
    </row>
    <row r="13" spans="1:15" ht="12.75">
      <c r="A13" s="2"/>
      <c r="B13" s="27" t="s">
        <v>21</v>
      </c>
      <c r="C13" s="61">
        <v>1438735887</v>
      </c>
      <c r="D13" s="62">
        <v>1324419350</v>
      </c>
      <c r="E13" s="63">
        <f t="shared" si="0"/>
        <v>-114316537</v>
      </c>
      <c r="F13" s="61">
        <v>1514729514</v>
      </c>
      <c r="G13" s="62">
        <v>1395063580</v>
      </c>
      <c r="H13" s="63">
        <f t="shared" si="1"/>
        <v>-119665934</v>
      </c>
      <c r="I13" s="63">
        <v>1462761594</v>
      </c>
      <c r="J13" s="28">
        <f t="shared" si="2"/>
        <v>-7.945623518043239</v>
      </c>
      <c r="K13" s="29">
        <f t="shared" si="3"/>
        <v>-7.90015200033925</v>
      </c>
      <c r="L13" s="30">
        <f t="shared" si="4"/>
        <v>-6.838187424537527</v>
      </c>
      <c r="M13" s="29">
        <f t="shared" si="5"/>
        <v>-6.314852875189915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14453579433</v>
      </c>
      <c r="D15" s="62">
        <v>15264641186</v>
      </c>
      <c r="E15" s="63">
        <f t="shared" si="0"/>
        <v>811061753</v>
      </c>
      <c r="F15" s="61">
        <v>15583420773</v>
      </c>
      <c r="G15" s="62">
        <v>16937688742</v>
      </c>
      <c r="H15" s="63">
        <f t="shared" si="1"/>
        <v>1354267969</v>
      </c>
      <c r="I15" s="63">
        <v>18787084541</v>
      </c>
      <c r="J15" s="28">
        <f t="shared" si="2"/>
        <v>5.611494071483822</v>
      </c>
      <c r="K15" s="29">
        <f t="shared" si="3"/>
        <v>8.69044087769496</v>
      </c>
      <c r="L15" s="30">
        <f t="shared" si="4"/>
        <v>48.51609771811022</v>
      </c>
      <c r="M15" s="29">
        <f t="shared" si="5"/>
        <v>71.46564349564393</v>
      </c>
      <c r="N15" s="5"/>
      <c r="O15" s="31"/>
    </row>
    <row r="16" spans="1:15" ht="12.75">
      <c r="A16" s="2"/>
      <c r="B16" s="27" t="s">
        <v>23</v>
      </c>
      <c r="C16" s="61">
        <v>20273109452</v>
      </c>
      <c r="D16" s="62">
        <v>21065209994</v>
      </c>
      <c r="E16" s="63">
        <f t="shared" si="0"/>
        <v>792100542</v>
      </c>
      <c r="F16" s="61">
        <v>21425132388</v>
      </c>
      <c r="G16" s="62">
        <v>21839798151</v>
      </c>
      <c r="H16" s="63">
        <f t="shared" si="1"/>
        <v>414665763</v>
      </c>
      <c r="I16" s="63">
        <v>23226363210</v>
      </c>
      <c r="J16" s="40">
        <f t="shared" si="2"/>
        <v>3.9071487473366204</v>
      </c>
      <c r="K16" s="29">
        <f t="shared" si="3"/>
        <v>1.935417506368596</v>
      </c>
      <c r="L16" s="30">
        <f t="shared" si="4"/>
        <v>47.38187586345237</v>
      </c>
      <c r="M16" s="29">
        <f t="shared" si="5"/>
        <v>21.88219485859167</v>
      </c>
      <c r="N16" s="5"/>
      <c r="O16" s="31"/>
    </row>
    <row r="17" spans="1:15" ht="16.5">
      <c r="A17" s="2"/>
      <c r="B17" s="32" t="s">
        <v>24</v>
      </c>
      <c r="C17" s="64">
        <v>50874937427</v>
      </c>
      <c r="D17" s="65">
        <v>52546674832</v>
      </c>
      <c r="E17" s="66">
        <f t="shared" si="0"/>
        <v>1671737405</v>
      </c>
      <c r="F17" s="64">
        <v>54166042355</v>
      </c>
      <c r="G17" s="65">
        <v>56061033994</v>
      </c>
      <c r="H17" s="66">
        <f t="shared" si="1"/>
        <v>1894991639</v>
      </c>
      <c r="I17" s="66">
        <v>60453933802</v>
      </c>
      <c r="J17" s="41">
        <f t="shared" si="2"/>
        <v>3.2859743707768905</v>
      </c>
      <c r="K17" s="34">
        <f t="shared" si="3"/>
        <v>3.4984864254626045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-382805053</v>
      </c>
      <c r="D18" s="71">
        <v>-547593718</v>
      </c>
      <c r="E18" s="72">
        <f t="shared" si="0"/>
        <v>-164788665</v>
      </c>
      <c r="F18" s="73">
        <v>-506484162</v>
      </c>
      <c r="G18" s="74">
        <v>-451074859</v>
      </c>
      <c r="H18" s="75">
        <f t="shared" si="1"/>
        <v>55409303</v>
      </c>
      <c r="I18" s="75">
        <v>-306495624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1412218013</v>
      </c>
      <c r="D21" s="62">
        <v>1474882320</v>
      </c>
      <c r="E21" s="63">
        <f t="shared" si="0"/>
        <v>62664307</v>
      </c>
      <c r="F21" s="61">
        <v>1349757900</v>
      </c>
      <c r="G21" s="62">
        <v>1150000000</v>
      </c>
      <c r="H21" s="63">
        <f t="shared" si="1"/>
        <v>-199757900</v>
      </c>
      <c r="I21" s="63">
        <v>1100000000</v>
      </c>
      <c r="J21" s="28">
        <f t="shared" si="2"/>
        <v>4.437296962873394</v>
      </c>
      <c r="K21" s="29">
        <f t="shared" si="3"/>
        <v>-14.799535531520133</v>
      </c>
      <c r="L21" s="30">
        <f>IF($E$25=0,0,($E21/$E$25)*100)</f>
        <v>59.66142914167004</v>
      </c>
      <c r="M21" s="29">
        <f>IF($H$25=0,0,($H21/$H$25)*100)</f>
        <v>22.673827091740257</v>
      </c>
      <c r="N21" s="5"/>
      <c r="O21" s="31"/>
    </row>
    <row r="22" spans="1:15" ht="12.75">
      <c r="A22" s="6"/>
      <c r="B22" s="27" t="s">
        <v>28</v>
      </c>
      <c r="C22" s="61">
        <v>2226156851</v>
      </c>
      <c r="D22" s="62">
        <v>2136213514</v>
      </c>
      <c r="E22" s="63">
        <f t="shared" si="0"/>
        <v>-89943337</v>
      </c>
      <c r="F22" s="61">
        <v>2423560252</v>
      </c>
      <c r="G22" s="62">
        <v>2229510098</v>
      </c>
      <c r="H22" s="63">
        <f t="shared" si="1"/>
        <v>-194050154</v>
      </c>
      <c r="I22" s="63">
        <v>2359527453</v>
      </c>
      <c r="J22" s="28">
        <f t="shared" si="2"/>
        <v>-4.0402964849308365</v>
      </c>
      <c r="K22" s="29">
        <f t="shared" si="3"/>
        <v>-8.006821940567129</v>
      </c>
      <c r="L22" s="30">
        <f>IF($E$25=0,0,($E22/$E$25)*100)</f>
        <v>-85.63324616660725</v>
      </c>
      <c r="M22" s="29">
        <f>IF($H$25=0,0,($H22/$H$25)*100)</f>
        <v>22.025960619938278</v>
      </c>
      <c r="N22" s="5"/>
      <c r="O22" s="31"/>
    </row>
    <row r="23" spans="1:15" ht="12.75">
      <c r="A23" s="6"/>
      <c r="B23" s="27" t="s">
        <v>29</v>
      </c>
      <c r="C23" s="61">
        <v>9542911306</v>
      </c>
      <c r="D23" s="62">
        <v>9331858394</v>
      </c>
      <c r="E23" s="63">
        <f t="shared" si="0"/>
        <v>-211052912</v>
      </c>
      <c r="F23" s="61">
        <v>9310478382</v>
      </c>
      <c r="G23" s="62">
        <v>8893166712</v>
      </c>
      <c r="H23" s="63">
        <f t="shared" si="1"/>
        <v>-417311670</v>
      </c>
      <c r="I23" s="63">
        <v>9268110553</v>
      </c>
      <c r="J23" s="28">
        <f t="shared" si="2"/>
        <v>-2.2116197587134945</v>
      </c>
      <c r="K23" s="29">
        <f t="shared" si="3"/>
        <v>-4.482172159991166</v>
      </c>
      <c r="L23" s="30">
        <f>IF($E$25=0,0,($E23/$E$25)*100)</f>
        <v>-200.93924208610693</v>
      </c>
      <c r="M23" s="29">
        <f>IF($H$25=0,0,($H23/$H$25)*100)</f>
        <v>47.36760172661692</v>
      </c>
      <c r="N23" s="5"/>
      <c r="O23" s="31"/>
    </row>
    <row r="24" spans="1:15" ht="12.75">
      <c r="A24" s="6"/>
      <c r="B24" s="27" t="s">
        <v>30</v>
      </c>
      <c r="C24" s="61">
        <v>656931083</v>
      </c>
      <c r="D24" s="62">
        <v>1000296223</v>
      </c>
      <c r="E24" s="63">
        <f t="shared" si="0"/>
        <v>343365140</v>
      </c>
      <c r="F24" s="61">
        <v>637121675</v>
      </c>
      <c r="G24" s="62">
        <v>567234857</v>
      </c>
      <c r="H24" s="63">
        <f t="shared" si="1"/>
        <v>-69886818</v>
      </c>
      <c r="I24" s="63">
        <v>356064021</v>
      </c>
      <c r="J24" s="28">
        <f t="shared" si="2"/>
        <v>52.26806112323962</v>
      </c>
      <c r="K24" s="29">
        <f t="shared" si="3"/>
        <v>-10.969147769144724</v>
      </c>
      <c r="L24" s="30">
        <f>IF($E$25=0,0,($E24/$E$25)*100)</f>
        <v>326.9110591110441</v>
      </c>
      <c r="M24" s="29">
        <f>IF($H$25=0,0,($H24/$H$25)*100)</f>
        <v>7.932610561704546</v>
      </c>
      <c r="N24" s="5"/>
      <c r="O24" s="31"/>
    </row>
    <row r="25" spans="1:15" ht="16.5">
      <c r="A25" s="6"/>
      <c r="B25" s="32" t="s">
        <v>31</v>
      </c>
      <c r="C25" s="64">
        <v>13838217253</v>
      </c>
      <c r="D25" s="65">
        <v>13943250451</v>
      </c>
      <c r="E25" s="66">
        <f t="shared" si="0"/>
        <v>105033198</v>
      </c>
      <c r="F25" s="64">
        <v>13720918209</v>
      </c>
      <c r="G25" s="65">
        <v>12839911667</v>
      </c>
      <c r="H25" s="66">
        <f t="shared" si="1"/>
        <v>-881006542</v>
      </c>
      <c r="I25" s="66">
        <v>13083702027</v>
      </c>
      <c r="J25" s="41">
        <f t="shared" si="2"/>
        <v>0.7590081589247326</v>
      </c>
      <c r="K25" s="34">
        <f t="shared" si="3"/>
        <v>-6.420900763201977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5402711833</v>
      </c>
      <c r="D27" s="62">
        <v>5058036708</v>
      </c>
      <c r="E27" s="63">
        <f t="shared" si="0"/>
        <v>-344675125</v>
      </c>
      <c r="F27" s="61">
        <v>5038858749</v>
      </c>
      <c r="G27" s="62">
        <v>4712579597</v>
      </c>
      <c r="H27" s="63">
        <f t="shared" si="1"/>
        <v>-326279152</v>
      </c>
      <c r="I27" s="63">
        <v>5026017942</v>
      </c>
      <c r="J27" s="28">
        <f t="shared" si="2"/>
        <v>-6.379668871004913</v>
      </c>
      <c r="K27" s="29">
        <f t="shared" si="3"/>
        <v>-6.47525894756928</v>
      </c>
      <c r="L27" s="30">
        <f aca="true" t="shared" si="6" ref="L27:L32">IF($E$32=0,0,($E27/$E$32)*100)</f>
        <v>-328.1582695406456</v>
      </c>
      <c r="M27" s="29">
        <f aca="true" t="shared" si="7" ref="M27:M32">IF($H$32=0,0,($H27/$H$32)*100)</f>
        <v>37.03481257820827</v>
      </c>
      <c r="N27" s="5"/>
      <c r="O27" s="31"/>
    </row>
    <row r="28" spans="1:15" ht="12.75">
      <c r="A28" s="6"/>
      <c r="B28" s="27" t="s">
        <v>34</v>
      </c>
      <c r="C28" s="61">
        <v>1153014168</v>
      </c>
      <c r="D28" s="62">
        <v>1363728960</v>
      </c>
      <c r="E28" s="63">
        <f t="shared" si="0"/>
        <v>210714792</v>
      </c>
      <c r="F28" s="61">
        <v>1112664517</v>
      </c>
      <c r="G28" s="62">
        <v>1219536393</v>
      </c>
      <c r="H28" s="63">
        <f t="shared" si="1"/>
        <v>106871876</v>
      </c>
      <c r="I28" s="63">
        <v>1114891862</v>
      </c>
      <c r="J28" s="28">
        <f t="shared" si="2"/>
        <v>18.275126000012865</v>
      </c>
      <c r="K28" s="29">
        <f t="shared" si="3"/>
        <v>9.605040366358693</v>
      </c>
      <c r="L28" s="30">
        <f t="shared" si="6"/>
        <v>200.6173248195299</v>
      </c>
      <c r="M28" s="29">
        <f t="shared" si="7"/>
        <v>-12.13065521741185</v>
      </c>
      <c r="N28" s="5"/>
      <c r="O28" s="31"/>
    </row>
    <row r="29" spans="1:15" ht="12.75">
      <c r="A29" s="6"/>
      <c r="B29" s="27" t="s">
        <v>35</v>
      </c>
      <c r="C29" s="61">
        <v>399116200</v>
      </c>
      <c r="D29" s="62">
        <v>1245510000</v>
      </c>
      <c r="E29" s="63">
        <f t="shared" si="0"/>
        <v>846393800</v>
      </c>
      <c r="F29" s="61">
        <v>385900000</v>
      </c>
      <c r="G29" s="62">
        <v>1200643000</v>
      </c>
      <c r="H29" s="63">
        <f t="shared" si="1"/>
        <v>814743000</v>
      </c>
      <c r="I29" s="63">
        <v>1134730700</v>
      </c>
      <c r="J29" s="28">
        <f t="shared" si="2"/>
        <v>212.06701206315356</v>
      </c>
      <c r="K29" s="29">
        <f t="shared" si="3"/>
        <v>211.12801243845553</v>
      </c>
      <c r="L29" s="30">
        <f t="shared" si="6"/>
        <v>805.8345514720022</v>
      </c>
      <c r="M29" s="29">
        <f t="shared" si="7"/>
        <v>-92.47864633535377</v>
      </c>
      <c r="N29" s="5"/>
      <c r="O29" s="31"/>
    </row>
    <row r="30" spans="1:15" ht="12.75">
      <c r="A30" s="6"/>
      <c r="B30" s="27" t="s">
        <v>36</v>
      </c>
      <c r="C30" s="61">
        <v>2078836797</v>
      </c>
      <c r="D30" s="62">
        <v>2046436041</v>
      </c>
      <c r="E30" s="63">
        <f t="shared" si="0"/>
        <v>-32400756</v>
      </c>
      <c r="F30" s="61">
        <v>2043240701</v>
      </c>
      <c r="G30" s="62">
        <v>2019432713</v>
      </c>
      <c r="H30" s="63">
        <f t="shared" si="1"/>
        <v>-23807988</v>
      </c>
      <c r="I30" s="63">
        <v>1740945222</v>
      </c>
      <c r="J30" s="28">
        <f t="shared" si="2"/>
        <v>-1.5586002733239093</v>
      </c>
      <c r="K30" s="29">
        <f t="shared" si="3"/>
        <v>-1.1652072116783856</v>
      </c>
      <c r="L30" s="30">
        <f t="shared" si="6"/>
        <v>-30.848109566272562</v>
      </c>
      <c r="M30" s="29">
        <f t="shared" si="7"/>
        <v>2.7023619745224527</v>
      </c>
      <c r="N30" s="5"/>
      <c r="O30" s="31"/>
    </row>
    <row r="31" spans="1:15" ht="12.75">
      <c r="A31" s="6"/>
      <c r="B31" s="27" t="s">
        <v>30</v>
      </c>
      <c r="C31" s="61">
        <v>4804538255</v>
      </c>
      <c r="D31" s="62">
        <v>4229538742</v>
      </c>
      <c r="E31" s="63">
        <f t="shared" si="0"/>
        <v>-574999513</v>
      </c>
      <c r="F31" s="61">
        <v>5140254243</v>
      </c>
      <c r="G31" s="62">
        <v>3687719883</v>
      </c>
      <c r="H31" s="63">
        <f t="shared" si="1"/>
        <v>-1452534360</v>
      </c>
      <c r="I31" s="63">
        <v>4067116302</v>
      </c>
      <c r="J31" s="28">
        <f t="shared" si="2"/>
        <v>-11.967841288423669</v>
      </c>
      <c r="K31" s="29">
        <f t="shared" si="3"/>
        <v>-28.258025602100556</v>
      </c>
      <c r="L31" s="30">
        <f t="shared" si="6"/>
        <v>-547.4454971846139</v>
      </c>
      <c r="M31" s="29">
        <f t="shared" si="7"/>
        <v>164.8721270000349</v>
      </c>
      <c r="N31" s="5"/>
      <c r="O31" s="31"/>
    </row>
    <row r="32" spans="1:15" ht="17.25" thickBot="1">
      <c r="A32" s="6"/>
      <c r="B32" s="55" t="s">
        <v>37</v>
      </c>
      <c r="C32" s="79">
        <v>13838217253</v>
      </c>
      <c r="D32" s="80">
        <v>13943250451</v>
      </c>
      <c r="E32" s="81">
        <f t="shared" si="0"/>
        <v>105033198</v>
      </c>
      <c r="F32" s="79">
        <v>13720918210</v>
      </c>
      <c r="G32" s="80">
        <v>12839911586</v>
      </c>
      <c r="H32" s="81">
        <f t="shared" si="1"/>
        <v>-881006624</v>
      </c>
      <c r="I32" s="81">
        <v>13083702028</v>
      </c>
      <c r="J32" s="56">
        <f t="shared" si="2"/>
        <v>0.7590081589247326</v>
      </c>
      <c r="K32" s="57">
        <f t="shared" si="3"/>
        <v>-6.420901360361654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23890000</v>
      </c>
      <c r="D7" s="62">
        <v>22470000</v>
      </c>
      <c r="E7" s="63">
        <f>($D7-$C7)</f>
        <v>-1420000</v>
      </c>
      <c r="F7" s="61">
        <v>25367400</v>
      </c>
      <c r="G7" s="62">
        <v>23700000</v>
      </c>
      <c r="H7" s="63">
        <f>($G7-$F7)</f>
        <v>-1667400</v>
      </c>
      <c r="I7" s="63">
        <v>25000000</v>
      </c>
      <c r="J7" s="28">
        <f>IF($C7=0,0,($E7/$C7)*100)</f>
        <v>-5.94390958560067</v>
      </c>
      <c r="K7" s="29">
        <f>IF($F7=0,0,($H7/$F7)*100)</f>
        <v>-6.573003145769768</v>
      </c>
      <c r="L7" s="30">
        <f>IF($E$10=0,0,($E7/$E$10)*100)</f>
        <v>-7.319568763998031</v>
      </c>
      <c r="M7" s="29">
        <f>IF($H$10=0,0,($H7/$H$10)*100)</f>
        <v>-9.343447687367815</v>
      </c>
      <c r="N7" s="5"/>
      <c r="O7" s="31"/>
    </row>
    <row r="8" spans="1:15" ht="12.75">
      <c r="A8" s="2"/>
      <c r="B8" s="27" t="s">
        <v>16</v>
      </c>
      <c r="C8" s="61">
        <v>2096250</v>
      </c>
      <c r="D8" s="62">
        <v>1850000</v>
      </c>
      <c r="E8" s="63">
        <f>($D8-$C8)</f>
        <v>-246250</v>
      </c>
      <c r="F8" s="61">
        <v>2253469</v>
      </c>
      <c r="G8" s="62">
        <v>1940000</v>
      </c>
      <c r="H8" s="63">
        <f>($G8-$F8)</f>
        <v>-313469</v>
      </c>
      <c r="I8" s="63">
        <v>2040000</v>
      </c>
      <c r="J8" s="28">
        <f>IF($C8=0,0,($E8/$C8)*100)</f>
        <v>-11.74716756112105</v>
      </c>
      <c r="K8" s="29">
        <f>IF($F8=0,0,($H8/$F8)*100)</f>
        <v>-13.910508642453035</v>
      </c>
      <c r="L8" s="30">
        <f>IF($E$10=0,0,($E8/$E$10)*100)</f>
        <v>-1.2693266254468416</v>
      </c>
      <c r="M8" s="29">
        <f>IF($H$10=0,0,($H8/$H$10)*100)</f>
        <v>-1.7565558372984895</v>
      </c>
      <c r="N8" s="5"/>
      <c r="O8" s="31"/>
    </row>
    <row r="9" spans="1:15" ht="12.75">
      <c r="A9" s="2"/>
      <c r="B9" s="27" t="s">
        <v>17</v>
      </c>
      <c r="C9" s="61">
        <v>100326700</v>
      </c>
      <c r="D9" s="62">
        <v>121393000</v>
      </c>
      <c r="E9" s="63">
        <f aca="true" t="shared" si="0" ref="E9:E32">($D9-$C9)</f>
        <v>21066300</v>
      </c>
      <c r="F9" s="61">
        <v>103127470</v>
      </c>
      <c r="G9" s="62">
        <v>122954000</v>
      </c>
      <c r="H9" s="63">
        <f aca="true" t="shared" si="1" ref="H9:H32">($G9-$F9)</f>
        <v>19826530</v>
      </c>
      <c r="I9" s="63">
        <v>125773000</v>
      </c>
      <c r="J9" s="28">
        <f aca="true" t="shared" si="2" ref="J9:J32">IF($C9=0,0,($E9/$C9)*100)</f>
        <v>20.997700512425904</v>
      </c>
      <c r="K9" s="29">
        <f aca="true" t="shared" si="3" ref="K9:K32">IF($F9=0,0,($H9/$F9)*100)</f>
        <v>19.225265586366078</v>
      </c>
      <c r="L9" s="30">
        <f>IF($E$10=0,0,($E9/$E$10)*100)</f>
        <v>108.58889538944487</v>
      </c>
      <c r="M9" s="29">
        <f>IF($H$10=0,0,($H9/$H$10)*100)</f>
        <v>111.1000035246663</v>
      </c>
      <c r="N9" s="5"/>
      <c r="O9" s="31"/>
    </row>
    <row r="10" spans="1:15" ht="16.5">
      <c r="A10" s="6"/>
      <c r="B10" s="32" t="s">
        <v>18</v>
      </c>
      <c r="C10" s="64">
        <v>126312950</v>
      </c>
      <c r="D10" s="65">
        <v>145713000</v>
      </c>
      <c r="E10" s="66">
        <f t="shared" si="0"/>
        <v>19400050</v>
      </c>
      <c r="F10" s="64">
        <v>130748339</v>
      </c>
      <c r="G10" s="65">
        <v>148594000</v>
      </c>
      <c r="H10" s="66">
        <f t="shared" si="1"/>
        <v>17845661</v>
      </c>
      <c r="I10" s="66">
        <v>152813000</v>
      </c>
      <c r="J10" s="33">
        <f t="shared" si="2"/>
        <v>15.358718167852148</v>
      </c>
      <c r="K10" s="34">
        <f t="shared" si="3"/>
        <v>13.648862491476851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47383600</v>
      </c>
      <c r="D12" s="62">
        <v>49726000</v>
      </c>
      <c r="E12" s="63">
        <f t="shared" si="0"/>
        <v>2342400</v>
      </c>
      <c r="F12" s="61">
        <v>52121960</v>
      </c>
      <c r="G12" s="62">
        <v>55871100</v>
      </c>
      <c r="H12" s="63">
        <f t="shared" si="1"/>
        <v>3749140</v>
      </c>
      <c r="I12" s="63">
        <v>60718950</v>
      </c>
      <c r="J12" s="28">
        <f t="shared" si="2"/>
        <v>4.943482555145662</v>
      </c>
      <c r="K12" s="29">
        <f t="shared" si="3"/>
        <v>7.193014230470228</v>
      </c>
      <c r="L12" s="30">
        <f aca="true" t="shared" si="4" ref="L12:L17">IF($E$17=0,0,($E12/$E$17)*100)</f>
        <v>9.597600599850036</v>
      </c>
      <c r="M12" s="29">
        <f aca="true" t="shared" si="5" ref="M12:M17">IF($H$17=0,0,($H12/$H$17)*100)</f>
        <v>17.70674772392485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68423300</v>
      </c>
      <c r="D16" s="62">
        <v>90487000</v>
      </c>
      <c r="E16" s="63">
        <f t="shared" si="0"/>
        <v>22063700</v>
      </c>
      <c r="F16" s="61">
        <v>75265630</v>
      </c>
      <c r="G16" s="62">
        <v>92690000</v>
      </c>
      <c r="H16" s="63">
        <f t="shared" si="1"/>
        <v>17424370</v>
      </c>
      <c r="I16" s="63">
        <v>101344300</v>
      </c>
      <c r="J16" s="40">
        <f t="shared" si="2"/>
        <v>32.245887000480835</v>
      </c>
      <c r="K16" s="29">
        <f t="shared" si="3"/>
        <v>23.150500434261957</v>
      </c>
      <c r="L16" s="30">
        <f t="shared" si="4"/>
        <v>90.40239940014996</v>
      </c>
      <c r="M16" s="29">
        <f t="shared" si="5"/>
        <v>82.29325227607515</v>
      </c>
      <c r="N16" s="5"/>
      <c r="O16" s="31"/>
    </row>
    <row r="17" spans="1:15" ht="16.5">
      <c r="A17" s="2"/>
      <c r="B17" s="32" t="s">
        <v>24</v>
      </c>
      <c r="C17" s="64">
        <v>115806900</v>
      </c>
      <c r="D17" s="65">
        <v>140213000</v>
      </c>
      <c r="E17" s="66">
        <f t="shared" si="0"/>
        <v>24406100</v>
      </c>
      <c r="F17" s="64">
        <v>127387590</v>
      </c>
      <c r="G17" s="65">
        <v>148561100</v>
      </c>
      <c r="H17" s="66">
        <f t="shared" si="1"/>
        <v>21173510</v>
      </c>
      <c r="I17" s="66">
        <v>162063250</v>
      </c>
      <c r="J17" s="41">
        <f t="shared" si="2"/>
        <v>21.07482369357957</v>
      </c>
      <c r="K17" s="34">
        <f t="shared" si="3"/>
        <v>16.62132865532663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10506050</v>
      </c>
      <c r="D18" s="71">
        <v>5500000</v>
      </c>
      <c r="E18" s="72">
        <f t="shared" si="0"/>
        <v>-5006050</v>
      </c>
      <c r="F18" s="73">
        <v>3360749</v>
      </c>
      <c r="G18" s="74">
        <v>32900</v>
      </c>
      <c r="H18" s="75">
        <f t="shared" si="1"/>
        <v>-3327849</v>
      </c>
      <c r="I18" s="75">
        <v>-9250250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32990000</v>
      </c>
      <c r="D23" s="62">
        <v>26764000</v>
      </c>
      <c r="E23" s="63">
        <f t="shared" si="0"/>
        <v>-6226000</v>
      </c>
      <c r="F23" s="61">
        <v>6000000</v>
      </c>
      <c r="G23" s="62">
        <v>27703000</v>
      </c>
      <c r="H23" s="63">
        <f t="shared" si="1"/>
        <v>21703000</v>
      </c>
      <c r="I23" s="63">
        <v>29111000</v>
      </c>
      <c r="J23" s="28">
        <f t="shared" si="2"/>
        <v>-18.87238557138527</v>
      </c>
      <c r="K23" s="29">
        <f t="shared" si="3"/>
        <v>361.7166666666667</v>
      </c>
      <c r="L23" s="30">
        <f>IF($E$25=0,0,($E23/$E$25)*100)</f>
        <v>857.5757575757576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5500000</v>
      </c>
      <c r="E24" s="63">
        <f t="shared" si="0"/>
        <v>5500000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-757.5757575757576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32990000</v>
      </c>
      <c r="D25" s="65">
        <v>32264000</v>
      </c>
      <c r="E25" s="66">
        <f t="shared" si="0"/>
        <v>-726000</v>
      </c>
      <c r="F25" s="64">
        <v>6000000</v>
      </c>
      <c r="G25" s="65">
        <v>27703000</v>
      </c>
      <c r="H25" s="66">
        <f t="shared" si="1"/>
        <v>21703000</v>
      </c>
      <c r="I25" s="66">
        <v>29111000</v>
      </c>
      <c r="J25" s="41">
        <f t="shared" si="2"/>
        <v>-2.2006668687481055</v>
      </c>
      <c r="K25" s="34">
        <f t="shared" si="3"/>
        <v>361.7166666666667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6000000</v>
      </c>
      <c r="D28" s="62">
        <v>1462000</v>
      </c>
      <c r="E28" s="63">
        <f t="shared" si="0"/>
        <v>-4538000</v>
      </c>
      <c r="F28" s="61">
        <v>6000000</v>
      </c>
      <c r="G28" s="62">
        <v>1013520</v>
      </c>
      <c r="H28" s="63">
        <f t="shared" si="1"/>
        <v>-4986480</v>
      </c>
      <c r="I28" s="63">
        <v>0</v>
      </c>
      <c r="J28" s="28">
        <f t="shared" si="2"/>
        <v>-75.63333333333333</v>
      </c>
      <c r="K28" s="29">
        <f t="shared" si="3"/>
        <v>-83.108</v>
      </c>
      <c r="L28" s="30">
        <f t="shared" si="6"/>
        <v>625.068870523416</v>
      </c>
      <c r="M28" s="29">
        <f t="shared" si="7"/>
        <v>-22.976078794927133</v>
      </c>
      <c r="N28" s="5"/>
      <c r="O28" s="31"/>
    </row>
    <row r="29" spans="1:15" ht="12.75">
      <c r="A29" s="6"/>
      <c r="B29" s="27" t="s">
        <v>35</v>
      </c>
      <c r="C29" s="61">
        <v>7900000</v>
      </c>
      <c r="D29" s="62">
        <v>0</v>
      </c>
      <c r="E29" s="63">
        <f t="shared" si="0"/>
        <v>-7900000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-100</v>
      </c>
      <c r="K29" s="29">
        <f t="shared" si="3"/>
        <v>0</v>
      </c>
      <c r="L29" s="30">
        <f t="shared" si="6"/>
        <v>1088.1542699724519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11000000</v>
      </c>
      <c r="D30" s="62">
        <v>14424000</v>
      </c>
      <c r="E30" s="63">
        <f t="shared" si="0"/>
        <v>3424000</v>
      </c>
      <c r="F30" s="61"/>
      <c r="G30" s="62">
        <v>20519600</v>
      </c>
      <c r="H30" s="63">
        <f t="shared" si="1"/>
        <v>20519600</v>
      </c>
      <c r="I30" s="63">
        <v>20153769</v>
      </c>
      <c r="J30" s="28">
        <f t="shared" si="2"/>
        <v>31.127272727272725</v>
      </c>
      <c r="K30" s="29">
        <f t="shared" si="3"/>
        <v>0</v>
      </c>
      <c r="L30" s="30">
        <f t="shared" si="6"/>
        <v>-471.62534435261705</v>
      </c>
      <c r="M30" s="29">
        <f t="shared" si="7"/>
        <v>94.54764612319448</v>
      </c>
      <c r="N30" s="5"/>
      <c r="O30" s="31"/>
    </row>
    <row r="31" spans="1:15" ht="12.75">
      <c r="A31" s="6"/>
      <c r="B31" s="27" t="s">
        <v>30</v>
      </c>
      <c r="C31" s="61">
        <v>8090000</v>
      </c>
      <c r="D31" s="62">
        <v>16378000</v>
      </c>
      <c r="E31" s="63">
        <f t="shared" si="0"/>
        <v>8288000</v>
      </c>
      <c r="F31" s="61"/>
      <c r="G31" s="62">
        <v>6169800</v>
      </c>
      <c r="H31" s="63">
        <f t="shared" si="1"/>
        <v>6169800</v>
      </c>
      <c r="I31" s="63">
        <v>8957231</v>
      </c>
      <c r="J31" s="28">
        <f t="shared" si="2"/>
        <v>102.44746600741657</v>
      </c>
      <c r="K31" s="29">
        <f t="shared" si="3"/>
        <v>0</v>
      </c>
      <c r="L31" s="30">
        <f t="shared" si="6"/>
        <v>-1141.5977961432507</v>
      </c>
      <c r="M31" s="29">
        <f t="shared" si="7"/>
        <v>28.42843267173265</v>
      </c>
      <c r="N31" s="5"/>
      <c r="O31" s="31"/>
    </row>
    <row r="32" spans="1:15" ht="17.25" thickBot="1">
      <c r="A32" s="6"/>
      <c r="B32" s="55" t="s">
        <v>37</v>
      </c>
      <c r="C32" s="79">
        <v>32990000</v>
      </c>
      <c r="D32" s="80">
        <v>32264000</v>
      </c>
      <c r="E32" s="81">
        <f t="shared" si="0"/>
        <v>-726000</v>
      </c>
      <c r="F32" s="79">
        <v>6000000</v>
      </c>
      <c r="G32" s="80">
        <v>27702920</v>
      </c>
      <c r="H32" s="81">
        <f t="shared" si="1"/>
        <v>21702920</v>
      </c>
      <c r="I32" s="81">
        <v>29111000</v>
      </c>
      <c r="J32" s="56">
        <f t="shared" si="2"/>
        <v>-2.2006668687481055</v>
      </c>
      <c r="K32" s="57">
        <f t="shared" si="3"/>
        <v>361.7153333333333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141672784</v>
      </c>
      <c r="D7" s="62">
        <v>147379135</v>
      </c>
      <c r="E7" s="63">
        <f>($D7-$C7)</f>
        <v>5706351</v>
      </c>
      <c r="F7" s="61">
        <v>149323115</v>
      </c>
      <c r="G7" s="62">
        <v>158474016</v>
      </c>
      <c r="H7" s="63">
        <f>($G7-$F7)</f>
        <v>9150901</v>
      </c>
      <c r="I7" s="63">
        <v>166873141</v>
      </c>
      <c r="J7" s="28">
        <f>IF($C7=0,0,($E7/$C7)*100)</f>
        <v>4.027838543781281</v>
      </c>
      <c r="K7" s="29">
        <f>IF($F7=0,0,($H7/$F7)*100)</f>
        <v>6.128254825115322</v>
      </c>
      <c r="L7" s="30">
        <f>IF($E$10=0,0,($E7/$E$10)*100)</f>
        <v>16.69935218927156</v>
      </c>
      <c r="M7" s="29">
        <f>IF($H$10=0,0,($H7/$H$10)*100)</f>
        <v>23.558079222679496</v>
      </c>
      <c r="N7" s="5"/>
      <c r="O7" s="31"/>
    </row>
    <row r="8" spans="1:15" ht="12.75">
      <c r="A8" s="2"/>
      <c r="B8" s="27" t="s">
        <v>16</v>
      </c>
      <c r="C8" s="61">
        <v>65594853</v>
      </c>
      <c r="D8" s="62">
        <v>73410043</v>
      </c>
      <c r="E8" s="63">
        <f>($D8-$C8)</f>
        <v>7815190</v>
      </c>
      <c r="F8" s="61">
        <v>70439097</v>
      </c>
      <c r="G8" s="62">
        <v>82349533</v>
      </c>
      <c r="H8" s="63">
        <f>($G8-$F8)</f>
        <v>11910436</v>
      </c>
      <c r="I8" s="63">
        <v>92391708</v>
      </c>
      <c r="J8" s="28">
        <f>IF($C8=0,0,($E8/$C8)*100)</f>
        <v>11.91433419326361</v>
      </c>
      <c r="K8" s="29">
        <f>IF($F8=0,0,($H8/$F8)*100)</f>
        <v>16.908842542373876</v>
      </c>
      <c r="L8" s="30">
        <f>IF($E$10=0,0,($E8/$E$10)*100)</f>
        <v>22.870764563216184</v>
      </c>
      <c r="M8" s="29">
        <f>IF($H$10=0,0,($H8/$H$10)*100)</f>
        <v>30.662226032677424</v>
      </c>
      <c r="N8" s="5"/>
      <c r="O8" s="31"/>
    </row>
    <row r="9" spans="1:15" ht="12.75">
      <c r="A9" s="2"/>
      <c r="B9" s="27" t="s">
        <v>17</v>
      </c>
      <c r="C9" s="61">
        <v>76769148</v>
      </c>
      <c r="D9" s="62">
        <v>97418699</v>
      </c>
      <c r="E9" s="63">
        <f aca="true" t="shared" si="0" ref="E9:E32">($D9-$C9)</f>
        <v>20649551</v>
      </c>
      <c r="F9" s="61">
        <v>78871249</v>
      </c>
      <c r="G9" s="62">
        <v>96653915</v>
      </c>
      <c r="H9" s="63">
        <f aca="true" t="shared" si="1" ref="H9:H32">($G9-$F9)</f>
        <v>17782666</v>
      </c>
      <c r="I9" s="63">
        <v>102541679</v>
      </c>
      <c r="J9" s="28">
        <f aca="true" t="shared" si="2" ref="J9:J32">IF($C9=0,0,($E9/$C9)*100)</f>
        <v>26.898241725960016</v>
      </c>
      <c r="K9" s="29">
        <f aca="true" t="shared" si="3" ref="K9:K32">IF($F9=0,0,($H9/$F9)*100)</f>
        <v>22.546449086916322</v>
      </c>
      <c r="L9" s="30">
        <f>IF($E$10=0,0,($E9/$E$10)*100)</f>
        <v>60.42988324751225</v>
      </c>
      <c r="M9" s="29">
        <f>IF($H$10=0,0,($H9/$H$10)*100)</f>
        <v>45.77969474464308</v>
      </c>
      <c r="N9" s="5"/>
      <c r="O9" s="31"/>
    </row>
    <row r="10" spans="1:15" ht="16.5">
      <c r="A10" s="6"/>
      <c r="B10" s="32" t="s">
        <v>18</v>
      </c>
      <c r="C10" s="64">
        <v>284036785</v>
      </c>
      <c r="D10" s="65">
        <v>318207877</v>
      </c>
      <c r="E10" s="66">
        <f t="shared" si="0"/>
        <v>34171092</v>
      </c>
      <c r="F10" s="64">
        <v>298633461</v>
      </c>
      <c r="G10" s="65">
        <v>337477464</v>
      </c>
      <c r="H10" s="66">
        <f t="shared" si="1"/>
        <v>38844003</v>
      </c>
      <c r="I10" s="66">
        <v>361806528</v>
      </c>
      <c r="J10" s="33">
        <f t="shared" si="2"/>
        <v>12.030516399486778</v>
      </c>
      <c r="K10" s="34">
        <f t="shared" si="3"/>
        <v>13.007250717962915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84254823</v>
      </c>
      <c r="D12" s="62">
        <v>103729282</v>
      </c>
      <c r="E12" s="63">
        <f t="shared" si="0"/>
        <v>19474459</v>
      </c>
      <c r="F12" s="61">
        <v>89582913</v>
      </c>
      <c r="G12" s="62">
        <v>109375100</v>
      </c>
      <c r="H12" s="63">
        <f t="shared" si="1"/>
        <v>19792187</v>
      </c>
      <c r="I12" s="63">
        <v>115098176</v>
      </c>
      <c r="J12" s="28">
        <f t="shared" si="2"/>
        <v>23.113761689345665</v>
      </c>
      <c r="K12" s="29">
        <f t="shared" si="3"/>
        <v>22.093707758755286</v>
      </c>
      <c r="L12" s="30">
        <f aca="true" t="shared" si="4" ref="L12:L17">IF($E$17=0,0,($E12/$E$17)*100)</f>
        <v>42.27146531924428</v>
      </c>
      <c r="M12" s="29">
        <f aca="true" t="shared" si="5" ref="M12:M17">IF($H$17=0,0,($H12/$H$17)*100)</f>
        <v>42.99439442418023</v>
      </c>
      <c r="N12" s="5"/>
      <c r="O12" s="31"/>
    </row>
    <row r="13" spans="1:15" ht="12.75">
      <c r="A13" s="2"/>
      <c r="B13" s="27" t="s">
        <v>21</v>
      </c>
      <c r="C13" s="61">
        <v>8317859</v>
      </c>
      <c r="D13" s="62">
        <v>21461953</v>
      </c>
      <c r="E13" s="63">
        <f t="shared" si="0"/>
        <v>13144094</v>
      </c>
      <c r="F13" s="61">
        <v>8816546</v>
      </c>
      <c r="G13" s="62">
        <v>22642360</v>
      </c>
      <c r="H13" s="63">
        <f t="shared" si="1"/>
        <v>13825814</v>
      </c>
      <c r="I13" s="63">
        <v>23842406</v>
      </c>
      <c r="J13" s="28">
        <f t="shared" si="2"/>
        <v>158.02256325816535</v>
      </c>
      <c r="K13" s="29">
        <f t="shared" si="3"/>
        <v>156.81667174424086</v>
      </c>
      <c r="L13" s="30">
        <f t="shared" si="4"/>
        <v>28.53070853849582</v>
      </c>
      <c r="M13" s="29">
        <f t="shared" si="5"/>
        <v>30.03369462663994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69621889</v>
      </c>
      <c r="D15" s="62">
        <v>80432271</v>
      </c>
      <c r="E15" s="63">
        <f t="shared" si="0"/>
        <v>10810382</v>
      </c>
      <c r="F15" s="61">
        <v>73799465</v>
      </c>
      <c r="G15" s="62">
        <v>91885826</v>
      </c>
      <c r="H15" s="63">
        <f t="shared" si="1"/>
        <v>18086361</v>
      </c>
      <c r="I15" s="63">
        <v>104970367</v>
      </c>
      <c r="J15" s="28">
        <f t="shared" si="2"/>
        <v>15.527274762682753</v>
      </c>
      <c r="K15" s="29">
        <f t="shared" si="3"/>
        <v>24.50744188999202</v>
      </c>
      <c r="L15" s="30">
        <f t="shared" si="4"/>
        <v>23.4651287514987</v>
      </c>
      <c r="M15" s="29">
        <f t="shared" si="5"/>
        <v>39.288843548826144</v>
      </c>
      <c r="N15" s="5"/>
      <c r="O15" s="31"/>
    </row>
    <row r="16" spans="1:15" ht="12.75">
      <c r="A16" s="2"/>
      <c r="B16" s="27" t="s">
        <v>23</v>
      </c>
      <c r="C16" s="61">
        <v>108918596</v>
      </c>
      <c r="D16" s="62">
        <v>111559649</v>
      </c>
      <c r="E16" s="63">
        <f t="shared" si="0"/>
        <v>2641053</v>
      </c>
      <c r="F16" s="61">
        <v>114432040</v>
      </c>
      <c r="G16" s="62">
        <v>108762021</v>
      </c>
      <c r="H16" s="63">
        <f t="shared" si="1"/>
        <v>-5670019</v>
      </c>
      <c r="I16" s="63">
        <v>113565044</v>
      </c>
      <c r="J16" s="40">
        <f t="shared" si="2"/>
        <v>2.4247953030903924</v>
      </c>
      <c r="K16" s="29">
        <f t="shared" si="3"/>
        <v>-4.95492258986207</v>
      </c>
      <c r="L16" s="30">
        <f t="shared" si="4"/>
        <v>5.732697390761205</v>
      </c>
      <c r="M16" s="29">
        <f t="shared" si="5"/>
        <v>-12.31693259964631</v>
      </c>
      <c r="N16" s="5"/>
      <c r="O16" s="31"/>
    </row>
    <row r="17" spans="1:15" ht="16.5">
      <c r="A17" s="2"/>
      <c r="B17" s="32" t="s">
        <v>24</v>
      </c>
      <c r="C17" s="64">
        <v>271113167</v>
      </c>
      <c r="D17" s="65">
        <v>317183155</v>
      </c>
      <c r="E17" s="66">
        <f t="shared" si="0"/>
        <v>46069988</v>
      </c>
      <c r="F17" s="64">
        <v>286630964</v>
      </c>
      <c r="G17" s="65">
        <v>332665307</v>
      </c>
      <c r="H17" s="66">
        <f t="shared" si="1"/>
        <v>46034343</v>
      </c>
      <c r="I17" s="66">
        <v>357475993</v>
      </c>
      <c r="J17" s="41">
        <f t="shared" si="2"/>
        <v>16.99289950015596</v>
      </c>
      <c r="K17" s="34">
        <f t="shared" si="3"/>
        <v>16.060491985087836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12923618</v>
      </c>
      <c r="D18" s="71">
        <v>1024722</v>
      </c>
      <c r="E18" s="72">
        <f t="shared" si="0"/>
        <v>-11898896</v>
      </c>
      <c r="F18" s="73">
        <v>12002497</v>
      </c>
      <c r="G18" s="74">
        <v>4812157</v>
      </c>
      <c r="H18" s="75">
        <f t="shared" si="1"/>
        <v>-7190340</v>
      </c>
      <c r="I18" s="75">
        <v>4330535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11000000</v>
      </c>
      <c r="D22" s="62">
        <v>0</v>
      </c>
      <c r="E22" s="63">
        <f t="shared" si="0"/>
        <v>-11000000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-100</v>
      </c>
      <c r="K22" s="29">
        <f t="shared" si="3"/>
        <v>0</v>
      </c>
      <c r="L22" s="30">
        <f>IF($E$25=0,0,($E22/$E$25)*100)</f>
        <v>178.02233371095645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22428000</v>
      </c>
      <c r="D23" s="62">
        <v>27249000</v>
      </c>
      <c r="E23" s="63">
        <f t="shared" si="0"/>
        <v>4821000</v>
      </c>
      <c r="F23" s="61">
        <v>23268000</v>
      </c>
      <c r="G23" s="62">
        <v>27993000</v>
      </c>
      <c r="H23" s="63">
        <f t="shared" si="1"/>
        <v>4725000</v>
      </c>
      <c r="I23" s="63">
        <v>24109000</v>
      </c>
      <c r="J23" s="28">
        <f t="shared" si="2"/>
        <v>21.495452113429643</v>
      </c>
      <c r="K23" s="29">
        <f t="shared" si="3"/>
        <v>20.306859205776174</v>
      </c>
      <c r="L23" s="30">
        <f>IF($E$25=0,0,($E23/$E$25)*100)</f>
        <v>-78.02233371095647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33428000</v>
      </c>
      <c r="D25" s="65">
        <v>27249000</v>
      </c>
      <c r="E25" s="66">
        <f t="shared" si="0"/>
        <v>-6179000</v>
      </c>
      <c r="F25" s="64">
        <v>23268000</v>
      </c>
      <c r="G25" s="65">
        <v>27993000</v>
      </c>
      <c r="H25" s="66">
        <f t="shared" si="1"/>
        <v>4725000</v>
      </c>
      <c r="I25" s="66">
        <v>24109000</v>
      </c>
      <c r="J25" s="41">
        <f t="shared" si="2"/>
        <v>-18.48450400861553</v>
      </c>
      <c r="K25" s="34">
        <f t="shared" si="3"/>
        <v>20.306859205776174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11000000</v>
      </c>
      <c r="D28" s="62">
        <v>5000000</v>
      </c>
      <c r="E28" s="63">
        <f t="shared" si="0"/>
        <v>-6000000</v>
      </c>
      <c r="F28" s="61"/>
      <c r="G28" s="62">
        <v>5000000</v>
      </c>
      <c r="H28" s="63">
        <f t="shared" si="1"/>
        <v>5000000</v>
      </c>
      <c r="I28" s="63">
        <v>0</v>
      </c>
      <c r="J28" s="28">
        <f t="shared" si="2"/>
        <v>-54.54545454545454</v>
      </c>
      <c r="K28" s="29">
        <f t="shared" si="3"/>
        <v>0</v>
      </c>
      <c r="L28" s="30">
        <f t="shared" si="6"/>
        <v>97.10309111506716</v>
      </c>
      <c r="M28" s="29">
        <f t="shared" si="7"/>
        <v>105.82010582010581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19028000</v>
      </c>
      <c r="D30" s="62">
        <v>18749000</v>
      </c>
      <c r="E30" s="63">
        <f t="shared" si="0"/>
        <v>-279000</v>
      </c>
      <c r="F30" s="61">
        <v>23268000</v>
      </c>
      <c r="G30" s="62">
        <v>22993000</v>
      </c>
      <c r="H30" s="63">
        <f t="shared" si="1"/>
        <v>-275000</v>
      </c>
      <c r="I30" s="63">
        <v>24109000</v>
      </c>
      <c r="J30" s="28">
        <f t="shared" si="2"/>
        <v>-1.4662602480554972</v>
      </c>
      <c r="K30" s="29">
        <f t="shared" si="3"/>
        <v>-1.1818806945160736</v>
      </c>
      <c r="L30" s="30">
        <f t="shared" si="6"/>
        <v>4.515293736850623</v>
      </c>
      <c r="M30" s="29">
        <f t="shared" si="7"/>
        <v>-5.82010582010582</v>
      </c>
      <c r="N30" s="5"/>
      <c r="O30" s="31"/>
    </row>
    <row r="31" spans="1:15" ht="12.75">
      <c r="A31" s="6"/>
      <c r="B31" s="27" t="s">
        <v>30</v>
      </c>
      <c r="C31" s="61">
        <v>3400000</v>
      </c>
      <c r="D31" s="62">
        <v>3500000</v>
      </c>
      <c r="E31" s="63">
        <f t="shared" si="0"/>
        <v>100000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2.941176470588235</v>
      </c>
      <c r="K31" s="29">
        <f t="shared" si="3"/>
        <v>0</v>
      </c>
      <c r="L31" s="30">
        <f t="shared" si="6"/>
        <v>-1.6183848519177861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33428000</v>
      </c>
      <c r="D32" s="80">
        <v>27249000</v>
      </c>
      <c r="E32" s="81">
        <f t="shared" si="0"/>
        <v>-6179000</v>
      </c>
      <c r="F32" s="79">
        <v>23268000</v>
      </c>
      <c r="G32" s="80">
        <v>27993000</v>
      </c>
      <c r="H32" s="81">
        <f t="shared" si="1"/>
        <v>4725000</v>
      </c>
      <c r="I32" s="81">
        <v>24109000</v>
      </c>
      <c r="J32" s="56">
        <f t="shared" si="2"/>
        <v>-18.48450400861553</v>
      </c>
      <c r="K32" s="57">
        <f t="shared" si="3"/>
        <v>20.306859205776174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16134000</v>
      </c>
      <c r="D7" s="62">
        <v>14695000</v>
      </c>
      <c r="E7" s="63">
        <f>($D7-$C7)</f>
        <v>-1439000</v>
      </c>
      <c r="F7" s="61">
        <v>16993000</v>
      </c>
      <c r="G7" s="62">
        <v>15466000</v>
      </c>
      <c r="H7" s="63">
        <f>($G7-$F7)</f>
        <v>-1527000</v>
      </c>
      <c r="I7" s="63">
        <v>16270000</v>
      </c>
      <c r="J7" s="28">
        <f>IF($C7=0,0,($E7/$C7)*100)</f>
        <v>-8.919052931697037</v>
      </c>
      <c r="K7" s="29">
        <f>IF($F7=0,0,($H7/$F7)*100)</f>
        <v>-8.98605308068028</v>
      </c>
      <c r="L7" s="30">
        <f>IF($E$10=0,0,($E7/$E$10)*100)</f>
        <v>-25.254865291004847</v>
      </c>
      <c r="M7" s="29">
        <f>IF($H$10=0,0,($H7/$H$10)*100)</f>
        <v>-48.810893747602606</v>
      </c>
      <c r="N7" s="5"/>
      <c r="O7" s="31"/>
    </row>
    <row r="8" spans="1:15" ht="12.75">
      <c r="A8" s="2"/>
      <c r="B8" s="27" t="s">
        <v>16</v>
      </c>
      <c r="C8" s="61">
        <v>57031000</v>
      </c>
      <c r="D8" s="62">
        <v>60372000</v>
      </c>
      <c r="E8" s="63">
        <f>($D8-$C8)</f>
        <v>3341000</v>
      </c>
      <c r="F8" s="61">
        <v>59784000</v>
      </c>
      <c r="G8" s="62">
        <v>61968000</v>
      </c>
      <c r="H8" s="63">
        <f>($G8-$F8)</f>
        <v>2184000</v>
      </c>
      <c r="I8" s="63">
        <v>65125000</v>
      </c>
      <c r="J8" s="28">
        <f>IF($C8=0,0,($E8/$C8)*100)</f>
        <v>5.858217460679279</v>
      </c>
      <c r="K8" s="29">
        <f>IF($F8=0,0,($H8/$F8)*100)</f>
        <v>3.6531513448414294</v>
      </c>
      <c r="L8" s="30">
        <f>IF($E$10=0,0,($E8/$E$10)*100)</f>
        <v>58.63551420239554</v>
      </c>
      <c r="M8" s="29">
        <f>IF($H$10=0,0,($H8/$H$10)*100)</f>
        <v>69.8120444955888</v>
      </c>
      <c r="N8" s="5"/>
      <c r="O8" s="31"/>
    </row>
    <row r="9" spans="1:15" ht="12.75">
      <c r="A9" s="2"/>
      <c r="B9" s="27" t="s">
        <v>17</v>
      </c>
      <c r="C9" s="61">
        <v>41955000</v>
      </c>
      <c r="D9" s="62">
        <v>45750912</v>
      </c>
      <c r="E9" s="63">
        <f aca="true" t="shared" si="0" ref="E9:E32">($D9-$C9)</f>
        <v>3795912</v>
      </c>
      <c r="F9" s="61">
        <v>43300000</v>
      </c>
      <c r="G9" s="62">
        <v>45771400</v>
      </c>
      <c r="H9" s="63">
        <f aca="true" t="shared" si="1" ref="H9:H32">($G9-$F9)</f>
        <v>2471400</v>
      </c>
      <c r="I9" s="63">
        <v>48072400</v>
      </c>
      <c r="J9" s="28">
        <f aca="true" t="shared" si="2" ref="J9:J32">IF($C9=0,0,($E9/$C9)*100)</f>
        <v>9.04757954951734</v>
      </c>
      <c r="K9" s="29">
        <f aca="true" t="shared" si="3" ref="K9:K32">IF($F9=0,0,($H9/$F9)*100)</f>
        <v>5.707621247113164</v>
      </c>
      <c r="L9" s="30">
        <f>IF($E$10=0,0,($E9/$E$10)*100)</f>
        <v>66.6193510886093</v>
      </c>
      <c r="M9" s="29">
        <f>IF($H$10=0,0,($H9/$H$10)*100)</f>
        <v>78.99884925201381</v>
      </c>
      <c r="N9" s="5"/>
      <c r="O9" s="31"/>
    </row>
    <row r="10" spans="1:15" ht="16.5">
      <c r="A10" s="6"/>
      <c r="B10" s="32" t="s">
        <v>18</v>
      </c>
      <c r="C10" s="64">
        <v>115120000</v>
      </c>
      <c r="D10" s="65">
        <v>120817912</v>
      </c>
      <c r="E10" s="66">
        <f t="shared" si="0"/>
        <v>5697912</v>
      </c>
      <c r="F10" s="64">
        <v>120077000</v>
      </c>
      <c r="G10" s="65">
        <v>123205400</v>
      </c>
      <c r="H10" s="66">
        <f t="shared" si="1"/>
        <v>3128400</v>
      </c>
      <c r="I10" s="66">
        <v>129467400</v>
      </c>
      <c r="J10" s="33">
        <f t="shared" si="2"/>
        <v>4.949541348158443</v>
      </c>
      <c r="K10" s="34">
        <f t="shared" si="3"/>
        <v>2.6053282477077206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30159786</v>
      </c>
      <c r="D12" s="62">
        <v>29167726</v>
      </c>
      <c r="E12" s="63">
        <f t="shared" si="0"/>
        <v>-992060</v>
      </c>
      <c r="F12" s="61">
        <v>32089432</v>
      </c>
      <c r="G12" s="62">
        <v>30525786</v>
      </c>
      <c r="H12" s="63">
        <f t="shared" si="1"/>
        <v>-1563646</v>
      </c>
      <c r="I12" s="63">
        <v>31944432</v>
      </c>
      <c r="J12" s="28">
        <f t="shared" si="2"/>
        <v>-3.2893469469577803</v>
      </c>
      <c r="K12" s="29">
        <f t="shared" si="3"/>
        <v>-4.872775560502286</v>
      </c>
      <c r="L12" s="30">
        <f aca="true" t="shared" si="4" ref="L12:L17">IF($E$17=0,0,($E12/$E$17)*100)</f>
        <v>-6.04108186553158</v>
      </c>
      <c r="M12" s="29">
        <f aca="true" t="shared" si="5" ref="M12:M17">IF($H$17=0,0,($H12/$H$17)*100)</f>
        <v>-8.80294900249691</v>
      </c>
      <c r="N12" s="5"/>
      <c r="O12" s="31"/>
    </row>
    <row r="13" spans="1:15" ht="12.75">
      <c r="A13" s="2"/>
      <c r="B13" s="27" t="s">
        <v>21</v>
      </c>
      <c r="C13" s="61"/>
      <c r="D13" s="62">
        <v>23025000</v>
      </c>
      <c r="E13" s="63">
        <f t="shared" si="0"/>
        <v>23025000</v>
      </c>
      <c r="F13" s="61"/>
      <c r="G13" s="62">
        <v>23764000</v>
      </c>
      <c r="H13" s="63">
        <f t="shared" si="1"/>
        <v>23764000</v>
      </c>
      <c r="I13" s="63">
        <v>24983000</v>
      </c>
      <c r="J13" s="28">
        <f t="shared" si="2"/>
        <v>0</v>
      </c>
      <c r="K13" s="29">
        <f t="shared" si="3"/>
        <v>0</v>
      </c>
      <c r="L13" s="30">
        <f t="shared" si="4"/>
        <v>140.20917076977665</v>
      </c>
      <c r="M13" s="29">
        <f t="shared" si="5"/>
        <v>133.78557556847045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52864400</v>
      </c>
      <c r="D15" s="62">
        <v>55735000</v>
      </c>
      <c r="E15" s="63">
        <f t="shared" si="0"/>
        <v>2870600</v>
      </c>
      <c r="F15" s="61">
        <v>56237200</v>
      </c>
      <c r="G15" s="62">
        <v>62535000</v>
      </c>
      <c r="H15" s="63">
        <f t="shared" si="1"/>
        <v>6297800</v>
      </c>
      <c r="I15" s="63">
        <v>70164000</v>
      </c>
      <c r="J15" s="28">
        <f t="shared" si="2"/>
        <v>5.430119324157657</v>
      </c>
      <c r="K15" s="29">
        <f t="shared" si="3"/>
        <v>11.198637200998627</v>
      </c>
      <c r="L15" s="30">
        <f t="shared" si="4"/>
        <v>17.48032337075878</v>
      </c>
      <c r="M15" s="29">
        <f t="shared" si="5"/>
        <v>35.455091643457045</v>
      </c>
      <c r="N15" s="5"/>
      <c r="O15" s="31"/>
    </row>
    <row r="16" spans="1:15" ht="12.75">
      <c r="A16" s="2"/>
      <c r="B16" s="27" t="s">
        <v>23</v>
      </c>
      <c r="C16" s="61">
        <v>39887000</v>
      </c>
      <c r="D16" s="62">
        <v>31405353</v>
      </c>
      <c r="E16" s="63">
        <f t="shared" si="0"/>
        <v>-8481647</v>
      </c>
      <c r="F16" s="61">
        <v>43771000</v>
      </c>
      <c r="G16" s="62">
        <v>33035598</v>
      </c>
      <c r="H16" s="63">
        <f t="shared" si="1"/>
        <v>-10735402</v>
      </c>
      <c r="I16" s="63">
        <v>35021563</v>
      </c>
      <c r="J16" s="40">
        <f t="shared" si="2"/>
        <v>-21.264188833454508</v>
      </c>
      <c r="K16" s="29">
        <f t="shared" si="3"/>
        <v>-24.526289095519864</v>
      </c>
      <c r="L16" s="30">
        <f t="shared" si="4"/>
        <v>-51.648412275003864</v>
      </c>
      <c r="M16" s="29">
        <f t="shared" si="5"/>
        <v>-60.437718209430614</v>
      </c>
      <c r="N16" s="5"/>
      <c r="O16" s="31"/>
    </row>
    <row r="17" spans="1:15" ht="16.5">
      <c r="A17" s="2"/>
      <c r="B17" s="32" t="s">
        <v>24</v>
      </c>
      <c r="C17" s="64">
        <v>122911186</v>
      </c>
      <c r="D17" s="65">
        <v>139333079</v>
      </c>
      <c r="E17" s="66">
        <f t="shared" si="0"/>
        <v>16421893</v>
      </c>
      <c r="F17" s="64">
        <v>132097632</v>
      </c>
      <c r="G17" s="65">
        <v>149860384</v>
      </c>
      <c r="H17" s="66">
        <f t="shared" si="1"/>
        <v>17762752</v>
      </c>
      <c r="I17" s="66">
        <v>162112995</v>
      </c>
      <c r="J17" s="41">
        <f t="shared" si="2"/>
        <v>13.36077987238688</v>
      </c>
      <c r="K17" s="34">
        <f t="shared" si="3"/>
        <v>13.446684646095699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-7791186</v>
      </c>
      <c r="D18" s="71">
        <v>-18515167</v>
      </c>
      <c r="E18" s="72">
        <f t="shared" si="0"/>
        <v>-10723981</v>
      </c>
      <c r="F18" s="73">
        <v>-12020632</v>
      </c>
      <c r="G18" s="74">
        <v>-26654984</v>
      </c>
      <c r="H18" s="75">
        <f t="shared" si="1"/>
        <v>-14634352</v>
      </c>
      <c r="I18" s="75">
        <v>-32645595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22371000</v>
      </c>
      <c r="D23" s="62">
        <v>12295000</v>
      </c>
      <c r="E23" s="63">
        <f t="shared" si="0"/>
        <v>-10076000</v>
      </c>
      <c r="F23" s="61">
        <v>22726000</v>
      </c>
      <c r="G23" s="62">
        <v>12610000</v>
      </c>
      <c r="H23" s="63">
        <f t="shared" si="1"/>
        <v>-10116000</v>
      </c>
      <c r="I23" s="63">
        <v>13082000</v>
      </c>
      <c r="J23" s="28">
        <f t="shared" si="2"/>
        <v>-45.0404541594028</v>
      </c>
      <c r="K23" s="29">
        <f t="shared" si="3"/>
        <v>-44.51289272199243</v>
      </c>
      <c r="L23" s="30">
        <f>IF($E$25=0,0,($E23/$E$25)*100)</f>
        <v>174.4459833795014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4300000</v>
      </c>
      <c r="E24" s="63">
        <f t="shared" si="0"/>
        <v>4300000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-74.44598337950139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22371000</v>
      </c>
      <c r="D25" s="65">
        <v>16595000</v>
      </c>
      <c r="E25" s="66">
        <f t="shared" si="0"/>
        <v>-5776000</v>
      </c>
      <c r="F25" s="64">
        <v>22726000</v>
      </c>
      <c r="G25" s="65">
        <v>12610000</v>
      </c>
      <c r="H25" s="66">
        <f t="shared" si="1"/>
        <v>-10116000</v>
      </c>
      <c r="I25" s="66">
        <v>13082000</v>
      </c>
      <c r="J25" s="41">
        <f t="shared" si="2"/>
        <v>-25.819140851995886</v>
      </c>
      <c r="K25" s="34">
        <f t="shared" si="3"/>
        <v>-44.51289272199243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0</v>
      </c>
      <c r="E28" s="63">
        <f t="shared" si="0"/>
        <v>-10000000</v>
      </c>
      <c r="F28" s="61">
        <v>10000000</v>
      </c>
      <c r="G28" s="62">
        <v>0</v>
      </c>
      <c r="H28" s="63">
        <f t="shared" si="1"/>
        <v>-10000000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173.13019390581715</v>
      </c>
      <c r="M28" s="29">
        <f t="shared" si="7"/>
        <v>98.85330170027679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12371000</v>
      </c>
      <c r="D30" s="62">
        <v>12295000</v>
      </c>
      <c r="E30" s="63">
        <f t="shared" si="0"/>
        <v>-76000</v>
      </c>
      <c r="F30" s="61">
        <v>12726000</v>
      </c>
      <c r="G30" s="62">
        <v>12610000</v>
      </c>
      <c r="H30" s="63">
        <f t="shared" si="1"/>
        <v>-116000</v>
      </c>
      <c r="I30" s="63">
        <v>13082000</v>
      </c>
      <c r="J30" s="28">
        <f t="shared" si="2"/>
        <v>-0.6143399886832107</v>
      </c>
      <c r="K30" s="29">
        <f t="shared" si="3"/>
        <v>-0.9115197234009115</v>
      </c>
      <c r="L30" s="30">
        <f t="shared" si="6"/>
        <v>1.3157894736842104</v>
      </c>
      <c r="M30" s="29">
        <f t="shared" si="7"/>
        <v>1.146698299723211</v>
      </c>
      <c r="N30" s="5"/>
      <c r="O30" s="31"/>
    </row>
    <row r="31" spans="1:15" ht="12.75">
      <c r="A31" s="6"/>
      <c r="B31" s="27" t="s">
        <v>30</v>
      </c>
      <c r="C31" s="61"/>
      <c r="D31" s="62">
        <v>4300000</v>
      </c>
      <c r="E31" s="63">
        <f t="shared" si="0"/>
        <v>4300000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-74.44598337950139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22371000</v>
      </c>
      <c r="D32" s="80">
        <v>16595000</v>
      </c>
      <c r="E32" s="81">
        <f t="shared" si="0"/>
        <v>-5776000</v>
      </c>
      <c r="F32" s="79">
        <v>22726000</v>
      </c>
      <c r="G32" s="80">
        <v>12610000</v>
      </c>
      <c r="H32" s="81">
        <f t="shared" si="1"/>
        <v>-10116000</v>
      </c>
      <c r="I32" s="81">
        <v>13082000</v>
      </c>
      <c r="J32" s="56">
        <f t="shared" si="2"/>
        <v>-25.819140851995886</v>
      </c>
      <c r="K32" s="57">
        <f t="shared" si="3"/>
        <v>-44.51289272199243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3933694</v>
      </c>
      <c r="D7" s="62">
        <v>1200000</v>
      </c>
      <c r="E7" s="63">
        <f>($D7-$C7)</f>
        <v>-2733694</v>
      </c>
      <c r="F7" s="61">
        <v>4169716</v>
      </c>
      <c r="G7" s="62">
        <v>1337931</v>
      </c>
      <c r="H7" s="63">
        <f>($G7-$F7)</f>
        <v>-2831785</v>
      </c>
      <c r="I7" s="63">
        <v>1488000</v>
      </c>
      <c r="J7" s="28">
        <f>IF($C7=0,0,($E7/$C7)*100)</f>
        <v>-69.49432263922918</v>
      </c>
      <c r="K7" s="29">
        <f>IF($F7=0,0,($H7/$F7)*100)</f>
        <v>-67.91313844875766</v>
      </c>
      <c r="L7" s="30">
        <f>IF($E$10=0,0,($E7/$E$10)*100)</f>
        <v>-17.886961379598965</v>
      </c>
      <c r="M7" s="29">
        <f>IF($H$10=0,0,($H7/$H$10)*100)</f>
        <v>-18.65454547370926</v>
      </c>
      <c r="N7" s="5"/>
      <c r="O7" s="31"/>
    </row>
    <row r="8" spans="1:15" ht="12.75">
      <c r="A8" s="2"/>
      <c r="B8" s="27" t="s">
        <v>16</v>
      </c>
      <c r="C8" s="61">
        <v>59097</v>
      </c>
      <c r="D8" s="62">
        <v>41000</v>
      </c>
      <c r="E8" s="63">
        <f>($D8-$C8)</f>
        <v>-18097</v>
      </c>
      <c r="F8" s="61">
        <v>62643</v>
      </c>
      <c r="G8" s="62">
        <v>44000</v>
      </c>
      <c r="H8" s="63">
        <f>($G8-$F8)</f>
        <v>-18643</v>
      </c>
      <c r="I8" s="63">
        <v>46000</v>
      </c>
      <c r="J8" s="28">
        <f>IF($C8=0,0,($E8/$C8)*100)</f>
        <v>-30.622535830922043</v>
      </c>
      <c r="K8" s="29">
        <f>IF($F8=0,0,($H8/$F8)*100)</f>
        <v>-29.76070750123717</v>
      </c>
      <c r="L8" s="30">
        <f>IF($E$10=0,0,($E8/$E$10)*100)</f>
        <v>-0.11841132917093226</v>
      </c>
      <c r="M8" s="29">
        <f>IF($H$10=0,0,($H8/$H$10)*100)</f>
        <v>-0.12281182761627796</v>
      </c>
      <c r="N8" s="5"/>
      <c r="O8" s="31"/>
    </row>
    <row r="9" spans="1:15" ht="12.75">
      <c r="A9" s="2"/>
      <c r="B9" s="27" t="s">
        <v>17</v>
      </c>
      <c r="C9" s="61">
        <v>41134244</v>
      </c>
      <c r="D9" s="62">
        <v>59169201</v>
      </c>
      <c r="E9" s="63">
        <f aca="true" t="shared" si="0" ref="E9:E32">($D9-$C9)</f>
        <v>18034957</v>
      </c>
      <c r="F9" s="61">
        <v>41800438</v>
      </c>
      <c r="G9" s="62">
        <v>59831000</v>
      </c>
      <c r="H9" s="63">
        <f aca="true" t="shared" si="1" ref="H9:H32">($G9-$F9)</f>
        <v>18030562</v>
      </c>
      <c r="I9" s="63">
        <v>62204000</v>
      </c>
      <c r="J9" s="28">
        <f aca="true" t="shared" si="2" ref="J9:J32">IF($C9=0,0,($E9/$C9)*100)</f>
        <v>43.84414358022479</v>
      </c>
      <c r="K9" s="29">
        <f aca="true" t="shared" si="3" ref="K9:K32">IF($F9=0,0,($H9/$F9)*100)</f>
        <v>43.13486380214485</v>
      </c>
      <c r="L9" s="30">
        <f>IF($E$10=0,0,($E9/$E$10)*100)</f>
        <v>118.0053727087699</v>
      </c>
      <c r="M9" s="29">
        <f>IF($H$10=0,0,($H9/$H$10)*100)</f>
        <v>118.77735730132552</v>
      </c>
      <c r="N9" s="5"/>
      <c r="O9" s="31"/>
    </row>
    <row r="10" spans="1:15" ht="16.5">
      <c r="A10" s="6"/>
      <c r="B10" s="32" t="s">
        <v>18</v>
      </c>
      <c r="C10" s="64">
        <v>45127035</v>
      </c>
      <c r="D10" s="65">
        <v>60410201</v>
      </c>
      <c r="E10" s="66">
        <f t="shared" si="0"/>
        <v>15283166</v>
      </c>
      <c r="F10" s="64">
        <v>46032797</v>
      </c>
      <c r="G10" s="65">
        <v>61212931</v>
      </c>
      <c r="H10" s="66">
        <f t="shared" si="1"/>
        <v>15180134</v>
      </c>
      <c r="I10" s="66">
        <v>63738000</v>
      </c>
      <c r="J10" s="33">
        <f t="shared" si="2"/>
        <v>33.86698461354707</v>
      </c>
      <c r="K10" s="34">
        <f t="shared" si="3"/>
        <v>32.976779577395654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16373941</v>
      </c>
      <c r="D12" s="62">
        <v>18399272</v>
      </c>
      <c r="E12" s="63">
        <f t="shared" si="0"/>
        <v>2025331</v>
      </c>
      <c r="F12" s="61">
        <v>17356377</v>
      </c>
      <c r="G12" s="62">
        <v>19789568</v>
      </c>
      <c r="H12" s="63">
        <f t="shared" si="1"/>
        <v>2433191</v>
      </c>
      <c r="I12" s="63">
        <v>21161313</v>
      </c>
      <c r="J12" s="28">
        <f t="shared" si="2"/>
        <v>12.36923352783548</v>
      </c>
      <c r="K12" s="29">
        <f t="shared" si="3"/>
        <v>14.019002929009897</v>
      </c>
      <c r="L12" s="30">
        <f aca="true" t="shared" si="4" ref="L12:L17">IF($E$17=0,0,($E12/$E$17)*100)</f>
        <v>13.248975465533794</v>
      </c>
      <c r="M12" s="29">
        <f aca="true" t="shared" si="5" ref="M12:M17">IF($H$17=0,0,($H12/$H$17)*100)</f>
        <v>16.02651590673155</v>
      </c>
      <c r="N12" s="5"/>
      <c r="O12" s="31"/>
    </row>
    <row r="13" spans="1:15" ht="12.75">
      <c r="A13" s="2"/>
      <c r="B13" s="27" t="s">
        <v>21</v>
      </c>
      <c r="C13" s="61">
        <v>159000</v>
      </c>
      <c r="D13" s="62">
        <v>350000</v>
      </c>
      <c r="E13" s="63">
        <f t="shared" si="0"/>
        <v>191000</v>
      </c>
      <c r="F13" s="61">
        <v>169000</v>
      </c>
      <c r="G13" s="62">
        <v>367500</v>
      </c>
      <c r="H13" s="63">
        <f t="shared" si="1"/>
        <v>198500</v>
      </c>
      <c r="I13" s="63">
        <v>386000</v>
      </c>
      <c r="J13" s="28">
        <f t="shared" si="2"/>
        <v>120.12578616352201</v>
      </c>
      <c r="K13" s="29">
        <f t="shared" si="3"/>
        <v>117.45562130177514</v>
      </c>
      <c r="L13" s="30">
        <f t="shared" si="4"/>
        <v>1.2494522198677427</v>
      </c>
      <c r="M13" s="29">
        <f t="shared" si="5"/>
        <v>1.30744500020188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28591593</v>
      </c>
      <c r="D16" s="62">
        <v>41661961</v>
      </c>
      <c r="E16" s="63">
        <f t="shared" si="0"/>
        <v>13070368</v>
      </c>
      <c r="F16" s="61">
        <v>28505469</v>
      </c>
      <c r="G16" s="62">
        <v>41056061</v>
      </c>
      <c r="H16" s="63">
        <f t="shared" si="1"/>
        <v>12550592</v>
      </c>
      <c r="I16" s="63">
        <v>42191782</v>
      </c>
      <c r="J16" s="40">
        <f t="shared" si="2"/>
        <v>45.71402509821681</v>
      </c>
      <c r="K16" s="29">
        <f t="shared" si="3"/>
        <v>44.028716033403974</v>
      </c>
      <c r="L16" s="30">
        <f t="shared" si="4"/>
        <v>85.50157231459846</v>
      </c>
      <c r="M16" s="29">
        <f t="shared" si="5"/>
        <v>82.66603909306657</v>
      </c>
      <c r="N16" s="5"/>
      <c r="O16" s="31"/>
    </row>
    <row r="17" spans="1:15" ht="16.5">
      <c r="A17" s="2"/>
      <c r="B17" s="32" t="s">
        <v>24</v>
      </c>
      <c r="C17" s="64">
        <v>45124534</v>
      </c>
      <c r="D17" s="65">
        <v>60411233</v>
      </c>
      <c r="E17" s="66">
        <f t="shared" si="0"/>
        <v>15286699</v>
      </c>
      <c r="F17" s="64">
        <v>46030846</v>
      </c>
      <c r="G17" s="65">
        <v>61213129</v>
      </c>
      <c r="H17" s="66">
        <f t="shared" si="1"/>
        <v>15182283</v>
      </c>
      <c r="I17" s="66">
        <v>63739095</v>
      </c>
      <c r="J17" s="41">
        <f t="shared" si="2"/>
        <v>33.87669111441683</v>
      </c>
      <c r="K17" s="34">
        <f t="shared" si="3"/>
        <v>32.982845894251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2501</v>
      </c>
      <c r="D18" s="71">
        <v>-1032</v>
      </c>
      <c r="E18" s="72">
        <f t="shared" si="0"/>
        <v>-3533</v>
      </c>
      <c r="F18" s="73">
        <v>1951</v>
      </c>
      <c r="G18" s="74">
        <v>-198</v>
      </c>
      <c r="H18" s="75">
        <f t="shared" si="1"/>
        <v>-2149</v>
      </c>
      <c r="I18" s="75">
        <v>-1095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1290100</v>
      </c>
      <c r="E22" s="63">
        <f t="shared" si="0"/>
        <v>1290100</v>
      </c>
      <c r="F22" s="61"/>
      <c r="G22" s="62">
        <v>5097000</v>
      </c>
      <c r="H22" s="63">
        <f t="shared" si="1"/>
        <v>5097000</v>
      </c>
      <c r="I22" s="63">
        <v>4772000</v>
      </c>
      <c r="J22" s="28">
        <f t="shared" si="2"/>
        <v>0</v>
      </c>
      <c r="K22" s="29">
        <f t="shared" si="3"/>
        <v>0</v>
      </c>
      <c r="L22" s="30">
        <f>IF($E$25=0,0,($E22/$E$25)*100)</f>
        <v>-14.687097986088185</v>
      </c>
      <c r="M22" s="29">
        <f>IF($H$25=0,0,($H22/$H$25)*100)</f>
        <v>-101.60636533877361</v>
      </c>
      <c r="N22" s="5"/>
      <c r="O22" s="31"/>
    </row>
    <row r="23" spans="1:15" ht="12.75">
      <c r="A23" s="6"/>
      <c r="B23" s="27" t="s">
        <v>29</v>
      </c>
      <c r="C23" s="61">
        <v>22137000</v>
      </c>
      <c r="D23" s="62">
        <v>12063000</v>
      </c>
      <c r="E23" s="63">
        <f t="shared" si="0"/>
        <v>-10074000</v>
      </c>
      <c r="F23" s="61">
        <v>22481000</v>
      </c>
      <c r="G23" s="62">
        <v>12367582</v>
      </c>
      <c r="H23" s="63">
        <f t="shared" si="1"/>
        <v>-10113418</v>
      </c>
      <c r="I23" s="63">
        <v>12825216</v>
      </c>
      <c r="J23" s="28">
        <f t="shared" si="2"/>
        <v>-45.50752134435561</v>
      </c>
      <c r="K23" s="29">
        <f t="shared" si="3"/>
        <v>-44.98651305546906</v>
      </c>
      <c r="L23" s="30">
        <f>IF($E$25=0,0,($E23/$E$25)*100)</f>
        <v>114.68709798608818</v>
      </c>
      <c r="M23" s="29">
        <f>IF($H$25=0,0,($H23/$H$25)*100)</f>
        <v>201.60636533877357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22137000</v>
      </c>
      <c r="D25" s="65">
        <v>13353100</v>
      </c>
      <c r="E25" s="66">
        <f t="shared" si="0"/>
        <v>-8783900</v>
      </c>
      <c r="F25" s="64">
        <v>22481000</v>
      </c>
      <c r="G25" s="65">
        <v>17464582</v>
      </c>
      <c r="H25" s="66">
        <f t="shared" si="1"/>
        <v>-5016418</v>
      </c>
      <c r="I25" s="66">
        <v>17597216</v>
      </c>
      <c r="J25" s="41">
        <f t="shared" si="2"/>
        <v>-39.679721732845465</v>
      </c>
      <c r="K25" s="34">
        <f t="shared" si="3"/>
        <v>-22.314034073217385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0</v>
      </c>
      <c r="E28" s="63">
        <f t="shared" si="0"/>
        <v>-10000000</v>
      </c>
      <c r="F28" s="61">
        <v>10000000</v>
      </c>
      <c r="G28" s="62">
        <v>0</v>
      </c>
      <c r="H28" s="63">
        <f t="shared" si="1"/>
        <v>-10000000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113.84464759389337</v>
      </c>
      <c r="M28" s="29">
        <f t="shared" si="7"/>
        <v>199.34542934819228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6069000</v>
      </c>
      <c r="D30" s="62">
        <v>9265000</v>
      </c>
      <c r="E30" s="63">
        <f t="shared" si="0"/>
        <v>3196000</v>
      </c>
      <c r="F30" s="61">
        <v>6240000</v>
      </c>
      <c r="G30" s="62">
        <v>6184000</v>
      </c>
      <c r="H30" s="63">
        <f t="shared" si="1"/>
        <v>-56000</v>
      </c>
      <c r="I30" s="63">
        <v>6413000</v>
      </c>
      <c r="J30" s="28">
        <f t="shared" si="2"/>
        <v>52.66106442577031</v>
      </c>
      <c r="K30" s="29">
        <f t="shared" si="3"/>
        <v>-0.8974358974358974</v>
      </c>
      <c r="L30" s="30">
        <f t="shared" si="6"/>
        <v>-36.384749371008326</v>
      </c>
      <c r="M30" s="29">
        <f t="shared" si="7"/>
        <v>1.1163344043498769</v>
      </c>
      <c r="N30" s="5"/>
      <c r="O30" s="31"/>
    </row>
    <row r="31" spans="1:15" ht="12.75">
      <c r="A31" s="6"/>
      <c r="B31" s="27" t="s">
        <v>30</v>
      </c>
      <c r="C31" s="61">
        <v>6068000</v>
      </c>
      <c r="D31" s="62">
        <v>4088100</v>
      </c>
      <c r="E31" s="63">
        <f t="shared" si="0"/>
        <v>-1979900</v>
      </c>
      <c r="F31" s="61">
        <v>6241000</v>
      </c>
      <c r="G31" s="62">
        <v>11280582</v>
      </c>
      <c r="H31" s="63">
        <f t="shared" si="1"/>
        <v>5039582</v>
      </c>
      <c r="I31" s="63">
        <v>11184216</v>
      </c>
      <c r="J31" s="28">
        <f t="shared" si="2"/>
        <v>-32.628543177323664</v>
      </c>
      <c r="K31" s="29">
        <f t="shared" si="3"/>
        <v>80.74959141163275</v>
      </c>
      <c r="L31" s="30">
        <f t="shared" si="6"/>
        <v>22.54010177711495</v>
      </c>
      <c r="M31" s="29">
        <f t="shared" si="7"/>
        <v>-100.46176375254214</v>
      </c>
      <c r="N31" s="5"/>
      <c r="O31" s="31"/>
    </row>
    <row r="32" spans="1:15" ht="17.25" thickBot="1">
      <c r="A32" s="6"/>
      <c r="B32" s="55" t="s">
        <v>37</v>
      </c>
      <c r="C32" s="79">
        <v>22137000</v>
      </c>
      <c r="D32" s="80">
        <v>13353100</v>
      </c>
      <c r="E32" s="81">
        <f t="shared" si="0"/>
        <v>-8783900</v>
      </c>
      <c r="F32" s="79">
        <v>22481000</v>
      </c>
      <c r="G32" s="80">
        <v>17464582</v>
      </c>
      <c r="H32" s="81">
        <f t="shared" si="1"/>
        <v>-5016418</v>
      </c>
      <c r="I32" s="81">
        <v>17597216</v>
      </c>
      <c r="J32" s="56">
        <f t="shared" si="2"/>
        <v>-39.679721732845465</v>
      </c>
      <c r="K32" s="57">
        <f t="shared" si="3"/>
        <v>-22.314034073217385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736413999</v>
      </c>
      <c r="D7" s="62">
        <v>784461752</v>
      </c>
      <c r="E7" s="63">
        <f>($D7-$C7)</f>
        <v>48047753</v>
      </c>
      <c r="F7" s="61">
        <v>775469999</v>
      </c>
      <c r="G7" s="62">
        <v>828050391</v>
      </c>
      <c r="H7" s="63">
        <f>($G7-$F7)</f>
        <v>52580392</v>
      </c>
      <c r="I7" s="63">
        <v>869627239</v>
      </c>
      <c r="J7" s="28">
        <f>IF($C7=0,0,($E7/$C7)*100)</f>
        <v>6.524557255191452</v>
      </c>
      <c r="K7" s="29">
        <f>IF($F7=0,0,($H7/$F7)*100)</f>
        <v>6.780454700736914</v>
      </c>
      <c r="L7" s="30">
        <f>IF($E$10=0,0,($E7/$E$10)*100)</f>
        <v>20.935089981503626</v>
      </c>
      <c r="M7" s="29">
        <f>IF($H$10=0,0,($H7/$H$10)*100)</f>
        <v>16.5253419462346</v>
      </c>
      <c r="N7" s="5"/>
      <c r="O7" s="31"/>
    </row>
    <row r="8" spans="1:15" ht="12.75">
      <c r="A8" s="2"/>
      <c r="B8" s="27" t="s">
        <v>16</v>
      </c>
      <c r="C8" s="61">
        <v>2398436987</v>
      </c>
      <c r="D8" s="62">
        <v>2566359500</v>
      </c>
      <c r="E8" s="63">
        <f>($D8-$C8)</f>
        <v>167922513</v>
      </c>
      <c r="F8" s="61">
        <v>2569601988</v>
      </c>
      <c r="G8" s="62">
        <v>2834621742</v>
      </c>
      <c r="H8" s="63">
        <f>($G8-$F8)</f>
        <v>265019754</v>
      </c>
      <c r="I8" s="63">
        <v>3121303483</v>
      </c>
      <c r="J8" s="28">
        <f>IF($C8=0,0,($E8/$C8)*100)</f>
        <v>7.001331029757006</v>
      </c>
      <c r="K8" s="29">
        <f>IF($F8=0,0,($H8/$F8)*100)</f>
        <v>10.313649944140687</v>
      </c>
      <c r="L8" s="30">
        <f>IF($E$10=0,0,($E8/$E$10)*100)</f>
        <v>73.16622942960959</v>
      </c>
      <c r="M8" s="29">
        <f>IF($H$10=0,0,($H8/$H$10)*100)</f>
        <v>83.2923051877775</v>
      </c>
      <c r="N8" s="5"/>
      <c r="O8" s="31"/>
    </row>
    <row r="9" spans="1:15" ht="12.75">
      <c r="A9" s="2"/>
      <c r="B9" s="27" t="s">
        <v>17</v>
      </c>
      <c r="C9" s="61">
        <v>672233224</v>
      </c>
      <c r="D9" s="62">
        <v>685771181</v>
      </c>
      <c r="E9" s="63">
        <f aca="true" t="shared" si="0" ref="E9:E32">($D9-$C9)</f>
        <v>13537957</v>
      </c>
      <c r="F9" s="61">
        <v>707551448</v>
      </c>
      <c r="G9" s="62">
        <v>708131659</v>
      </c>
      <c r="H9" s="63">
        <f aca="true" t="shared" si="1" ref="H9:H32">($G9-$F9)</f>
        <v>580211</v>
      </c>
      <c r="I9" s="63">
        <v>759349623</v>
      </c>
      <c r="J9" s="28">
        <f aca="true" t="shared" si="2" ref="J9:J32">IF($C9=0,0,($E9/$C9)*100)</f>
        <v>2.0138779989844715</v>
      </c>
      <c r="K9" s="29">
        <f aca="true" t="shared" si="3" ref="K9:K32">IF($F9=0,0,($H9/$F9)*100)</f>
        <v>0.08200265883704333</v>
      </c>
      <c r="L9" s="30">
        <f>IF($E$10=0,0,($E9/$E$10)*100)</f>
        <v>5.898680588886787</v>
      </c>
      <c r="M9" s="29">
        <f>IF($H$10=0,0,($H9/$H$10)*100)</f>
        <v>0.18235286598789</v>
      </c>
      <c r="N9" s="5"/>
      <c r="O9" s="31"/>
    </row>
    <row r="10" spans="1:15" ht="16.5">
      <c r="A10" s="6"/>
      <c r="B10" s="32" t="s">
        <v>18</v>
      </c>
      <c r="C10" s="64">
        <v>3807084210</v>
      </c>
      <c r="D10" s="65">
        <v>4036592433</v>
      </c>
      <c r="E10" s="66">
        <f t="shared" si="0"/>
        <v>229508223</v>
      </c>
      <c r="F10" s="64">
        <v>4052623435</v>
      </c>
      <c r="G10" s="65">
        <v>4370803792</v>
      </c>
      <c r="H10" s="66">
        <f t="shared" si="1"/>
        <v>318180357</v>
      </c>
      <c r="I10" s="66">
        <v>4750280345</v>
      </c>
      <c r="J10" s="33">
        <f t="shared" si="2"/>
        <v>6.028451443158385</v>
      </c>
      <c r="K10" s="34">
        <f t="shared" si="3"/>
        <v>7.851219391667956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920777107</v>
      </c>
      <c r="D12" s="62">
        <v>956641551</v>
      </c>
      <c r="E12" s="63">
        <f t="shared" si="0"/>
        <v>35864444</v>
      </c>
      <c r="F12" s="61">
        <v>991387084</v>
      </c>
      <c r="G12" s="62">
        <v>1009617926</v>
      </c>
      <c r="H12" s="63">
        <f t="shared" si="1"/>
        <v>18230842</v>
      </c>
      <c r="I12" s="63">
        <v>1073655277</v>
      </c>
      <c r="J12" s="28">
        <f t="shared" si="2"/>
        <v>3.895019079791261</v>
      </c>
      <c r="K12" s="29">
        <f t="shared" si="3"/>
        <v>1.8389226866304422</v>
      </c>
      <c r="L12" s="30">
        <f aca="true" t="shared" si="4" ref="L12:L17">IF($E$17=0,0,($E12/$E$17)*100)</f>
        <v>11.880512987998685</v>
      </c>
      <c r="M12" s="29">
        <f aca="true" t="shared" si="5" ref="M12:M17">IF($H$17=0,0,($H12/$H$17)*100)</f>
        <v>4.9966013716947595</v>
      </c>
      <c r="N12" s="5"/>
      <c r="O12" s="31"/>
    </row>
    <row r="13" spans="1:15" ht="12.75">
      <c r="A13" s="2"/>
      <c r="B13" s="27" t="s">
        <v>21</v>
      </c>
      <c r="C13" s="61">
        <v>154586000</v>
      </c>
      <c r="D13" s="62">
        <v>124586000</v>
      </c>
      <c r="E13" s="63">
        <f t="shared" si="0"/>
        <v>-30000000</v>
      </c>
      <c r="F13" s="61">
        <v>164979000</v>
      </c>
      <c r="G13" s="62">
        <v>134979000</v>
      </c>
      <c r="H13" s="63">
        <f t="shared" si="1"/>
        <v>-30000000</v>
      </c>
      <c r="I13" s="63">
        <v>143887866</v>
      </c>
      <c r="J13" s="28">
        <f t="shared" si="2"/>
        <v>-19.40667330806153</v>
      </c>
      <c r="K13" s="29">
        <f t="shared" si="3"/>
        <v>-18.18413252595785</v>
      </c>
      <c r="L13" s="30">
        <f t="shared" si="4"/>
        <v>-9.93784790417943</v>
      </c>
      <c r="M13" s="29">
        <f t="shared" si="5"/>
        <v>-8.222222602271623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1577335998</v>
      </c>
      <c r="D15" s="62">
        <v>1736811066</v>
      </c>
      <c r="E15" s="63">
        <f t="shared" si="0"/>
        <v>159475068</v>
      </c>
      <c r="F15" s="61">
        <v>1711639997</v>
      </c>
      <c r="G15" s="62">
        <v>1907233155</v>
      </c>
      <c r="H15" s="63">
        <f t="shared" si="1"/>
        <v>195593158</v>
      </c>
      <c r="I15" s="63">
        <v>2093955084</v>
      </c>
      <c r="J15" s="28">
        <f t="shared" si="2"/>
        <v>10.110405658794836</v>
      </c>
      <c r="K15" s="29">
        <f t="shared" si="3"/>
        <v>11.427236939006866</v>
      </c>
      <c r="L15" s="30">
        <f t="shared" si="4"/>
        <v>52.827965676422394</v>
      </c>
      <c r="M15" s="29">
        <f t="shared" si="5"/>
        <v>53.60701615190949</v>
      </c>
      <c r="N15" s="5"/>
      <c r="O15" s="31"/>
    </row>
    <row r="16" spans="1:15" ht="12.75">
      <c r="A16" s="2"/>
      <c r="B16" s="27" t="s">
        <v>23</v>
      </c>
      <c r="C16" s="61">
        <v>1078559105</v>
      </c>
      <c r="D16" s="62">
        <v>1215095817</v>
      </c>
      <c r="E16" s="63">
        <f t="shared" si="0"/>
        <v>136536712</v>
      </c>
      <c r="F16" s="61">
        <v>1132432354</v>
      </c>
      <c r="G16" s="62">
        <v>1313473202</v>
      </c>
      <c r="H16" s="63">
        <f t="shared" si="1"/>
        <v>181040848</v>
      </c>
      <c r="I16" s="63">
        <v>1430093194</v>
      </c>
      <c r="J16" s="40">
        <f t="shared" si="2"/>
        <v>12.659177542245123</v>
      </c>
      <c r="K16" s="29">
        <f t="shared" si="3"/>
        <v>15.986901765966321</v>
      </c>
      <c r="L16" s="30">
        <f t="shared" si="4"/>
        <v>45.22936923975834</v>
      </c>
      <c r="M16" s="29">
        <f t="shared" si="5"/>
        <v>49.61860507866738</v>
      </c>
      <c r="N16" s="5"/>
      <c r="O16" s="31"/>
    </row>
    <row r="17" spans="1:15" ht="16.5">
      <c r="A17" s="2"/>
      <c r="B17" s="32" t="s">
        <v>24</v>
      </c>
      <c r="C17" s="64">
        <v>3731258210</v>
      </c>
      <c r="D17" s="65">
        <v>4033134434</v>
      </c>
      <c r="E17" s="66">
        <f t="shared" si="0"/>
        <v>301876224</v>
      </c>
      <c r="F17" s="64">
        <v>4000438435</v>
      </c>
      <c r="G17" s="65">
        <v>4365303283</v>
      </c>
      <c r="H17" s="66">
        <f t="shared" si="1"/>
        <v>364864848</v>
      </c>
      <c r="I17" s="66">
        <v>4741591421</v>
      </c>
      <c r="J17" s="41">
        <f t="shared" si="2"/>
        <v>8.090467263588279</v>
      </c>
      <c r="K17" s="34">
        <f t="shared" si="3"/>
        <v>9.120621500078153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75826000</v>
      </c>
      <c r="D18" s="71">
        <v>3457999</v>
      </c>
      <c r="E18" s="72">
        <f t="shared" si="0"/>
        <v>-72368001</v>
      </c>
      <c r="F18" s="73">
        <v>52185000</v>
      </c>
      <c r="G18" s="74">
        <v>5500509</v>
      </c>
      <c r="H18" s="75">
        <f t="shared" si="1"/>
        <v>-46684491</v>
      </c>
      <c r="I18" s="75">
        <v>8688924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69966530</v>
      </c>
      <c r="D21" s="62">
        <v>100000000</v>
      </c>
      <c r="E21" s="63">
        <f t="shared" si="0"/>
        <v>30033470</v>
      </c>
      <c r="F21" s="61">
        <v>44946900</v>
      </c>
      <c r="G21" s="62">
        <v>50000000</v>
      </c>
      <c r="H21" s="63">
        <f t="shared" si="1"/>
        <v>5053100</v>
      </c>
      <c r="I21" s="63">
        <v>0</v>
      </c>
      <c r="J21" s="28">
        <f t="shared" si="2"/>
        <v>42.92548165530004</v>
      </c>
      <c r="K21" s="29">
        <f t="shared" si="3"/>
        <v>11.242377116108118</v>
      </c>
      <c r="L21" s="30">
        <f>IF($E$25=0,0,($E21/$E$25)*100)</f>
        <v>-35.95136829068074</v>
      </c>
      <c r="M21" s="29">
        <f>IF($H$25=0,0,($H21/$H$25)*100)</f>
        <v>-17.066792219209876</v>
      </c>
      <c r="N21" s="5"/>
      <c r="O21" s="31"/>
    </row>
    <row r="22" spans="1:15" ht="12.75">
      <c r="A22" s="6"/>
      <c r="B22" s="27" t="s">
        <v>28</v>
      </c>
      <c r="C22" s="61">
        <v>252329637</v>
      </c>
      <c r="D22" s="62">
        <v>120000000</v>
      </c>
      <c r="E22" s="63">
        <f t="shared" si="0"/>
        <v>-132329637</v>
      </c>
      <c r="F22" s="61">
        <v>153490890</v>
      </c>
      <c r="G22" s="62">
        <v>120000000</v>
      </c>
      <c r="H22" s="63">
        <f t="shared" si="1"/>
        <v>-33490890</v>
      </c>
      <c r="I22" s="63">
        <v>120000000</v>
      </c>
      <c r="J22" s="28">
        <f t="shared" si="2"/>
        <v>-52.44316068984002</v>
      </c>
      <c r="K22" s="29">
        <f t="shared" si="3"/>
        <v>-21.819464334332807</v>
      </c>
      <c r="L22" s="30">
        <f>IF($E$25=0,0,($E22/$E$25)*100)</f>
        <v>158.40432409438844</v>
      </c>
      <c r="M22" s="29">
        <f>IF($H$25=0,0,($H22/$H$25)*100)</f>
        <v>113.11512949801387</v>
      </c>
      <c r="N22" s="5"/>
      <c r="O22" s="31"/>
    </row>
    <row r="23" spans="1:15" ht="12.75">
      <c r="A23" s="6"/>
      <c r="B23" s="27" t="s">
        <v>29</v>
      </c>
      <c r="C23" s="61">
        <v>470302990</v>
      </c>
      <c r="D23" s="62">
        <v>489060000</v>
      </c>
      <c r="E23" s="63">
        <f t="shared" si="0"/>
        <v>18757010</v>
      </c>
      <c r="F23" s="61">
        <v>467542000</v>
      </c>
      <c r="G23" s="62">
        <v>466372000</v>
      </c>
      <c r="H23" s="63">
        <f t="shared" si="1"/>
        <v>-1170000</v>
      </c>
      <c r="I23" s="63">
        <v>480820000</v>
      </c>
      <c r="J23" s="28">
        <f t="shared" si="2"/>
        <v>3.9882821072432475</v>
      </c>
      <c r="K23" s="29">
        <f t="shared" si="3"/>
        <v>-0.2502448977845841</v>
      </c>
      <c r="L23" s="30">
        <f>IF($E$25=0,0,($E23/$E$25)*100)</f>
        <v>-22.452955803707717</v>
      </c>
      <c r="M23" s="29">
        <f>IF($H$25=0,0,($H23/$H$25)*100)</f>
        <v>3.9516627211960094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792599157</v>
      </c>
      <c r="D25" s="65">
        <v>709060000</v>
      </c>
      <c r="E25" s="66">
        <f t="shared" si="0"/>
        <v>-83539157</v>
      </c>
      <c r="F25" s="64">
        <v>665979790</v>
      </c>
      <c r="G25" s="65">
        <v>636372000</v>
      </c>
      <c r="H25" s="66">
        <f t="shared" si="1"/>
        <v>-29607790</v>
      </c>
      <c r="I25" s="66">
        <v>600820000</v>
      </c>
      <c r="J25" s="41">
        <f t="shared" si="2"/>
        <v>-10.53989980461208</v>
      </c>
      <c r="K25" s="34">
        <f t="shared" si="3"/>
        <v>-4.445749021903503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127182990</v>
      </c>
      <c r="D27" s="62">
        <v>119133000</v>
      </c>
      <c r="E27" s="63">
        <f t="shared" si="0"/>
        <v>-8049990</v>
      </c>
      <c r="F27" s="61">
        <v>138904000</v>
      </c>
      <c r="G27" s="62">
        <v>97597350</v>
      </c>
      <c r="H27" s="63">
        <f t="shared" si="1"/>
        <v>-41306650</v>
      </c>
      <c r="I27" s="63">
        <v>134996350</v>
      </c>
      <c r="J27" s="28">
        <f t="shared" si="2"/>
        <v>-6.329454905880103</v>
      </c>
      <c r="K27" s="29">
        <f t="shared" si="3"/>
        <v>-29.737552554282093</v>
      </c>
      <c r="L27" s="30">
        <f aca="true" t="shared" si="6" ref="L27:L32">IF($E$32=0,0,($E27/$E$32)*100)</f>
        <v>9.636187734094563</v>
      </c>
      <c r="M27" s="29">
        <f aca="true" t="shared" si="7" ref="M27:M32">IF($H$32=0,0,($H27/$H$32)*100)</f>
        <v>139.51277216189482</v>
      </c>
      <c r="N27" s="5"/>
      <c r="O27" s="31"/>
    </row>
    <row r="28" spans="1:15" ht="12.75">
      <c r="A28" s="6"/>
      <c r="B28" s="27" t="s">
        <v>34</v>
      </c>
      <c r="C28" s="61">
        <v>122010030</v>
      </c>
      <c r="D28" s="62">
        <v>133000000</v>
      </c>
      <c r="E28" s="63">
        <f t="shared" si="0"/>
        <v>10989970</v>
      </c>
      <c r="F28" s="61">
        <v>85990400</v>
      </c>
      <c r="G28" s="62">
        <v>82500000</v>
      </c>
      <c r="H28" s="63">
        <f t="shared" si="1"/>
        <v>-3490400</v>
      </c>
      <c r="I28" s="63">
        <v>38000000</v>
      </c>
      <c r="J28" s="28">
        <f t="shared" si="2"/>
        <v>9.007431602139594</v>
      </c>
      <c r="K28" s="29">
        <f t="shared" si="3"/>
        <v>-4.059057755284311</v>
      </c>
      <c r="L28" s="30">
        <f t="shared" si="6"/>
        <v>-13.155471511401535</v>
      </c>
      <c r="M28" s="29">
        <f t="shared" si="7"/>
        <v>11.788788971119123</v>
      </c>
      <c r="N28" s="5"/>
      <c r="O28" s="31"/>
    </row>
    <row r="29" spans="1:15" ht="12.75">
      <c r="A29" s="6"/>
      <c r="B29" s="27" t="s">
        <v>35</v>
      </c>
      <c r="C29" s="61"/>
      <c r="D29" s="62">
        <v>17600000</v>
      </c>
      <c r="E29" s="63">
        <f t="shared" si="0"/>
        <v>17600000</v>
      </c>
      <c r="F29" s="61"/>
      <c r="G29" s="62">
        <v>2200000</v>
      </c>
      <c r="H29" s="63">
        <f t="shared" si="1"/>
        <v>2200000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-21.06796457139255</v>
      </c>
      <c r="M29" s="29">
        <f t="shared" si="7"/>
        <v>-7.430476660687047</v>
      </c>
      <c r="N29" s="5"/>
      <c r="O29" s="31"/>
    </row>
    <row r="30" spans="1:15" ht="12.75">
      <c r="A30" s="6"/>
      <c r="B30" s="27" t="s">
        <v>36</v>
      </c>
      <c r="C30" s="61">
        <v>144330000</v>
      </c>
      <c r="D30" s="62">
        <v>122700000</v>
      </c>
      <c r="E30" s="63">
        <f t="shared" si="0"/>
        <v>-21630000</v>
      </c>
      <c r="F30" s="61">
        <v>78250000</v>
      </c>
      <c r="G30" s="62">
        <v>143463000</v>
      </c>
      <c r="H30" s="63">
        <f t="shared" si="1"/>
        <v>65213000</v>
      </c>
      <c r="I30" s="63">
        <v>177057000</v>
      </c>
      <c r="J30" s="28">
        <f t="shared" si="2"/>
        <v>-14.986489295364787</v>
      </c>
      <c r="K30" s="29">
        <f t="shared" si="3"/>
        <v>83.33929712460065</v>
      </c>
      <c r="L30" s="30">
        <f t="shared" si="6"/>
        <v>25.892049640864823</v>
      </c>
      <c r="M30" s="29">
        <f t="shared" si="7"/>
        <v>-220.25621566972018</v>
      </c>
      <c r="N30" s="5"/>
      <c r="O30" s="31"/>
    </row>
    <row r="31" spans="1:15" ht="12.75">
      <c r="A31" s="6"/>
      <c r="B31" s="27" t="s">
        <v>30</v>
      </c>
      <c r="C31" s="61">
        <v>399076137</v>
      </c>
      <c r="D31" s="62">
        <v>316627000</v>
      </c>
      <c r="E31" s="63">
        <f t="shared" si="0"/>
        <v>-82449137</v>
      </c>
      <c r="F31" s="61">
        <v>362835391</v>
      </c>
      <c r="G31" s="62">
        <v>310611650</v>
      </c>
      <c r="H31" s="63">
        <f t="shared" si="1"/>
        <v>-52223741</v>
      </c>
      <c r="I31" s="63">
        <v>250766650</v>
      </c>
      <c r="J31" s="28">
        <f t="shared" si="2"/>
        <v>-20.660001778056703</v>
      </c>
      <c r="K31" s="29">
        <f t="shared" si="3"/>
        <v>-14.39323238454432</v>
      </c>
      <c r="L31" s="30">
        <f t="shared" si="6"/>
        <v>98.69519870783469</v>
      </c>
      <c r="M31" s="29">
        <f t="shared" si="7"/>
        <v>176.38513119739326</v>
      </c>
      <c r="N31" s="5"/>
      <c r="O31" s="31"/>
    </row>
    <row r="32" spans="1:15" ht="17.25" thickBot="1">
      <c r="A32" s="6"/>
      <c r="B32" s="55" t="s">
        <v>37</v>
      </c>
      <c r="C32" s="79">
        <v>792599157</v>
      </c>
      <c r="D32" s="80">
        <v>709060000</v>
      </c>
      <c r="E32" s="81">
        <f t="shared" si="0"/>
        <v>-83539157</v>
      </c>
      <c r="F32" s="79">
        <v>665979791</v>
      </c>
      <c r="G32" s="80">
        <v>636372000</v>
      </c>
      <c r="H32" s="81">
        <f t="shared" si="1"/>
        <v>-29607791</v>
      </c>
      <c r="I32" s="81">
        <v>600820000</v>
      </c>
      <c r="J32" s="56">
        <f t="shared" si="2"/>
        <v>-10.53989980461208</v>
      </c>
      <c r="K32" s="57">
        <f t="shared" si="3"/>
        <v>-4.445749165382708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17403772</v>
      </c>
      <c r="D7" s="62">
        <v>11454188</v>
      </c>
      <c r="E7" s="63">
        <f>($D7-$C7)</f>
        <v>-5949584</v>
      </c>
      <c r="F7" s="61">
        <v>17262877</v>
      </c>
      <c r="G7" s="62">
        <v>12141439</v>
      </c>
      <c r="H7" s="63">
        <f>($G7-$F7)</f>
        <v>-5121438</v>
      </c>
      <c r="I7" s="63">
        <v>12869926</v>
      </c>
      <c r="J7" s="28">
        <f>IF($C7=0,0,($E7/$C7)*100)</f>
        <v>-34.185600684725124</v>
      </c>
      <c r="K7" s="29">
        <f>IF($F7=0,0,($H7/$F7)*100)</f>
        <v>-29.667349190983632</v>
      </c>
      <c r="L7" s="30">
        <f>IF($E$10=0,0,($E7/$E$10)*100)</f>
        <v>-75.48085937985664</v>
      </c>
      <c r="M7" s="29">
        <f>IF($H$10=0,0,($H7/$H$10)*100)</f>
        <v>-69.26423893347875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59411413</v>
      </c>
      <c r="D9" s="62">
        <v>73243239</v>
      </c>
      <c r="E9" s="63">
        <f aca="true" t="shared" si="0" ref="E9:E32">($D9-$C9)</f>
        <v>13831826</v>
      </c>
      <c r="F9" s="61">
        <v>61443158</v>
      </c>
      <c r="G9" s="62">
        <v>73958654</v>
      </c>
      <c r="H9" s="63">
        <f aca="true" t="shared" si="1" ref="H9:H32">($G9-$F9)</f>
        <v>12515496</v>
      </c>
      <c r="I9" s="63">
        <v>72028027</v>
      </c>
      <c r="J9" s="28">
        <f aca="true" t="shared" si="2" ref="J9:J32">IF($C9=0,0,($E9/$C9)*100)</f>
        <v>23.281429108578852</v>
      </c>
      <c r="K9" s="29">
        <f aca="true" t="shared" si="3" ref="K9:K32">IF($F9=0,0,($H9/$F9)*100)</f>
        <v>20.369226464564207</v>
      </c>
      <c r="L9" s="30">
        <f>IF($E$10=0,0,($E9/$E$10)*100)</f>
        <v>175.48085937985664</v>
      </c>
      <c r="M9" s="29">
        <f>IF($H$10=0,0,($H9/$H$10)*100)</f>
        <v>169.26423893347874</v>
      </c>
      <c r="N9" s="5"/>
      <c r="O9" s="31"/>
    </row>
    <row r="10" spans="1:15" ht="16.5">
      <c r="A10" s="6"/>
      <c r="B10" s="32" t="s">
        <v>18</v>
      </c>
      <c r="C10" s="64">
        <v>76815185</v>
      </c>
      <c r="D10" s="65">
        <v>84697427</v>
      </c>
      <c r="E10" s="66">
        <f t="shared" si="0"/>
        <v>7882242</v>
      </c>
      <c r="F10" s="64">
        <v>78706035</v>
      </c>
      <c r="G10" s="65">
        <v>86100093</v>
      </c>
      <c r="H10" s="66">
        <f t="shared" si="1"/>
        <v>7394058</v>
      </c>
      <c r="I10" s="66">
        <v>84897953</v>
      </c>
      <c r="J10" s="33">
        <f t="shared" si="2"/>
        <v>10.261307057972978</v>
      </c>
      <c r="K10" s="34">
        <f t="shared" si="3"/>
        <v>9.394524829004535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21223044</v>
      </c>
      <c r="D12" s="62">
        <v>25751892</v>
      </c>
      <c r="E12" s="63">
        <f t="shared" si="0"/>
        <v>4528848</v>
      </c>
      <c r="F12" s="61">
        <v>22581318</v>
      </c>
      <c r="G12" s="62">
        <v>27349906</v>
      </c>
      <c r="H12" s="63">
        <f t="shared" si="1"/>
        <v>4768588</v>
      </c>
      <c r="I12" s="63">
        <v>28934268</v>
      </c>
      <c r="J12" s="28">
        <f t="shared" si="2"/>
        <v>21.339295154832644</v>
      </c>
      <c r="K12" s="29">
        <f t="shared" si="3"/>
        <v>21.117403333144683</v>
      </c>
      <c r="L12" s="30">
        <f aca="true" t="shared" si="4" ref="L12:L17">IF($E$17=0,0,($E12/$E$17)*100)</f>
        <v>12.107822319430259</v>
      </c>
      <c r="M12" s="29">
        <f aca="true" t="shared" si="5" ref="M12:M17">IF($H$17=0,0,($H12/$H$17)*100)</f>
        <v>13.015890666679987</v>
      </c>
      <c r="N12" s="5"/>
      <c r="O12" s="31"/>
    </row>
    <row r="13" spans="1:15" ht="12.75">
      <c r="A13" s="2"/>
      <c r="B13" s="27" t="s">
        <v>21</v>
      </c>
      <c r="C13" s="61"/>
      <c r="D13" s="62">
        <v>800000</v>
      </c>
      <c r="E13" s="63">
        <f t="shared" si="0"/>
        <v>800000</v>
      </c>
      <c r="F13" s="61"/>
      <c r="G13" s="62">
        <v>800000</v>
      </c>
      <c r="H13" s="63">
        <f t="shared" si="1"/>
        <v>800000</v>
      </c>
      <c r="I13" s="63">
        <v>800000</v>
      </c>
      <c r="J13" s="28">
        <f t="shared" si="2"/>
        <v>0</v>
      </c>
      <c r="K13" s="29">
        <f t="shared" si="3"/>
        <v>0</v>
      </c>
      <c r="L13" s="30">
        <f t="shared" si="4"/>
        <v>2.138790671611016</v>
      </c>
      <c r="M13" s="29">
        <f t="shared" si="5"/>
        <v>2.1836049860763795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25000688</v>
      </c>
      <c r="D16" s="62">
        <v>57076155</v>
      </c>
      <c r="E16" s="63">
        <f t="shared" si="0"/>
        <v>32075467</v>
      </c>
      <c r="F16" s="61">
        <v>26499742</v>
      </c>
      <c r="G16" s="62">
        <v>57567817</v>
      </c>
      <c r="H16" s="63">
        <f t="shared" si="1"/>
        <v>31068075</v>
      </c>
      <c r="I16" s="63">
        <v>54711266</v>
      </c>
      <c r="J16" s="40">
        <f t="shared" si="2"/>
        <v>128.29833722975943</v>
      </c>
      <c r="K16" s="29">
        <f t="shared" si="3"/>
        <v>117.23916029069264</v>
      </c>
      <c r="L16" s="30">
        <f t="shared" si="4"/>
        <v>85.75338700895873</v>
      </c>
      <c r="M16" s="29">
        <f t="shared" si="5"/>
        <v>84.80050434724363</v>
      </c>
      <c r="N16" s="5"/>
      <c r="O16" s="31"/>
    </row>
    <row r="17" spans="1:15" ht="16.5">
      <c r="A17" s="2"/>
      <c r="B17" s="32" t="s">
        <v>24</v>
      </c>
      <c r="C17" s="64">
        <v>46223732</v>
      </c>
      <c r="D17" s="65">
        <v>83628047</v>
      </c>
      <c r="E17" s="66">
        <f t="shared" si="0"/>
        <v>37404315</v>
      </c>
      <c r="F17" s="64">
        <v>49081060</v>
      </c>
      <c r="G17" s="65">
        <v>85717723</v>
      </c>
      <c r="H17" s="66">
        <f t="shared" si="1"/>
        <v>36636663</v>
      </c>
      <c r="I17" s="66">
        <v>84445534</v>
      </c>
      <c r="J17" s="41">
        <f t="shared" si="2"/>
        <v>80.92015374267054</v>
      </c>
      <c r="K17" s="34">
        <f t="shared" si="3"/>
        <v>74.6452154863811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30591453</v>
      </c>
      <c r="D18" s="71">
        <v>1069380</v>
      </c>
      <c r="E18" s="72">
        <f t="shared" si="0"/>
        <v>-29522073</v>
      </c>
      <c r="F18" s="73">
        <v>29624975</v>
      </c>
      <c r="G18" s="74">
        <v>382370</v>
      </c>
      <c r="H18" s="75">
        <f t="shared" si="1"/>
        <v>-29242605</v>
      </c>
      <c r="I18" s="75">
        <v>452419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2450000</v>
      </c>
      <c r="E22" s="63">
        <f t="shared" si="0"/>
        <v>2450000</v>
      </c>
      <c r="F22" s="61"/>
      <c r="G22" s="62">
        <v>1600000</v>
      </c>
      <c r="H22" s="63">
        <f t="shared" si="1"/>
        <v>1600000</v>
      </c>
      <c r="I22" s="63">
        <v>1600000</v>
      </c>
      <c r="J22" s="28">
        <f t="shared" si="2"/>
        <v>0</v>
      </c>
      <c r="K22" s="29">
        <f t="shared" si="3"/>
        <v>0</v>
      </c>
      <c r="L22" s="30">
        <f>IF($E$25=0,0,($E22/$E$25)*100)</f>
        <v>120.98765432098766</v>
      </c>
      <c r="M22" s="29">
        <f>IF($H$25=0,0,($H22/$H$25)*100)</f>
        <v>113.39475549255846</v>
      </c>
      <c r="N22" s="5"/>
      <c r="O22" s="31"/>
    </row>
    <row r="23" spans="1:15" ht="12.75">
      <c r="A23" s="6"/>
      <c r="B23" s="27" t="s">
        <v>29</v>
      </c>
      <c r="C23" s="61">
        <v>16974000</v>
      </c>
      <c r="D23" s="62">
        <v>16851000</v>
      </c>
      <c r="E23" s="63">
        <f t="shared" si="0"/>
        <v>-123000</v>
      </c>
      <c r="F23" s="61">
        <v>17551000</v>
      </c>
      <c r="G23" s="62">
        <v>17362000</v>
      </c>
      <c r="H23" s="63">
        <f t="shared" si="1"/>
        <v>-189000</v>
      </c>
      <c r="I23" s="63">
        <v>18129000</v>
      </c>
      <c r="J23" s="28">
        <f t="shared" si="2"/>
        <v>-0.7246376811594203</v>
      </c>
      <c r="K23" s="29">
        <f t="shared" si="3"/>
        <v>-1.0768617172810666</v>
      </c>
      <c r="L23" s="30">
        <f>IF($E$25=0,0,($E23/$E$25)*100)</f>
        <v>-6.074074074074074</v>
      </c>
      <c r="M23" s="29">
        <f>IF($H$25=0,0,($H23/$H$25)*100)</f>
        <v>-13.394755492558469</v>
      </c>
      <c r="N23" s="5"/>
      <c r="O23" s="31"/>
    </row>
    <row r="24" spans="1:15" ht="12.75">
      <c r="A24" s="6"/>
      <c r="B24" s="27" t="s">
        <v>30</v>
      </c>
      <c r="C24" s="61">
        <v>302000</v>
      </c>
      <c r="D24" s="62">
        <v>0</v>
      </c>
      <c r="E24" s="63">
        <f t="shared" si="0"/>
        <v>-302000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-100</v>
      </c>
      <c r="K24" s="29">
        <f t="shared" si="3"/>
        <v>0</v>
      </c>
      <c r="L24" s="30">
        <f>IF($E$25=0,0,($E24/$E$25)*100)</f>
        <v>-14.913580246913579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17276000</v>
      </c>
      <c r="D25" s="65">
        <v>19301000</v>
      </c>
      <c r="E25" s="66">
        <f t="shared" si="0"/>
        <v>2025000</v>
      </c>
      <c r="F25" s="64">
        <v>17551000</v>
      </c>
      <c r="G25" s="65">
        <v>18962000</v>
      </c>
      <c r="H25" s="66">
        <f t="shared" si="1"/>
        <v>1411000</v>
      </c>
      <c r="I25" s="66">
        <v>19729000</v>
      </c>
      <c r="J25" s="41">
        <f t="shared" si="2"/>
        <v>11.721463301690207</v>
      </c>
      <c r="K25" s="34">
        <f t="shared" si="3"/>
        <v>8.039427952823202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17276000</v>
      </c>
      <c r="D30" s="62">
        <v>14401000</v>
      </c>
      <c r="E30" s="63">
        <f t="shared" si="0"/>
        <v>-2875000</v>
      </c>
      <c r="F30" s="61">
        <v>17551000</v>
      </c>
      <c r="G30" s="62">
        <v>15762000</v>
      </c>
      <c r="H30" s="63">
        <f t="shared" si="1"/>
        <v>-1789000</v>
      </c>
      <c r="I30" s="63">
        <v>16529000</v>
      </c>
      <c r="J30" s="28">
        <f t="shared" si="2"/>
        <v>-16.64158369993054</v>
      </c>
      <c r="K30" s="29">
        <f t="shared" si="3"/>
        <v>-10.193151387385333</v>
      </c>
      <c r="L30" s="30">
        <f t="shared" si="6"/>
        <v>-141.97530864197532</v>
      </c>
      <c r="M30" s="29">
        <f t="shared" si="7"/>
        <v>-126.78951098511695</v>
      </c>
      <c r="N30" s="5"/>
      <c r="O30" s="31"/>
    </row>
    <row r="31" spans="1:15" ht="12.75">
      <c r="A31" s="6"/>
      <c r="B31" s="27" t="s">
        <v>30</v>
      </c>
      <c r="C31" s="61"/>
      <c r="D31" s="62">
        <v>4900000</v>
      </c>
      <c r="E31" s="63">
        <f t="shared" si="0"/>
        <v>4900000</v>
      </c>
      <c r="F31" s="61"/>
      <c r="G31" s="62">
        <v>3200000</v>
      </c>
      <c r="H31" s="63">
        <f t="shared" si="1"/>
        <v>3200000</v>
      </c>
      <c r="I31" s="63">
        <v>3200000</v>
      </c>
      <c r="J31" s="28">
        <f t="shared" si="2"/>
        <v>0</v>
      </c>
      <c r="K31" s="29">
        <f t="shared" si="3"/>
        <v>0</v>
      </c>
      <c r="L31" s="30">
        <f t="shared" si="6"/>
        <v>241.97530864197532</v>
      </c>
      <c r="M31" s="29">
        <f t="shared" si="7"/>
        <v>226.78951098511692</v>
      </c>
      <c r="N31" s="5"/>
      <c r="O31" s="31"/>
    </row>
    <row r="32" spans="1:15" ht="17.25" thickBot="1">
      <c r="A32" s="6"/>
      <c r="B32" s="55" t="s">
        <v>37</v>
      </c>
      <c r="C32" s="79">
        <v>17276000</v>
      </c>
      <c r="D32" s="80">
        <v>19301000</v>
      </c>
      <c r="E32" s="81">
        <f t="shared" si="0"/>
        <v>2025000</v>
      </c>
      <c r="F32" s="79">
        <v>17551000</v>
      </c>
      <c r="G32" s="80">
        <v>18962000</v>
      </c>
      <c r="H32" s="81">
        <f t="shared" si="1"/>
        <v>1411000</v>
      </c>
      <c r="I32" s="81">
        <v>19729000</v>
      </c>
      <c r="J32" s="56">
        <f t="shared" si="2"/>
        <v>11.721463301690207</v>
      </c>
      <c r="K32" s="57">
        <f t="shared" si="3"/>
        <v>8.039427952823202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10592000</v>
      </c>
      <c r="D7" s="62">
        <v>10400000</v>
      </c>
      <c r="E7" s="63">
        <f>($D7-$C7)</f>
        <v>-192000</v>
      </c>
      <c r="F7" s="61">
        <v>10998000</v>
      </c>
      <c r="G7" s="62">
        <v>10818000</v>
      </c>
      <c r="H7" s="63">
        <f>($G7-$F7)</f>
        <v>-180000</v>
      </c>
      <c r="I7" s="63">
        <v>10152000</v>
      </c>
      <c r="J7" s="28">
        <f>IF($C7=0,0,($E7/$C7)*100)</f>
        <v>-1.812688821752266</v>
      </c>
      <c r="K7" s="29">
        <f>IF($F7=0,0,($H7/$F7)*100)</f>
        <v>-1.6366612111292964</v>
      </c>
      <c r="L7" s="30">
        <f>IF($E$10=0,0,($E7/$E$10)*100)</f>
        <v>-3.386794113610714</v>
      </c>
      <c r="M7" s="29">
        <f>IF($H$10=0,0,($H7/$H$10)*100)</f>
        <v>-4.681433642238599</v>
      </c>
      <c r="N7" s="5"/>
      <c r="O7" s="31"/>
    </row>
    <row r="8" spans="1:15" ht="12.75">
      <c r="A8" s="2"/>
      <c r="B8" s="27" t="s">
        <v>16</v>
      </c>
      <c r="C8" s="61">
        <v>416000</v>
      </c>
      <c r="D8" s="62">
        <v>450000</v>
      </c>
      <c r="E8" s="63">
        <f>($D8-$C8)</f>
        <v>34000</v>
      </c>
      <c r="F8" s="61">
        <v>433000</v>
      </c>
      <c r="G8" s="62">
        <v>450000</v>
      </c>
      <c r="H8" s="63">
        <f>($G8-$F8)</f>
        <v>17000</v>
      </c>
      <c r="I8" s="63">
        <v>450000</v>
      </c>
      <c r="J8" s="28">
        <f>IF($C8=0,0,($E8/$C8)*100)</f>
        <v>8.173076923076923</v>
      </c>
      <c r="K8" s="29">
        <f>IF($F8=0,0,($H8/$F8)*100)</f>
        <v>3.9260969976905313</v>
      </c>
      <c r="L8" s="30">
        <f>IF($E$10=0,0,($E8/$E$10)*100)</f>
        <v>0.5997447909518973</v>
      </c>
      <c r="M8" s="29">
        <f>IF($H$10=0,0,($H8/$H$10)*100)</f>
        <v>0.44213539954475656</v>
      </c>
      <c r="N8" s="5"/>
      <c r="O8" s="31"/>
    </row>
    <row r="9" spans="1:15" ht="12.75">
      <c r="A9" s="2"/>
      <c r="B9" s="27" t="s">
        <v>17</v>
      </c>
      <c r="C9" s="61">
        <v>71652052</v>
      </c>
      <c r="D9" s="62">
        <v>77479130</v>
      </c>
      <c r="E9" s="63">
        <f aca="true" t="shared" si="0" ref="E9:E32">($D9-$C9)</f>
        <v>5827078</v>
      </c>
      <c r="F9" s="61">
        <v>74212524</v>
      </c>
      <c r="G9" s="62">
        <v>78220500</v>
      </c>
      <c r="H9" s="63">
        <f aca="true" t="shared" si="1" ref="H9:H32">($G9-$F9)</f>
        <v>4007976</v>
      </c>
      <c r="I9" s="63">
        <v>80069000</v>
      </c>
      <c r="J9" s="28">
        <f aca="true" t="shared" si="2" ref="J9:J32">IF($C9=0,0,($E9/$C9)*100)</f>
        <v>8.132464929266785</v>
      </c>
      <c r="K9" s="29">
        <f aca="true" t="shared" si="3" ref="K9:K32">IF($F9=0,0,($H9/$F9)*100)</f>
        <v>5.40067334187421</v>
      </c>
      <c r="L9" s="30">
        <f>IF($E$10=0,0,($E9/$E$10)*100)</f>
        <v>102.7870493226588</v>
      </c>
      <c r="M9" s="29">
        <f>IF($H$10=0,0,($H9/$H$10)*100)</f>
        <v>104.23929824269385</v>
      </c>
      <c r="N9" s="5"/>
      <c r="O9" s="31"/>
    </row>
    <row r="10" spans="1:15" ht="16.5">
      <c r="A10" s="6"/>
      <c r="B10" s="32" t="s">
        <v>18</v>
      </c>
      <c r="C10" s="64">
        <v>82660052</v>
      </c>
      <c r="D10" s="65">
        <v>88329130</v>
      </c>
      <c r="E10" s="66">
        <f t="shared" si="0"/>
        <v>5669078</v>
      </c>
      <c r="F10" s="64">
        <v>85643524</v>
      </c>
      <c r="G10" s="65">
        <v>89488500</v>
      </c>
      <c r="H10" s="66">
        <f t="shared" si="1"/>
        <v>3844976</v>
      </c>
      <c r="I10" s="66">
        <v>90671000</v>
      </c>
      <c r="J10" s="33">
        <f t="shared" si="2"/>
        <v>6.858304420132715</v>
      </c>
      <c r="K10" s="34">
        <f t="shared" si="3"/>
        <v>4.489511664653127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33013818</v>
      </c>
      <c r="D12" s="62">
        <v>37136446</v>
      </c>
      <c r="E12" s="63">
        <f t="shared" si="0"/>
        <v>4122628</v>
      </c>
      <c r="F12" s="61">
        <v>35125549</v>
      </c>
      <c r="G12" s="62">
        <v>39625921</v>
      </c>
      <c r="H12" s="63">
        <f t="shared" si="1"/>
        <v>4500372</v>
      </c>
      <c r="I12" s="63">
        <v>42399184</v>
      </c>
      <c r="J12" s="28">
        <f t="shared" si="2"/>
        <v>12.48758322954346</v>
      </c>
      <c r="K12" s="29">
        <f t="shared" si="3"/>
        <v>12.812246721040573</v>
      </c>
      <c r="L12" s="30">
        <f aca="true" t="shared" si="4" ref="L12:L17">IF($E$17=0,0,($E12/$E$17)*100)</f>
        <v>32.002880286240085</v>
      </c>
      <c r="M12" s="29">
        <f aca="true" t="shared" si="5" ref="M12:M17">IF($H$17=0,0,($H12/$H$17)*100)</f>
        <v>33.35761567020139</v>
      </c>
      <c r="N12" s="5"/>
      <c r="O12" s="31"/>
    </row>
    <row r="13" spans="1:15" ht="12.75">
      <c r="A13" s="2"/>
      <c r="B13" s="27" t="s">
        <v>21</v>
      </c>
      <c r="C13" s="61">
        <v>600000</v>
      </c>
      <c r="D13" s="62">
        <v>1085000</v>
      </c>
      <c r="E13" s="63">
        <f t="shared" si="0"/>
        <v>485000</v>
      </c>
      <c r="F13" s="61">
        <v>600000</v>
      </c>
      <c r="G13" s="62">
        <v>650000</v>
      </c>
      <c r="H13" s="63">
        <f t="shared" si="1"/>
        <v>50000</v>
      </c>
      <c r="I13" s="63">
        <v>650000</v>
      </c>
      <c r="J13" s="28">
        <f t="shared" si="2"/>
        <v>80.83333333333333</v>
      </c>
      <c r="K13" s="29">
        <f t="shared" si="3"/>
        <v>8.333333333333332</v>
      </c>
      <c r="L13" s="30">
        <f t="shared" si="4"/>
        <v>3.7649278418587473</v>
      </c>
      <c r="M13" s="29">
        <f t="shared" si="5"/>
        <v>0.3706095370582853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43100813</v>
      </c>
      <c r="D16" s="62">
        <v>51375238</v>
      </c>
      <c r="E16" s="63">
        <f t="shared" si="0"/>
        <v>8274425</v>
      </c>
      <c r="F16" s="61">
        <v>45408416</v>
      </c>
      <c r="G16" s="62">
        <v>54349332</v>
      </c>
      <c r="H16" s="63">
        <f t="shared" si="1"/>
        <v>8940916</v>
      </c>
      <c r="I16" s="63">
        <v>56825425</v>
      </c>
      <c r="J16" s="40">
        <f t="shared" si="2"/>
        <v>19.197839725204254</v>
      </c>
      <c r="K16" s="29">
        <f t="shared" si="3"/>
        <v>19.68999755463833</v>
      </c>
      <c r="L16" s="30">
        <f t="shared" si="4"/>
        <v>64.23219187190116</v>
      </c>
      <c r="M16" s="29">
        <f t="shared" si="5"/>
        <v>66.27177479274032</v>
      </c>
      <c r="N16" s="5"/>
      <c r="O16" s="31"/>
    </row>
    <row r="17" spans="1:15" ht="16.5">
      <c r="A17" s="2"/>
      <c r="B17" s="32" t="s">
        <v>24</v>
      </c>
      <c r="C17" s="64">
        <v>76714631</v>
      </c>
      <c r="D17" s="65">
        <v>89596684</v>
      </c>
      <c r="E17" s="66">
        <f t="shared" si="0"/>
        <v>12882053</v>
      </c>
      <c r="F17" s="64">
        <v>81133965</v>
      </c>
      <c r="G17" s="65">
        <v>94625253</v>
      </c>
      <c r="H17" s="66">
        <f t="shared" si="1"/>
        <v>13491288</v>
      </c>
      <c r="I17" s="66">
        <v>99874609</v>
      </c>
      <c r="J17" s="41">
        <f t="shared" si="2"/>
        <v>16.79217227806258</v>
      </c>
      <c r="K17" s="34">
        <f t="shared" si="3"/>
        <v>16.628409569284578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5945421</v>
      </c>
      <c r="D18" s="71">
        <v>-1267554</v>
      </c>
      <c r="E18" s="72">
        <f t="shared" si="0"/>
        <v>-7212975</v>
      </c>
      <c r="F18" s="73">
        <v>4509559</v>
      </c>
      <c r="G18" s="74">
        <v>-5136753</v>
      </c>
      <c r="H18" s="75">
        <f t="shared" si="1"/>
        <v>-9646312</v>
      </c>
      <c r="I18" s="75">
        <v>-9203609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8474400</v>
      </c>
      <c r="E22" s="63">
        <f t="shared" si="0"/>
        <v>8474400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98.46625766871165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17244000</v>
      </c>
      <c r="D23" s="62">
        <v>17376000</v>
      </c>
      <c r="E23" s="63">
        <f t="shared" si="0"/>
        <v>132000</v>
      </c>
      <c r="F23" s="61">
        <v>17847000</v>
      </c>
      <c r="G23" s="62">
        <v>17650000</v>
      </c>
      <c r="H23" s="63">
        <f t="shared" si="1"/>
        <v>-197000</v>
      </c>
      <c r="I23" s="63">
        <v>18450000</v>
      </c>
      <c r="J23" s="28">
        <f t="shared" si="2"/>
        <v>0.7654836464857342</v>
      </c>
      <c r="K23" s="29">
        <f t="shared" si="3"/>
        <v>-1.1038269737210735</v>
      </c>
      <c r="L23" s="30">
        <f>IF($E$25=0,0,($E23/$E$25)*100)</f>
        <v>1.5337423312883436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17244000</v>
      </c>
      <c r="D25" s="65">
        <v>25850400</v>
      </c>
      <c r="E25" s="66">
        <f t="shared" si="0"/>
        <v>8606400</v>
      </c>
      <c r="F25" s="64">
        <v>17847000</v>
      </c>
      <c r="G25" s="65">
        <v>17650000</v>
      </c>
      <c r="H25" s="66">
        <f t="shared" si="1"/>
        <v>-197000</v>
      </c>
      <c r="I25" s="66">
        <v>18450000</v>
      </c>
      <c r="J25" s="41">
        <f t="shared" si="2"/>
        <v>49.90953375086987</v>
      </c>
      <c r="K25" s="34">
        <f t="shared" si="3"/>
        <v>-1.1038269737210735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17244000</v>
      </c>
      <c r="D30" s="62">
        <v>18671000</v>
      </c>
      <c r="E30" s="63">
        <f t="shared" si="0"/>
        <v>1427000</v>
      </c>
      <c r="F30" s="61">
        <v>17847000</v>
      </c>
      <c r="G30" s="62">
        <v>16394000</v>
      </c>
      <c r="H30" s="63">
        <f t="shared" si="1"/>
        <v>-1453000</v>
      </c>
      <c r="I30" s="63">
        <v>18450000</v>
      </c>
      <c r="J30" s="28">
        <f t="shared" si="2"/>
        <v>8.275342147993504</v>
      </c>
      <c r="K30" s="29">
        <f t="shared" si="3"/>
        <v>-8.141424329018882</v>
      </c>
      <c r="L30" s="30">
        <f t="shared" si="6"/>
        <v>16.580684142033835</v>
      </c>
      <c r="M30" s="29">
        <f t="shared" si="7"/>
        <v>737.5634517766497</v>
      </c>
      <c r="N30" s="5"/>
      <c r="O30" s="31"/>
    </row>
    <row r="31" spans="1:15" ht="12.75">
      <c r="A31" s="6"/>
      <c r="B31" s="27" t="s">
        <v>30</v>
      </c>
      <c r="C31" s="61"/>
      <c r="D31" s="62">
        <v>7179400</v>
      </c>
      <c r="E31" s="63">
        <f t="shared" si="0"/>
        <v>7179400</v>
      </c>
      <c r="F31" s="61"/>
      <c r="G31" s="62">
        <v>1256000</v>
      </c>
      <c r="H31" s="63">
        <f t="shared" si="1"/>
        <v>1256000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83.41931585796617</v>
      </c>
      <c r="M31" s="29">
        <f t="shared" si="7"/>
        <v>-637.5634517766497</v>
      </c>
      <c r="N31" s="5"/>
      <c r="O31" s="31"/>
    </row>
    <row r="32" spans="1:15" ht="17.25" thickBot="1">
      <c r="A32" s="6"/>
      <c r="B32" s="55" t="s">
        <v>37</v>
      </c>
      <c r="C32" s="79">
        <v>17244000</v>
      </c>
      <c r="D32" s="80">
        <v>25850400</v>
      </c>
      <c r="E32" s="81">
        <f t="shared" si="0"/>
        <v>8606400</v>
      </c>
      <c r="F32" s="79">
        <v>17847000</v>
      </c>
      <c r="G32" s="80">
        <v>17650000</v>
      </c>
      <c r="H32" s="81">
        <f t="shared" si="1"/>
        <v>-197000</v>
      </c>
      <c r="I32" s="81">
        <v>18450000</v>
      </c>
      <c r="J32" s="56">
        <f t="shared" si="2"/>
        <v>49.90953375086987</v>
      </c>
      <c r="K32" s="57">
        <f t="shared" si="3"/>
        <v>-1.1038269737210735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113084705</v>
      </c>
      <c r="D8" s="62">
        <v>153031343</v>
      </c>
      <c r="E8" s="63">
        <f>($D8-$C8)</f>
        <v>39946638</v>
      </c>
      <c r="F8" s="61">
        <v>119191279</v>
      </c>
      <c r="G8" s="62">
        <v>161601098</v>
      </c>
      <c r="H8" s="63">
        <f>($G8-$F8)</f>
        <v>42409819</v>
      </c>
      <c r="I8" s="63">
        <v>169357951</v>
      </c>
      <c r="J8" s="28">
        <f>IF($C8=0,0,($E8/$C8)*100)</f>
        <v>35.32452775112249</v>
      </c>
      <c r="K8" s="29">
        <f>IF($F8=0,0,($H8/$F8)*100)</f>
        <v>35.581310441345295</v>
      </c>
      <c r="L8" s="30">
        <f>IF($E$10=0,0,($E8/$E$10)*100)</f>
        <v>107.87713286247775</v>
      </c>
      <c r="M8" s="29">
        <f>IF($H$10=0,0,($H8/$H$10)*100)</f>
        <v>145.08535047361624</v>
      </c>
      <c r="N8" s="5"/>
      <c r="O8" s="31"/>
    </row>
    <row r="9" spans="1:15" ht="12.75">
      <c r="A9" s="2"/>
      <c r="B9" s="27" t="s">
        <v>17</v>
      </c>
      <c r="C9" s="61">
        <v>428886120</v>
      </c>
      <c r="D9" s="62">
        <v>425969237</v>
      </c>
      <c r="E9" s="63">
        <f aca="true" t="shared" si="0" ref="E9:E32">($D9-$C9)</f>
        <v>-2916883</v>
      </c>
      <c r="F9" s="61">
        <v>463511956</v>
      </c>
      <c r="G9" s="62">
        <v>450333082</v>
      </c>
      <c r="H9" s="63">
        <f aca="true" t="shared" si="1" ref="H9:H32">($G9-$F9)</f>
        <v>-13178874</v>
      </c>
      <c r="I9" s="63">
        <v>486820670</v>
      </c>
      <c r="J9" s="28">
        <f aca="true" t="shared" si="2" ref="J9:J32">IF($C9=0,0,($E9/$C9)*100)</f>
        <v>-0.6801066446263171</v>
      </c>
      <c r="K9" s="29">
        <f aca="true" t="shared" si="3" ref="K9:K32">IF($F9=0,0,($H9/$F9)*100)</f>
        <v>-2.8432651691944706</v>
      </c>
      <c r="L9" s="30">
        <f>IF($E$10=0,0,($E9/$E$10)*100)</f>
        <v>-7.877132862477756</v>
      </c>
      <c r="M9" s="29">
        <f>IF($H$10=0,0,($H9/$H$10)*100)</f>
        <v>-45.08535047361623</v>
      </c>
      <c r="N9" s="5"/>
      <c r="O9" s="31"/>
    </row>
    <row r="10" spans="1:15" ht="16.5">
      <c r="A10" s="6"/>
      <c r="B10" s="32" t="s">
        <v>18</v>
      </c>
      <c r="C10" s="64">
        <v>541970825</v>
      </c>
      <c r="D10" s="65">
        <v>579000580</v>
      </c>
      <c r="E10" s="66">
        <f t="shared" si="0"/>
        <v>37029755</v>
      </c>
      <c r="F10" s="64">
        <v>582703235</v>
      </c>
      <c r="G10" s="65">
        <v>611934180</v>
      </c>
      <c r="H10" s="66">
        <f t="shared" si="1"/>
        <v>29230945</v>
      </c>
      <c r="I10" s="66">
        <v>656178621</v>
      </c>
      <c r="J10" s="33">
        <f t="shared" si="2"/>
        <v>6.8324258967260825</v>
      </c>
      <c r="K10" s="34">
        <f t="shared" si="3"/>
        <v>5.016437741245765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210770000</v>
      </c>
      <c r="D12" s="62">
        <v>218051565</v>
      </c>
      <c r="E12" s="63">
        <f t="shared" si="0"/>
        <v>7281565</v>
      </c>
      <c r="F12" s="61">
        <v>223416000</v>
      </c>
      <c r="G12" s="62">
        <v>230262997</v>
      </c>
      <c r="H12" s="63">
        <f t="shared" si="1"/>
        <v>6846997</v>
      </c>
      <c r="I12" s="63">
        <v>241315925</v>
      </c>
      <c r="J12" s="28">
        <f t="shared" si="2"/>
        <v>3.454744508231722</v>
      </c>
      <c r="K12" s="29">
        <f t="shared" si="3"/>
        <v>3.0646851613134243</v>
      </c>
      <c r="L12" s="30">
        <f aca="true" t="shared" si="4" ref="L12:L17">IF($E$17=0,0,($E12/$E$17)*100)</f>
        <v>-35.30863197789611</v>
      </c>
      <c r="M12" s="29">
        <f aca="true" t="shared" si="5" ref="M12:M17">IF($H$17=0,0,($H12/$H$17)*100)</f>
        <v>-28.332010592957342</v>
      </c>
      <c r="N12" s="5"/>
      <c r="O12" s="31"/>
    </row>
    <row r="13" spans="1:15" ht="12.75">
      <c r="A13" s="2"/>
      <c r="B13" s="27" t="s">
        <v>21</v>
      </c>
      <c r="C13" s="61">
        <v>18458766</v>
      </c>
      <c r="D13" s="62">
        <v>37926381</v>
      </c>
      <c r="E13" s="63">
        <f t="shared" si="0"/>
        <v>19467615</v>
      </c>
      <c r="F13" s="61">
        <v>19566292</v>
      </c>
      <c r="G13" s="62">
        <v>40049850</v>
      </c>
      <c r="H13" s="63">
        <f t="shared" si="1"/>
        <v>20483558</v>
      </c>
      <c r="I13" s="63">
        <v>41972291</v>
      </c>
      <c r="J13" s="28">
        <f t="shared" si="2"/>
        <v>105.46541951937631</v>
      </c>
      <c r="K13" s="29">
        <f t="shared" si="3"/>
        <v>104.68799095914545</v>
      </c>
      <c r="L13" s="30">
        <f t="shared" si="4"/>
        <v>-94.39932947414053</v>
      </c>
      <c r="M13" s="29">
        <f t="shared" si="5"/>
        <v>-84.75838126370671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76240988</v>
      </c>
      <c r="D15" s="62">
        <v>95592800</v>
      </c>
      <c r="E15" s="63">
        <f t="shared" si="0"/>
        <v>19351812</v>
      </c>
      <c r="F15" s="61">
        <v>80815447</v>
      </c>
      <c r="G15" s="62">
        <v>100945997</v>
      </c>
      <c r="H15" s="63">
        <f t="shared" si="1"/>
        <v>20130550</v>
      </c>
      <c r="I15" s="63">
        <v>105791405</v>
      </c>
      <c r="J15" s="28">
        <f t="shared" si="2"/>
        <v>25.382425526804557</v>
      </c>
      <c r="K15" s="29">
        <f t="shared" si="3"/>
        <v>24.909284978650184</v>
      </c>
      <c r="L15" s="30">
        <f t="shared" si="4"/>
        <v>-93.83779558562394</v>
      </c>
      <c r="M15" s="29">
        <f t="shared" si="5"/>
        <v>-83.29767865270824</v>
      </c>
      <c r="N15" s="5"/>
      <c r="O15" s="31"/>
    </row>
    <row r="16" spans="1:15" ht="12.75">
      <c r="A16" s="2"/>
      <c r="B16" s="27" t="s">
        <v>23</v>
      </c>
      <c r="C16" s="61">
        <v>292071247</v>
      </c>
      <c r="D16" s="62">
        <v>225347635</v>
      </c>
      <c r="E16" s="63">
        <f t="shared" si="0"/>
        <v>-66723612</v>
      </c>
      <c r="F16" s="61">
        <v>309595261</v>
      </c>
      <c r="G16" s="62">
        <v>237967156</v>
      </c>
      <c r="H16" s="63">
        <f t="shared" si="1"/>
        <v>-71628105</v>
      </c>
      <c r="I16" s="63">
        <v>249388800</v>
      </c>
      <c r="J16" s="40">
        <f t="shared" si="2"/>
        <v>-22.844977958408894</v>
      </c>
      <c r="K16" s="29">
        <f t="shared" si="3"/>
        <v>-23.136046969401125</v>
      </c>
      <c r="L16" s="30">
        <f t="shared" si="4"/>
        <v>323.54575703766056</v>
      </c>
      <c r="M16" s="29">
        <f t="shared" si="5"/>
        <v>296.3880705093723</v>
      </c>
      <c r="N16" s="5"/>
      <c r="O16" s="31"/>
    </row>
    <row r="17" spans="1:15" ht="16.5">
      <c r="A17" s="2"/>
      <c r="B17" s="32" t="s">
        <v>24</v>
      </c>
      <c r="C17" s="64">
        <v>597541001</v>
      </c>
      <c r="D17" s="65">
        <v>576918381</v>
      </c>
      <c r="E17" s="66">
        <f t="shared" si="0"/>
        <v>-20622620</v>
      </c>
      <c r="F17" s="64">
        <v>633393000</v>
      </c>
      <c r="G17" s="65">
        <v>609226000</v>
      </c>
      <c r="H17" s="66">
        <f t="shared" si="1"/>
        <v>-24167000</v>
      </c>
      <c r="I17" s="66">
        <v>638468421</v>
      </c>
      <c r="J17" s="41">
        <f t="shared" si="2"/>
        <v>-3.4512476910350123</v>
      </c>
      <c r="K17" s="34">
        <f t="shared" si="3"/>
        <v>-3.81548264663487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-55570176</v>
      </c>
      <c r="D18" s="71">
        <v>2082199</v>
      </c>
      <c r="E18" s="72">
        <f t="shared" si="0"/>
        <v>57652375</v>
      </c>
      <c r="F18" s="73">
        <v>-50689765</v>
      </c>
      <c r="G18" s="74">
        <v>2708180</v>
      </c>
      <c r="H18" s="75">
        <f t="shared" si="1"/>
        <v>53397945</v>
      </c>
      <c r="I18" s="75">
        <v>17710200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120000000</v>
      </c>
      <c r="D21" s="62">
        <v>58764000</v>
      </c>
      <c r="E21" s="63">
        <f t="shared" si="0"/>
        <v>-61236000</v>
      </c>
      <c r="F21" s="61">
        <v>120000000</v>
      </c>
      <c r="G21" s="62">
        <v>0</v>
      </c>
      <c r="H21" s="63">
        <f t="shared" si="1"/>
        <v>-120000000</v>
      </c>
      <c r="I21" s="63">
        <v>0</v>
      </c>
      <c r="J21" s="28">
        <f t="shared" si="2"/>
        <v>-51.03</v>
      </c>
      <c r="K21" s="29">
        <f t="shared" si="3"/>
        <v>-100</v>
      </c>
      <c r="L21" s="30">
        <f>IF($E$25=0,0,($E21/$E$25)*100)</f>
        <v>114.91517790121604</v>
      </c>
      <c r="M21" s="29">
        <f>IF($H$25=0,0,($H21/$H$25)*100)</f>
        <v>77.22902266671815</v>
      </c>
      <c r="N21" s="5"/>
      <c r="O21" s="31"/>
    </row>
    <row r="22" spans="1:15" ht="12.75">
      <c r="A22" s="6"/>
      <c r="B22" s="27" t="s">
        <v>28</v>
      </c>
      <c r="C22" s="61"/>
      <c r="D22" s="62">
        <v>15600000</v>
      </c>
      <c r="E22" s="63">
        <f t="shared" si="0"/>
        <v>15600000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-29.27488365110344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193784000</v>
      </c>
      <c r="D23" s="62">
        <v>186132000</v>
      </c>
      <c r="E23" s="63">
        <f t="shared" si="0"/>
        <v>-7652000</v>
      </c>
      <c r="F23" s="61">
        <v>176029000</v>
      </c>
      <c r="G23" s="62">
        <v>140647000</v>
      </c>
      <c r="H23" s="63">
        <f t="shared" si="1"/>
        <v>-35382000</v>
      </c>
      <c r="I23" s="63">
        <v>169947000</v>
      </c>
      <c r="J23" s="28">
        <f t="shared" si="2"/>
        <v>-3.9487264170416543</v>
      </c>
      <c r="K23" s="29">
        <f t="shared" si="3"/>
        <v>-20.100097143084376</v>
      </c>
      <c r="L23" s="30">
        <f>IF($E$25=0,0,($E23/$E$25)*100)</f>
        <v>14.359705749887405</v>
      </c>
      <c r="M23" s="29">
        <f>IF($H$25=0,0,($H23/$H$25)*100)</f>
        <v>22.77097733328185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313784000</v>
      </c>
      <c r="D25" s="65">
        <v>260496000</v>
      </c>
      <c r="E25" s="66">
        <f t="shared" si="0"/>
        <v>-53288000</v>
      </c>
      <c r="F25" s="64">
        <v>296029000</v>
      </c>
      <c r="G25" s="65">
        <v>140647000</v>
      </c>
      <c r="H25" s="66">
        <f t="shared" si="1"/>
        <v>-155382000</v>
      </c>
      <c r="I25" s="66">
        <v>169947000</v>
      </c>
      <c r="J25" s="41">
        <f t="shared" si="2"/>
        <v>-16.982382785610483</v>
      </c>
      <c r="K25" s="34">
        <f t="shared" si="3"/>
        <v>-52.48877643744363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313784000</v>
      </c>
      <c r="D27" s="62">
        <v>252896000</v>
      </c>
      <c r="E27" s="63">
        <f t="shared" si="0"/>
        <v>-60888000</v>
      </c>
      <c r="F27" s="61">
        <v>296029000</v>
      </c>
      <c r="G27" s="62">
        <v>140647000</v>
      </c>
      <c r="H27" s="63">
        <f t="shared" si="1"/>
        <v>-155382000</v>
      </c>
      <c r="I27" s="63">
        <v>169947000</v>
      </c>
      <c r="J27" s="28">
        <f t="shared" si="2"/>
        <v>-19.404431073604773</v>
      </c>
      <c r="K27" s="29">
        <f t="shared" si="3"/>
        <v>-52.48877643744363</v>
      </c>
      <c r="L27" s="30">
        <f aca="true" t="shared" si="6" ref="L27:L32">IF($E$32=0,0,($E27/$E$32)*100)</f>
        <v>114.26212280438372</v>
      </c>
      <c r="M27" s="29">
        <f aca="true" t="shared" si="7" ref="M27:M32">IF($H$32=0,0,($H27/$H$32)*100)</f>
        <v>100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7600000</v>
      </c>
      <c r="E31" s="63">
        <f t="shared" si="0"/>
        <v>7600000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-14.262122804383726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313784000</v>
      </c>
      <c r="D32" s="80">
        <v>260496000</v>
      </c>
      <c r="E32" s="81">
        <f t="shared" si="0"/>
        <v>-53288000</v>
      </c>
      <c r="F32" s="79">
        <v>296029000</v>
      </c>
      <c r="G32" s="80">
        <v>140647000</v>
      </c>
      <c r="H32" s="81">
        <f t="shared" si="1"/>
        <v>-155382000</v>
      </c>
      <c r="I32" s="81">
        <v>169947000</v>
      </c>
      <c r="J32" s="56">
        <f t="shared" si="2"/>
        <v>-16.982382785610483</v>
      </c>
      <c r="K32" s="57">
        <f t="shared" si="3"/>
        <v>-52.48877643744363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148464400</v>
      </c>
      <c r="D7" s="62">
        <v>151414974</v>
      </c>
      <c r="E7" s="63">
        <f>($D7-$C7)</f>
        <v>2950574</v>
      </c>
      <c r="F7" s="61">
        <v>157450400</v>
      </c>
      <c r="G7" s="62">
        <v>160499872</v>
      </c>
      <c r="H7" s="63">
        <f>($G7-$F7)</f>
        <v>3049472</v>
      </c>
      <c r="I7" s="63">
        <v>170129864</v>
      </c>
      <c r="J7" s="28">
        <f>IF($C7=0,0,($E7/$C7)*100)</f>
        <v>1.9873949579831933</v>
      </c>
      <c r="K7" s="29">
        <f>IF($F7=0,0,($H7/$F7)*100)</f>
        <v>1.936782631228628</v>
      </c>
      <c r="L7" s="30">
        <f>IF($E$10=0,0,($E7/$E$10)*100)</f>
        <v>-10.615983229289952</v>
      </c>
      <c r="M7" s="29">
        <f>IF($H$10=0,0,($H7/$H$10)*100)</f>
        <v>-8.90951683914144</v>
      </c>
      <c r="N7" s="5"/>
      <c r="O7" s="31"/>
    </row>
    <row r="8" spans="1:15" ht="12.75">
      <c r="A8" s="2"/>
      <c r="B8" s="27" t="s">
        <v>16</v>
      </c>
      <c r="C8" s="61">
        <v>286287491</v>
      </c>
      <c r="D8" s="62">
        <v>299720340</v>
      </c>
      <c r="E8" s="63">
        <f>($D8-$C8)</f>
        <v>13432849</v>
      </c>
      <c r="F8" s="61">
        <v>303575746</v>
      </c>
      <c r="G8" s="62">
        <v>318013080</v>
      </c>
      <c r="H8" s="63">
        <f>($G8-$F8)</f>
        <v>14437334</v>
      </c>
      <c r="I8" s="63">
        <v>337093865</v>
      </c>
      <c r="J8" s="28">
        <f>IF($C8=0,0,($E8/$C8)*100)</f>
        <v>4.692083804667526</v>
      </c>
      <c r="K8" s="29">
        <f>IF($F8=0,0,($H8/$F8)*100)</f>
        <v>4.755760033609536</v>
      </c>
      <c r="L8" s="30">
        <f>IF($E$10=0,0,($E8/$E$10)*100)</f>
        <v>-48.330562021350524</v>
      </c>
      <c r="M8" s="29">
        <f>IF($H$10=0,0,($H8/$H$10)*100)</f>
        <v>-42.18096456872181</v>
      </c>
      <c r="N8" s="5"/>
      <c r="O8" s="31"/>
    </row>
    <row r="9" spans="1:15" ht="12.75">
      <c r="A9" s="2"/>
      <c r="B9" s="27" t="s">
        <v>17</v>
      </c>
      <c r="C9" s="61">
        <v>227299000</v>
      </c>
      <c r="D9" s="62">
        <v>183121882</v>
      </c>
      <c r="E9" s="63">
        <f aca="true" t="shared" si="0" ref="E9:E32">($D9-$C9)</f>
        <v>-44177118</v>
      </c>
      <c r="F9" s="61">
        <v>233536000</v>
      </c>
      <c r="G9" s="62">
        <v>181822063</v>
      </c>
      <c r="H9" s="63">
        <f aca="true" t="shared" si="1" ref="H9:H32">($G9-$F9)</f>
        <v>-51713937</v>
      </c>
      <c r="I9" s="63">
        <v>181460187</v>
      </c>
      <c r="J9" s="28">
        <f aca="true" t="shared" si="2" ref="J9:J32">IF($C9=0,0,($E9/$C9)*100)</f>
        <v>-19.435685154796108</v>
      </c>
      <c r="K9" s="29">
        <f aca="true" t="shared" si="3" ref="K9:K32">IF($F9=0,0,($H9/$F9)*100)</f>
        <v>-22.143882313647577</v>
      </c>
      <c r="L9" s="30">
        <f>IF($E$10=0,0,($E9/$E$10)*100)</f>
        <v>158.94654525064047</v>
      </c>
      <c r="M9" s="29">
        <f>IF($H$10=0,0,($H9/$H$10)*100)</f>
        <v>151.09048140786325</v>
      </c>
      <c r="N9" s="5"/>
      <c r="O9" s="31"/>
    </row>
    <row r="10" spans="1:15" ht="16.5">
      <c r="A10" s="6"/>
      <c r="B10" s="32" t="s">
        <v>18</v>
      </c>
      <c r="C10" s="64">
        <v>662050891</v>
      </c>
      <c r="D10" s="65">
        <v>634257196</v>
      </c>
      <c r="E10" s="66">
        <f t="shared" si="0"/>
        <v>-27793695</v>
      </c>
      <c r="F10" s="64">
        <v>694562146</v>
      </c>
      <c r="G10" s="65">
        <v>660335015</v>
      </c>
      <c r="H10" s="66">
        <f t="shared" si="1"/>
        <v>-34227131</v>
      </c>
      <c r="I10" s="66">
        <v>688683916</v>
      </c>
      <c r="J10" s="33">
        <f t="shared" si="2"/>
        <v>-4.198120624536702</v>
      </c>
      <c r="K10" s="34">
        <f t="shared" si="3"/>
        <v>-4.927871637853411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238455220</v>
      </c>
      <c r="D12" s="62">
        <v>196205329</v>
      </c>
      <c r="E12" s="63">
        <f t="shared" si="0"/>
        <v>-42249891</v>
      </c>
      <c r="F12" s="61">
        <v>198026000</v>
      </c>
      <c r="G12" s="62">
        <v>207371327</v>
      </c>
      <c r="H12" s="63">
        <f t="shared" si="1"/>
        <v>9345327</v>
      </c>
      <c r="I12" s="63">
        <v>220537233</v>
      </c>
      <c r="J12" s="28">
        <f t="shared" si="2"/>
        <v>-17.718165700042128</v>
      </c>
      <c r="K12" s="29">
        <f t="shared" si="3"/>
        <v>4.71924242271217</v>
      </c>
      <c r="L12" s="30">
        <f aca="true" t="shared" si="4" ref="L12:L17">IF($E$17=0,0,($E12/$E$17)*100)</f>
        <v>-188.29682519591836</v>
      </c>
      <c r="M12" s="29">
        <f aca="true" t="shared" si="5" ref="M12:M17">IF($H$17=0,0,($H12/$H$17)*100)</f>
        <v>42.64733236465593</v>
      </c>
      <c r="N12" s="5"/>
      <c r="O12" s="31"/>
    </row>
    <row r="13" spans="1:15" ht="12.75">
      <c r="A13" s="2"/>
      <c r="B13" s="27" t="s">
        <v>21</v>
      </c>
      <c r="C13" s="61">
        <v>20046000</v>
      </c>
      <c r="D13" s="62">
        <v>19994977</v>
      </c>
      <c r="E13" s="63">
        <f t="shared" si="0"/>
        <v>-51023</v>
      </c>
      <c r="F13" s="61">
        <v>21449000</v>
      </c>
      <c r="G13" s="62">
        <v>21194676</v>
      </c>
      <c r="H13" s="63">
        <f t="shared" si="1"/>
        <v>-254324</v>
      </c>
      <c r="I13" s="63">
        <v>22466356</v>
      </c>
      <c r="J13" s="28">
        <f t="shared" si="2"/>
        <v>-0.25452958196148856</v>
      </c>
      <c r="K13" s="29">
        <f t="shared" si="3"/>
        <v>-1.1857149517460022</v>
      </c>
      <c r="L13" s="30">
        <f t="shared" si="4"/>
        <v>-0.2273963005483574</v>
      </c>
      <c r="M13" s="29">
        <f t="shared" si="5"/>
        <v>-1.1606057397786889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174164000</v>
      </c>
      <c r="D15" s="62">
        <v>183766408</v>
      </c>
      <c r="E15" s="63">
        <f t="shared" si="0"/>
        <v>9602408</v>
      </c>
      <c r="F15" s="61">
        <v>184614000</v>
      </c>
      <c r="G15" s="62">
        <v>194792392</v>
      </c>
      <c r="H15" s="63">
        <f t="shared" si="1"/>
        <v>10178392</v>
      </c>
      <c r="I15" s="63">
        <v>206479936</v>
      </c>
      <c r="J15" s="28">
        <f t="shared" si="2"/>
        <v>5.513428722353644</v>
      </c>
      <c r="K15" s="29">
        <f t="shared" si="3"/>
        <v>5.513337016694292</v>
      </c>
      <c r="L15" s="30">
        <f t="shared" si="4"/>
        <v>42.79544628022562</v>
      </c>
      <c r="M15" s="29">
        <f t="shared" si="5"/>
        <v>46.44901848397119</v>
      </c>
      <c r="N15" s="5"/>
      <c r="O15" s="31"/>
    </row>
    <row r="16" spans="1:15" ht="12.75">
      <c r="A16" s="2"/>
      <c r="B16" s="27" t="s">
        <v>23</v>
      </c>
      <c r="C16" s="61">
        <v>237158780</v>
      </c>
      <c r="D16" s="62">
        <v>292295206</v>
      </c>
      <c r="E16" s="63">
        <f t="shared" si="0"/>
        <v>55136426</v>
      </c>
      <c r="F16" s="61">
        <v>302646000</v>
      </c>
      <c r="G16" s="62">
        <v>305289645</v>
      </c>
      <c r="H16" s="63">
        <f t="shared" si="1"/>
        <v>2643645</v>
      </c>
      <c r="I16" s="63">
        <v>320010360</v>
      </c>
      <c r="J16" s="40">
        <f t="shared" si="2"/>
        <v>23.248739093699168</v>
      </c>
      <c r="K16" s="29">
        <f t="shared" si="3"/>
        <v>0.8735106361888147</v>
      </c>
      <c r="L16" s="30">
        <f t="shared" si="4"/>
        <v>245.72877521624105</v>
      </c>
      <c r="M16" s="29">
        <f t="shared" si="5"/>
        <v>12.06425489115157</v>
      </c>
      <c r="N16" s="5"/>
      <c r="O16" s="31"/>
    </row>
    <row r="17" spans="1:15" ht="16.5">
      <c r="A17" s="2"/>
      <c r="B17" s="32" t="s">
        <v>24</v>
      </c>
      <c r="C17" s="64">
        <v>669824000</v>
      </c>
      <c r="D17" s="65">
        <v>692261920</v>
      </c>
      <c r="E17" s="66">
        <f t="shared" si="0"/>
        <v>22437920</v>
      </c>
      <c r="F17" s="64">
        <v>706735000</v>
      </c>
      <c r="G17" s="65">
        <v>728648040</v>
      </c>
      <c r="H17" s="66">
        <f t="shared" si="1"/>
        <v>21913040</v>
      </c>
      <c r="I17" s="66">
        <v>769493885</v>
      </c>
      <c r="J17" s="41">
        <f t="shared" si="2"/>
        <v>3.3498232371488625</v>
      </c>
      <c r="K17" s="34">
        <f t="shared" si="3"/>
        <v>3.1006020644230157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-7773109</v>
      </c>
      <c r="D18" s="71">
        <v>-58004724</v>
      </c>
      <c r="E18" s="72">
        <f t="shared" si="0"/>
        <v>-50231615</v>
      </c>
      <c r="F18" s="73">
        <v>-12172854</v>
      </c>
      <c r="G18" s="74">
        <v>-68313025</v>
      </c>
      <c r="H18" s="75">
        <f t="shared" si="1"/>
        <v>-56140171</v>
      </c>
      <c r="I18" s="75">
        <v>-80809969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55115000</v>
      </c>
      <c r="D23" s="62">
        <v>107647000</v>
      </c>
      <c r="E23" s="63">
        <f t="shared" si="0"/>
        <v>52532000</v>
      </c>
      <c r="F23" s="61">
        <v>57276000</v>
      </c>
      <c r="G23" s="62">
        <v>110272000</v>
      </c>
      <c r="H23" s="63">
        <f t="shared" si="1"/>
        <v>52996000</v>
      </c>
      <c r="I23" s="63">
        <v>64707000</v>
      </c>
      <c r="J23" s="28">
        <f t="shared" si="2"/>
        <v>95.31343554386284</v>
      </c>
      <c r="K23" s="29">
        <f t="shared" si="3"/>
        <v>92.5274111320623</v>
      </c>
      <c r="L23" s="30">
        <f>IF($E$25=0,0,($E23/$E$25)*100)</f>
        <v>56.470841171728026</v>
      </c>
      <c r="M23" s="29">
        <f>IF($H$25=0,0,($H23/$H$25)*100)</f>
        <v>126.18095238095238</v>
      </c>
      <c r="N23" s="5"/>
      <c r="O23" s="31"/>
    </row>
    <row r="24" spans="1:15" ht="12.75">
      <c r="A24" s="6"/>
      <c r="B24" s="27" t="s">
        <v>30</v>
      </c>
      <c r="C24" s="61">
        <v>20135000</v>
      </c>
      <c r="D24" s="62">
        <v>60628000</v>
      </c>
      <c r="E24" s="63">
        <f t="shared" si="0"/>
        <v>40493000</v>
      </c>
      <c r="F24" s="61">
        <v>12474000</v>
      </c>
      <c r="G24" s="62">
        <v>1478000</v>
      </c>
      <c r="H24" s="63">
        <f t="shared" si="1"/>
        <v>-10996000</v>
      </c>
      <c r="I24" s="63">
        <v>0</v>
      </c>
      <c r="J24" s="28">
        <f t="shared" si="2"/>
        <v>201.1075242115719</v>
      </c>
      <c r="K24" s="29">
        <f t="shared" si="3"/>
        <v>-88.15135481802149</v>
      </c>
      <c r="L24" s="30">
        <f>IF($E$25=0,0,($E24/$E$25)*100)</f>
        <v>43.52915882827197</v>
      </c>
      <c r="M24" s="29">
        <f>IF($H$25=0,0,($H24/$H$25)*100)</f>
        <v>-26.180952380952384</v>
      </c>
      <c r="N24" s="5"/>
      <c r="O24" s="31"/>
    </row>
    <row r="25" spans="1:15" ht="16.5">
      <c r="A25" s="6"/>
      <c r="B25" s="32" t="s">
        <v>31</v>
      </c>
      <c r="C25" s="64">
        <v>75250000</v>
      </c>
      <c r="D25" s="65">
        <v>168275000</v>
      </c>
      <c r="E25" s="66">
        <f t="shared" si="0"/>
        <v>93025000</v>
      </c>
      <c r="F25" s="64">
        <v>69750000</v>
      </c>
      <c r="G25" s="65">
        <v>111750000</v>
      </c>
      <c r="H25" s="66">
        <f t="shared" si="1"/>
        <v>42000000</v>
      </c>
      <c r="I25" s="66">
        <v>64707000</v>
      </c>
      <c r="J25" s="41">
        <f t="shared" si="2"/>
        <v>123.62126245847176</v>
      </c>
      <c r="K25" s="34">
        <f t="shared" si="3"/>
        <v>60.215053763440864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20000000</v>
      </c>
      <c r="E28" s="63">
        <f t="shared" si="0"/>
        <v>20000000</v>
      </c>
      <c r="F28" s="61"/>
      <c r="G28" s="62">
        <v>5000000</v>
      </c>
      <c r="H28" s="63">
        <f t="shared" si="1"/>
        <v>5000000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21.499596882558453</v>
      </c>
      <c r="M28" s="29">
        <f t="shared" si="7"/>
        <v>11.904761904761903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50000000</v>
      </c>
      <c r="D30" s="62">
        <v>79700000</v>
      </c>
      <c r="E30" s="63">
        <f t="shared" si="0"/>
        <v>29700000</v>
      </c>
      <c r="F30" s="61">
        <v>37000000</v>
      </c>
      <c r="G30" s="62">
        <v>78750000</v>
      </c>
      <c r="H30" s="63">
        <f t="shared" si="1"/>
        <v>41750000</v>
      </c>
      <c r="I30" s="63">
        <v>64707000</v>
      </c>
      <c r="J30" s="28">
        <f t="shared" si="2"/>
        <v>59.4</v>
      </c>
      <c r="K30" s="29">
        <f t="shared" si="3"/>
        <v>112.83783783783782</v>
      </c>
      <c r="L30" s="30">
        <f t="shared" si="6"/>
        <v>31.926901370599303</v>
      </c>
      <c r="M30" s="29">
        <f t="shared" si="7"/>
        <v>99.40476190476191</v>
      </c>
      <c r="N30" s="5"/>
      <c r="O30" s="31"/>
    </row>
    <row r="31" spans="1:15" ht="12.75">
      <c r="A31" s="6"/>
      <c r="B31" s="27" t="s">
        <v>30</v>
      </c>
      <c r="C31" s="61">
        <v>25250000</v>
      </c>
      <c r="D31" s="62">
        <v>68575000</v>
      </c>
      <c r="E31" s="63">
        <f t="shared" si="0"/>
        <v>43325000</v>
      </c>
      <c r="F31" s="61">
        <v>32750000</v>
      </c>
      <c r="G31" s="62">
        <v>28000000</v>
      </c>
      <c r="H31" s="63">
        <f t="shared" si="1"/>
        <v>-4750000</v>
      </c>
      <c r="I31" s="63">
        <v>0</v>
      </c>
      <c r="J31" s="28">
        <f t="shared" si="2"/>
        <v>171.58415841584159</v>
      </c>
      <c r="K31" s="29">
        <f t="shared" si="3"/>
        <v>-14.50381679389313</v>
      </c>
      <c r="L31" s="30">
        <f t="shared" si="6"/>
        <v>46.57350174684225</v>
      </c>
      <c r="M31" s="29">
        <f t="shared" si="7"/>
        <v>-11.30952380952381</v>
      </c>
      <c r="N31" s="5"/>
      <c r="O31" s="31"/>
    </row>
    <row r="32" spans="1:15" ht="17.25" thickBot="1">
      <c r="A32" s="6"/>
      <c r="B32" s="55" t="s">
        <v>37</v>
      </c>
      <c r="C32" s="79">
        <v>75250000</v>
      </c>
      <c r="D32" s="80">
        <v>168275000</v>
      </c>
      <c r="E32" s="81">
        <f t="shared" si="0"/>
        <v>93025000</v>
      </c>
      <c r="F32" s="79">
        <v>69750000</v>
      </c>
      <c r="G32" s="80">
        <v>111750000</v>
      </c>
      <c r="H32" s="81">
        <f t="shared" si="1"/>
        <v>42000000</v>
      </c>
      <c r="I32" s="81">
        <v>64707000</v>
      </c>
      <c r="J32" s="56">
        <f t="shared" si="2"/>
        <v>123.62126245847176</v>
      </c>
      <c r="K32" s="57">
        <f t="shared" si="3"/>
        <v>60.215053763440864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3189835</v>
      </c>
      <c r="D7" s="62">
        <v>3220438</v>
      </c>
      <c r="E7" s="63">
        <f>($D7-$C7)</f>
        <v>30603</v>
      </c>
      <c r="F7" s="61">
        <v>3340499</v>
      </c>
      <c r="G7" s="62">
        <v>3363849</v>
      </c>
      <c r="H7" s="63">
        <f>($G7-$F7)</f>
        <v>23350</v>
      </c>
      <c r="I7" s="63">
        <v>3521618</v>
      </c>
      <c r="J7" s="28">
        <f>IF($C7=0,0,($E7/$C7)*100)</f>
        <v>0.9593913164787521</v>
      </c>
      <c r="K7" s="29">
        <f>IF($F7=0,0,($H7/$F7)*100)</f>
        <v>0.6989973653636776</v>
      </c>
      <c r="L7" s="30">
        <f>IF($E$10=0,0,($E7/$E$10)*100)</f>
        <v>0.582486906749562</v>
      </c>
      <c r="M7" s="29">
        <f>IF($H$10=0,0,($H7/$H$10)*100)</f>
        <v>1.259731900997481</v>
      </c>
      <c r="N7" s="5"/>
      <c r="O7" s="31"/>
    </row>
    <row r="8" spans="1:15" ht="12.75">
      <c r="A8" s="2"/>
      <c r="B8" s="27" t="s">
        <v>16</v>
      </c>
      <c r="C8" s="61">
        <v>175000</v>
      </c>
      <c r="D8" s="62">
        <v>180000</v>
      </c>
      <c r="E8" s="63">
        <f>($D8-$C8)</f>
        <v>5000</v>
      </c>
      <c r="F8" s="61">
        <v>175000</v>
      </c>
      <c r="G8" s="62">
        <v>190000</v>
      </c>
      <c r="H8" s="63">
        <f>($G8-$F8)</f>
        <v>15000</v>
      </c>
      <c r="I8" s="63">
        <v>199965</v>
      </c>
      <c r="J8" s="28">
        <f>IF($C8=0,0,($E8/$C8)*100)</f>
        <v>2.857142857142857</v>
      </c>
      <c r="K8" s="29">
        <f>IF($F8=0,0,($H8/$F8)*100)</f>
        <v>8.571428571428571</v>
      </c>
      <c r="L8" s="30">
        <f>IF($E$10=0,0,($E8/$E$10)*100)</f>
        <v>0.0951682689196422</v>
      </c>
      <c r="M8" s="29">
        <f>IF($H$10=0,0,($H8/$H$10)*100)</f>
        <v>0.8092496152018079</v>
      </c>
      <c r="N8" s="5"/>
      <c r="O8" s="31"/>
    </row>
    <row r="9" spans="1:15" ht="12.75">
      <c r="A9" s="2"/>
      <c r="B9" s="27" t="s">
        <v>17</v>
      </c>
      <c r="C9" s="61">
        <v>81889349</v>
      </c>
      <c r="D9" s="62">
        <v>87107598</v>
      </c>
      <c r="E9" s="63">
        <f aca="true" t="shared" si="0" ref="E9:E32">($D9-$C9)</f>
        <v>5218249</v>
      </c>
      <c r="F9" s="61">
        <v>80767349</v>
      </c>
      <c r="G9" s="62">
        <v>82582568</v>
      </c>
      <c r="H9" s="63">
        <f aca="true" t="shared" si="1" ref="H9:H32">($G9-$F9)</f>
        <v>1815219</v>
      </c>
      <c r="I9" s="63">
        <v>79655351</v>
      </c>
      <c r="J9" s="28">
        <f aca="true" t="shared" si="2" ref="J9:J32">IF($C9=0,0,($E9/$C9)*100)</f>
        <v>6.3723171129373615</v>
      </c>
      <c r="K9" s="29">
        <f aca="true" t="shared" si="3" ref="K9:K32">IF($F9=0,0,($H9/$F9)*100)</f>
        <v>2.247466361685339</v>
      </c>
      <c r="L9" s="30">
        <f>IF($E$10=0,0,($E9/$E$10)*100)</f>
        <v>99.3223448243308</v>
      </c>
      <c r="M9" s="29">
        <f>IF($H$10=0,0,($H9/$H$10)*100)</f>
        <v>97.93101848380071</v>
      </c>
      <c r="N9" s="5"/>
      <c r="O9" s="31"/>
    </row>
    <row r="10" spans="1:15" ht="16.5">
      <c r="A10" s="6"/>
      <c r="B10" s="32" t="s">
        <v>18</v>
      </c>
      <c r="C10" s="64">
        <v>85254184</v>
      </c>
      <c r="D10" s="65">
        <v>90508036</v>
      </c>
      <c r="E10" s="66">
        <f t="shared" si="0"/>
        <v>5253852</v>
      </c>
      <c r="F10" s="64">
        <v>84282848</v>
      </c>
      <c r="G10" s="65">
        <v>86136417</v>
      </c>
      <c r="H10" s="66">
        <f t="shared" si="1"/>
        <v>1853569</v>
      </c>
      <c r="I10" s="66">
        <v>83376934</v>
      </c>
      <c r="J10" s="33">
        <f t="shared" si="2"/>
        <v>6.162573792272764</v>
      </c>
      <c r="K10" s="34">
        <f t="shared" si="3"/>
        <v>2.1992244495582307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13676169</v>
      </c>
      <c r="D12" s="62">
        <v>12421343</v>
      </c>
      <c r="E12" s="63">
        <f t="shared" si="0"/>
        <v>-1254826</v>
      </c>
      <c r="F12" s="61">
        <v>14551445</v>
      </c>
      <c r="G12" s="62">
        <v>13183975</v>
      </c>
      <c r="H12" s="63">
        <f t="shared" si="1"/>
        <v>-1367470</v>
      </c>
      <c r="I12" s="63">
        <v>13955735</v>
      </c>
      <c r="J12" s="28">
        <f t="shared" si="2"/>
        <v>-9.175274157550993</v>
      </c>
      <c r="K12" s="29">
        <f t="shared" si="3"/>
        <v>-9.397485954144074</v>
      </c>
      <c r="L12" s="30">
        <f aca="true" t="shared" si="4" ref="L12:L17">IF($E$17=0,0,($E12/$E$17)*100)</f>
        <v>52.36840249216347</v>
      </c>
      <c r="M12" s="29">
        <f aca="true" t="shared" si="5" ref="M12:M17">IF($H$17=0,0,($H12/$H$17)*100)</f>
        <v>56.49661260775907</v>
      </c>
      <c r="N12" s="5"/>
      <c r="O12" s="31"/>
    </row>
    <row r="13" spans="1:15" ht="12.75">
      <c r="A13" s="2"/>
      <c r="B13" s="27" t="s">
        <v>21</v>
      </c>
      <c r="C13" s="61">
        <v>741300</v>
      </c>
      <c r="D13" s="62">
        <v>700000</v>
      </c>
      <c r="E13" s="63">
        <f t="shared" si="0"/>
        <v>-41300</v>
      </c>
      <c r="F13" s="61">
        <v>782071</v>
      </c>
      <c r="G13" s="62">
        <v>741300</v>
      </c>
      <c r="H13" s="63">
        <f t="shared" si="1"/>
        <v>-40771</v>
      </c>
      <c r="I13" s="63">
        <v>782813</v>
      </c>
      <c r="J13" s="28">
        <f t="shared" si="2"/>
        <v>-5.571293673276676</v>
      </c>
      <c r="K13" s="29">
        <f t="shared" si="3"/>
        <v>-5.213209542356129</v>
      </c>
      <c r="L13" s="30">
        <f t="shared" si="4"/>
        <v>1.7235975529088108</v>
      </c>
      <c r="M13" s="29">
        <f t="shared" si="5"/>
        <v>1.6844416277000187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48266176</v>
      </c>
      <c r="D16" s="62">
        <v>47166151</v>
      </c>
      <c r="E16" s="63">
        <f t="shared" si="0"/>
        <v>-1100025</v>
      </c>
      <c r="F16" s="61">
        <v>50976199</v>
      </c>
      <c r="G16" s="62">
        <v>49963994</v>
      </c>
      <c r="H16" s="63">
        <f t="shared" si="1"/>
        <v>-1012205</v>
      </c>
      <c r="I16" s="63">
        <v>52777560</v>
      </c>
      <c r="J16" s="40">
        <f t="shared" si="2"/>
        <v>-2.2790804889950262</v>
      </c>
      <c r="K16" s="29">
        <f t="shared" si="3"/>
        <v>-1.985642358309218</v>
      </c>
      <c r="L16" s="30">
        <f t="shared" si="4"/>
        <v>45.90799995492772</v>
      </c>
      <c r="M16" s="29">
        <f t="shared" si="5"/>
        <v>41.81894576454091</v>
      </c>
      <c r="N16" s="5"/>
      <c r="O16" s="31"/>
    </row>
    <row r="17" spans="1:15" ht="16.5">
      <c r="A17" s="2"/>
      <c r="B17" s="32" t="s">
        <v>24</v>
      </c>
      <c r="C17" s="64">
        <v>62683645</v>
      </c>
      <c r="D17" s="65">
        <v>60287494</v>
      </c>
      <c r="E17" s="66">
        <f t="shared" si="0"/>
        <v>-2396151</v>
      </c>
      <c r="F17" s="64">
        <v>66309715</v>
      </c>
      <c r="G17" s="65">
        <v>63889269</v>
      </c>
      <c r="H17" s="66">
        <f t="shared" si="1"/>
        <v>-2420446</v>
      </c>
      <c r="I17" s="66">
        <v>67516108</v>
      </c>
      <c r="J17" s="41">
        <f t="shared" si="2"/>
        <v>-3.8226095499073165</v>
      </c>
      <c r="K17" s="34">
        <f t="shared" si="3"/>
        <v>-3.650213245525184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22570539</v>
      </c>
      <c r="D18" s="71">
        <v>30220542</v>
      </c>
      <c r="E18" s="72">
        <f t="shared" si="0"/>
        <v>7650003</v>
      </c>
      <c r="F18" s="73">
        <v>17973133</v>
      </c>
      <c r="G18" s="74">
        <v>22247148</v>
      </c>
      <c r="H18" s="75">
        <f t="shared" si="1"/>
        <v>4274015</v>
      </c>
      <c r="I18" s="75">
        <v>15860826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32228000</v>
      </c>
      <c r="D23" s="62">
        <v>30051000</v>
      </c>
      <c r="E23" s="63">
        <f t="shared" si="0"/>
        <v>-2177000</v>
      </c>
      <c r="F23" s="61">
        <v>23059000</v>
      </c>
      <c r="G23" s="62">
        <v>22787000</v>
      </c>
      <c r="H23" s="63">
        <f t="shared" si="1"/>
        <v>-272000</v>
      </c>
      <c r="I23" s="63">
        <v>30890000</v>
      </c>
      <c r="J23" s="28">
        <f t="shared" si="2"/>
        <v>-6.7549956559513475</v>
      </c>
      <c r="K23" s="29">
        <f t="shared" si="3"/>
        <v>-1.1795828093152347</v>
      </c>
      <c r="L23" s="30">
        <f>IF($E$25=0,0,($E23/$E$25)*100)</f>
        <v>-86.286167261197</v>
      </c>
      <c r="M23" s="29">
        <f>IF($H$25=0,0,($H23/$H$25)*100)</f>
        <v>1.6369271507236782</v>
      </c>
      <c r="N23" s="5"/>
      <c r="O23" s="31"/>
    </row>
    <row r="24" spans="1:15" ht="12.75">
      <c r="A24" s="6"/>
      <c r="B24" s="27" t="s">
        <v>30</v>
      </c>
      <c r="C24" s="61">
        <v>25450000</v>
      </c>
      <c r="D24" s="62">
        <v>30150000</v>
      </c>
      <c r="E24" s="63">
        <f t="shared" si="0"/>
        <v>4700000</v>
      </c>
      <c r="F24" s="61">
        <v>38055000</v>
      </c>
      <c r="G24" s="62">
        <v>21710500</v>
      </c>
      <c r="H24" s="63">
        <f t="shared" si="1"/>
        <v>-16344500</v>
      </c>
      <c r="I24" s="63">
        <v>12842273</v>
      </c>
      <c r="J24" s="28">
        <f t="shared" si="2"/>
        <v>18.467583497053045</v>
      </c>
      <c r="K24" s="29">
        <f t="shared" si="3"/>
        <v>-42.94967809749048</v>
      </c>
      <c r="L24" s="30">
        <f>IF($E$25=0,0,($E24/$E$25)*100)</f>
        <v>186.28616726119697</v>
      </c>
      <c r="M24" s="29">
        <f>IF($H$25=0,0,($H24/$H$25)*100)</f>
        <v>98.36307284927632</v>
      </c>
      <c r="N24" s="5"/>
      <c r="O24" s="31"/>
    </row>
    <row r="25" spans="1:15" ht="16.5">
      <c r="A25" s="6"/>
      <c r="B25" s="32" t="s">
        <v>31</v>
      </c>
      <c r="C25" s="64">
        <v>57678000</v>
      </c>
      <c r="D25" s="65">
        <v>60201000</v>
      </c>
      <c r="E25" s="66">
        <f t="shared" si="0"/>
        <v>2523000</v>
      </c>
      <c r="F25" s="64">
        <v>61114000</v>
      </c>
      <c r="G25" s="65">
        <v>44497500</v>
      </c>
      <c r="H25" s="66">
        <f t="shared" si="1"/>
        <v>-16616500</v>
      </c>
      <c r="I25" s="66">
        <v>43732273</v>
      </c>
      <c r="J25" s="41">
        <f t="shared" si="2"/>
        <v>4.374284822636014</v>
      </c>
      <c r="K25" s="34">
        <f t="shared" si="3"/>
        <v>-27.189351048859507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8000000</v>
      </c>
      <c r="E28" s="63">
        <f t="shared" si="0"/>
        <v>-2000000</v>
      </c>
      <c r="F28" s="61">
        <v>10000000</v>
      </c>
      <c r="G28" s="62">
        <v>0</v>
      </c>
      <c r="H28" s="63">
        <f t="shared" si="1"/>
        <v>-10000000</v>
      </c>
      <c r="I28" s="63">
        <v>7000000</v>
      </c>
      <c r="J28" s="28">
        <f t="shared" si="2"/>
        <v>-20</v>
      </c>
      <c r="K28" s="29">
        <f t="shared" si="3"/>
        <v>-100</v>
      </c>
      <c r="L28" s="30">
        <f t="shared" si="6"/>
        <v>-79.27070947284979</v>
      </c>
      <c r="M28" s="29">
        <f t="shared" si="7"/>
        <v>60.18114524719406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46728000</v>
      </c>
      <c r="D30" s="62">
        <v>39004000</v>
      </c>
      <c r="E30" s="63">
        <f t="shared" si="0"/>
        <v>-7724000</v>
      </c>
      <c r="F30" s="61">
        <v>50059000</v>
      </c>
      <c r="G30" s="62">
        <v>41787000</v>
      </c>
      <c r="H30" s="63">
        <f t="shared" si="1"/>
        <v>-8272000</v>
      </c>
      <c r="I30" s="63">
        <v>27690000</v>
      </c>
      <c r="J30" s="28">
        <f t="shared" si="2"/>
        <v>-16.529703817839412</v>
      </c>
      <c r="K30" s="29">
        <f t="shared" si="3"/>
        <v>-16.524501088715315</v>
      </c>
      <c r="L30" s="30">
        <f t="shared" si="6"/>
        <v>-306.14347998414587</v>
      </c>
      <c r="M30" s="29">
        <f t="shared" si="7"/>
        <v>49.78184334847892</v>
      </c>
      <c r="N30" s="5"/>
      <c r="O30" s="31"/>
    </row>
    <row r="31" spans="1:15" ht="12.75">
      <c r="A31" s="6"/>
      <c r="B31" s="27" t="s">
        <v>30</v>
      </c>
      <c r="C31" s="61">
        <v>950000</v>
      </c>
      <c r="D31" s="62">
        <v>13197000</v>
      </c>
      <c r="E31" s="63">
        <f t="shared" si="0"/>
        <v>12247000</v>
      </c>
      <c r="F31" s="61">
        <v>1055000</v>
      </c>
      <c r="G31" s="62">
        <v>2710500</v>
      </c>
      <c r="H31" s="63">
        <f t="shared" si="1"/>
        <v>1655500</v>
      </c>
      <c r="I31" s="63">
        <v>9042273</v>
      </c>
      <c r="J31" s="28">
        <f t="shared" si="2"/>
        <v>1289.157894736842</v>
      </c>
      <c r="K31" s="29">
        <f t="shared" si="3"/>
        <v>156.91943127962085</v>
      </c>
      <c r="L31" s="30">
        <f t="shared" si="6"/>
        <v>485.4141894569956</v>
      </c>
      <c r="M31" s="29">
        <f t="shared" si="7"/>
        <v>-9.962988595672975</v>
      </c>
      <c r="N31" s="5"/>
      <c r="O31" s="31"/>
    </row>
    <row r="32" spans="1:15" ht="17.25" thickBot="1">
      <c r="A32" s="6"/>
      <c r="B32" s="55" t="s">
        <v>37</v>
      </c>
      <c r="C32" s="79">
        <v>57678000</v>
      </c>
      <c r="D32" s="80">
        <v>60201000</v>
      </c>
      <c r="E32" s="81">
        <f t="shared" si="0"/>
        <v>2523000</v>
      </c>
      <c r="F32" s="79">
        <v>61114000</v>
      </c>
      <c r="G32" s="80">
        <v>44497500</v>
      </c>
      <c r="H32" s="81">
        <f t="shared" si="1"/>
        <v>-16616500</v>
      </c>
      <c r="I32" s="81">
        <v>43732273</v>
      </c>
      <c r="J32" s="56">
        <f t="shared" si="2"/>
        <v>4.374284822636014</v>
      </c>
      <c r="K32" s="57">
        <f t="shared" si="3"/>
        <v>-27.189351048859507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5872789496</v>
      </c>
      <c r="D7" s="62">
        <v>5936802627</v>
      </c>
      <c r="E7" s="63">
        <f>($D7-$C7)</f>
        <v>64013131</v>
      </c>
      <c r="F7" s="61">
        <v>6293563008</v>
      </c>
      <c r="G7" s="62">
        <v>6318024348</v>
      </c>
      <c r="H7" s="63">
        <f>($G7-$F7)</f>
        <v>24461340</v>
      </c>
      <c r="I7" s="63">
        <v>6754792077</v>
      </c>
      <c r="J7" s="28">
        <f>IF($C7=0,0,($E7/$C7)*100)</f>
        <v>1.0899953257919395</v>
      </c>
      <c r="K7" s="29">
        <f>IF($F7=0,0,($H7/$F7)*100)</f>
        <v>0.388672362045255</v>
      </c>
      <c r="L7" s="30">
        <f>IF($E$10=0,0,($E7/$E$10)*100)</f>
        <v>7.158207549672349</v>
      </c>
      <c r="M7" s="29">
        <f>IF($H$10=0,0,($H7/$H$10)*100)</f>
        <v>1.70693856513992</v>
      </c>
      <c r="N7" s="5"/>
      <c r="O7" s="31"/>
    </row>
    <row r="8" spans="1:15" ht="12.75">
      <c r="A8" s="2"/>
      <c r="B8" s="27" t="s">
        <v>16</v>
      </c>
      <c r="C8" s="61">
        <v>15938972838</v>
      </c>
      <c r="D8" s="62">
        <v>16609913795</v>
      </c>
      <c r="E8" s="63">
        <f>($D8-$C8)</f>
        <v>670940957</v>
      </c>
      <c r="F8" s="61">
        <v>17114396339</v>
      </c>
      <c r="G8" s="62">
        <v>18444174199</v>
      </c>
      <c r="H8" s="63">
        <f>($G8-$F8)</f>
        <v>1329777860</v>
      </c>
      <c r="I8" s="63">
        <v>20423055756</v>
      </c>
      <c r="J8" s="28">
        <f>IF($C8=0,0,($E8/$C8)*100)</f>
        <v>4.2094366043488955</v>
      </c>
      <c r="K8" s="29">
        <f>IF($F8=0,0,($H8/$F8)*100)</f>
        <v>7.769937271872829</v>
      </c>
      <c r="L8" s="30">
        <f>IF($E$10=0,0,($E8/$E$10)*100)</f>
        <v>75.02733499759277</v>
      </c>
      <c r="M8" s="29">
        <f>IF($H$10=0,0,($H8/$H$10)*100)</f>
        <v>92.79332662492052</v>
      </c>
      <c r="N8" s="5"/>
      <c r="O8" s="31"/>
    </row>
    <row r="9" spans="1:15" ht="12.75">
      <c r="A9" s="2"/>
      <c r="B9" s="27" t="s">
        <v>17</v>
      </c>
      <c r="C9" s="61">
        <v>6828261411</v>
      </c>
      <c r="D9" s="62">
        <v>6987569337</v>
      </c>
      <c r="E9" s="63">
        <f aca="true" t="shared" si="0" ref="E9:E32">($D9-$C9)</f>
        <v>159307926</v>
      </c>
      <c r="F9" s="61">
        <v>7256250285</v>
      </c>
      <c r="G9" s="62">
        <v>7335064418</v>
      </c>
      <c r="H9" s="63">
        <f aca="true" t="shared" si="1" ref="H9:H32">($G9-$F9)</f>
        <v>78814133</v>
      </c>
      <c r="I9" s="63">
        <v>7825156495</v>
      </c>
      <c r="J9" s="28">
        <f aca="true" t="shared" si="2" ref="J9:J32">IF($C9=0,0,($E9/$C9)*100)</f>
        <v>2.333067180810662</v>
      </c>
      <c r="K9" s="29">
        <f aca="true" t="shared" si="3" ref="K9:K32">IF($F9=0,0,($H9/$F9)*100)</f>
        <v>1.086155106349119</v>
      </c>
      <c r="L9" s="30">
        <f>IF($E$10=0,0,($E9/$E$10)*100)</f>
        <v>17.814457452734874</v>
      </c>
      <c r="M9" s="29">
        <f>IF($H$10=0,0,($H9/$H$10)*100)</f>
        <v>5.499734809939554</v>
      </c>
      <c r="N9" s="5"/>
      <c r="O9" s="31"/>
    </row>
    <row r="10" spans="1:15" ht="16.5">
      <c r="A10" s="6"/>
      <c r="B10" s="32" t="s">
        <v>18</v>
      </c>
      <c r="C10" s="64">
        <v>28640023745</v>
      </c>
      <c r="D10" s="65">
        <v>29534285759</v>
      </c>
      <c r="E10" s="66">
        <f t="shared" si="0"/>
        <v>894262014</v>
      </c>
      <c r="F10" s="64">
        <v>30664209632</v>
      </c>
      <c r="G10" s="65">
        <v>32097262965</v>
      </c>
      <c r="H10" s="66">
        <f t="shared" si="1"/>
        <v>1433053333</v>
      </c>
      <c r="I10" s="66">
        <v>35003004328</v>
      </c>
      <c r="J10" s="33">
        <f t="shared" si="2"/>
        <v>3.122420644487493</v>
      </c>
      <c r="K10" s="34">
        <f t="shared" si="3"/>
        <v>4.673374432923652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8322174724</v>
      </c>
      <c r="D12" s="62">
        <v>8313449348</v>
      </c>
      <c r="E12" s="63">
        <f t="shared" si="0"/>
        <v>-8725376</v>
      </c>
      <c r="F12" s="61">
        <v>8906617902</v>
      </c>
      <c r="G12" s="62">
        <v>8970617527</v>
      </c>
      <c r="H12" s="63">
        <f t="shared" si="1"/>
        <v>63999625</v>
      </c>
      <c r="I12" s="63">
        <v>9632232148</v>
      </c>
      <c r="J12" s="28">
        <f t="shared" si="2"/>
        <v>-0.10484490279730878</v>
      </c>
      <c r="K12" s="29">
        <f t="shared" si="3"/>
        <v>0.718562598106165</v>
      </c>
      <c r="L12" s="30">
        <f aca="true" t="shared" si="4" ref="L12:L17">IF($E$17=0,0,($E12/$E$17)*100)</f>
        <v>-1.1611258463349394</v>
      </c>
      <c r="M12" s="29">
        <f aca="true" t="shared" si="5" ref="M12:M17">IF($H$17=0,0,($H12/$H$17)*100)</f>
        <v>5.333936937397517</v>
      </c>
      <c r="N12" s="5"/>
      <c r="O12" s="31"/>
    </row>
    <row r="13" spans="1:15" ht="12.75">
      <c r="A13" s="2"/>
      <c r="B13" s="27" t="s">
        <v>21</v>
      </c>
      <c r="C13" s="61">
        <v>600549571</v>
      </c>
      <c r="D13" s="62">
        <v>644931230</v>
      </c>
      <c r="E13" s="63">
        <f t="shared" si="0"/>
        <v>44381659</v>
      </c>
      <c r="F13" s="61">
        <v>633070693</v>
      </c>
      <c r="G13" s="62">
        <v>684010150</v>
      </c>
      <c r="H13" s="63">
        <f t="shared" si="1"/>
        <v>50939457</v>
      </c>
      <c r="I13" s="63">
        <v>726486572</v>
      </c>
      <c r="J13" s="28">
        <f t="shared" si="2"/>
        <v>7.3901741243605015</v>
      </c>
      <c r="K13" s="29">
        <f t="shared" si="3"/>
        <v>8.046408965578193</v>
      </c>
      <c r="L13" s="30">
        <f t="shared" si="4"/>
        <v>5.906071138724988</v>
      </c>
      <c r="M13" s="29">
        <f t="shared" si="5"/>
        <v>4.245460051731124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9201880040</v>
      </c>
      <c r="D15" s="62">
        <v>9760764686</v>
      </c>
      <c r="E15" s="63">
        <f t="shared" si="0"/>
        <v>558884646</v>
      </c>
      <c r="F15" s="61">
        <v>9938030450</v>
      </c>
      <c r="G15" s="62">
        <v>10933309980</v>
      </c>
      <c r="H15" s="63">
        <f t="shared" si="1"/>
        <v>995279530</v>
      </c>
      <c r="I15" s="63">
        <v>12248702650</v>
      </c>
      <c r="J15" s="28">
        <f t="shared" si="2"/>
        <v>6.0735919569757835</v>
      </c>
      <c r="K15" s="29">
        <f t="shared" si="3"/>
        <v>10.014856917650118</v>
      </c>
      <c r="L15" s="30">
        <f t="shared" si="4"/>
        <v>74.3733459269094</v>
      </c>
      <c r="M15" s="29">
        <f t="shared" si="5"/>
        <v>82.94983366078537</v>
      </c>
      <c r="N15" s="5"/>
      <c r="O15" s="31"/>
    </row>
    <row r="16" spans="1:15" ht="12.75">
      <c r="A16" s="2"/>
      <c r="B16" s="27" t="s">
        <v>23</v>
      </c>
      <c r="C16" s="61">
        <v>10559996463</v>
      </c>
      <c r="D16" s="62">
        <v>10716913787</v>
      </c>
      <c r="E16" s="63">
        <f t="shared" si="0"/>
        <v>156917324</v>
      </c>
      <c r="F16" s="61">
        <v>11161857781</v>
      </c>
      <c r="G16" s="62">
        <v>11251496343</v>
      </c>
      <c r="H16" s="63">
        <f t="shared" si="1"/>
        <v>89638562</v>
      </c>
      <c r="I16" s="63">
        <v>11966951668</v>
      </c>
      <c r="J16" s="40">
        <f t="shared" si="2"/>
        <v>1.4859600052879298</v>
      </c>
      <c r="K16" s="29">
        <f t="shared" si="3"/>
        <v>0.8030792342882657</v>
      </c>
      <c r="L16" s="30">
        <f t="shared" si="4"/>
        <v>20.881708780700556</v>
      </c>
      <c r="M16" s="29">
        <f t="shared" si="5"/>
        <v>7.4707693500859955</v>
      </c>
      <c r="N16" s="5"/>
      <c r="O16" s="31"/>
    </row>
    <row r="17" spans="1:15" ht="16.5">
      <c r="A17" s="2"/>
      <c r="B17" s="32" t="s">
        <v>24</v>
      </c>
      <c r="C17" s="64">
        <v>28684600798</v>
      </c>
      <c r="D17" s="65">
        <v>29436059051</v>
      </c>
      <c r="E17" s="66">
        <f t="shared" si="0"/>
        <v>751458253</v>
      </c>
      <c r="F17" s="64">
        <v>30639576826</v>
      </c>
      <c r="G17" s="65">
        <v>31839434000</v>
      </c>
      <c r="H17" s="66">
        <f t="shared" si="1"/>
        <v>1199857174</v>
      </c>
      <c r="I17" s="66">
        <v>34574373038</v>
      </c>
      <c r="J17" s="41">
        <f t="shared" si="2"/>
        <v>2.619727073393312</v>
      </c>
      <c r="K17" s="34">
        <f t="shared" si="3"/>
        <v>3.9160370288855635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-44577053</v>
      </c>
      <c r="D18" s="71">
        <v>98226708</v>
      </c>
      <c r="E18" s="72">
        <f t="shared" si="0"/>
        <v>142803761</v>
      </c>
      <c r="F18" s="73">
        <v>24632806</v>
      </c>
      <c r="G18" s="74">
        <v>257828965</v>
      </c>
      <c r="H18" s="75">
        <f t="shared" si="1"/>
        <v>233196159</v>
      </c>
      <c r="I18" s="75">
        <v>428631290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1000000000</v>
      </c>
      <c r="D21" s="62">
        <v>1000000000</v>
      </c>
      <c r="E21" s="63">
        <f t="shared" si="0"/>
        <v>0</v>
      </c>
      <c r="F21" s="61">
        <v>1000000000</v>
      </c>
      <c r="G21" s="62">
        <v>1000000000</v>
      </c>
      <c r="H21" s="63">
        <f t="shared" si="1"/>
        <v>0</v>
      </c>
      <c r="I21" s="63">
        <v>1000000000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1606837000</v>
      </c>
      <c r="D22" s="62">
        <v>1481972999</v>
      </c>
      <c r="E22" s="63">
        <f t="shared" si="0"/>
        <v>-124864001</v>
      </c>
      <c r="F22" s="61">
        <v>1950439000</v>
      </c>
      <c r="G22" s="62">
        <v>1753033995</v>
      </c>
      <c r="H22" s="63">
        <f t="shared" si="1"/>
        <v>-197405005</v>
      </c>
      <c r="I22" s="63">
        <v>2046052000</v>
      </c>
      <c r="J22" s="28">
        <f t="shared" si="2"/>
        <v>-7.770794486310684</v>
      </c>
      <c r="K22" s="29">
        <f t="shared" si="3"/>
        <v>-10.121055054785103</v>
      </c>
      <c r="L22" s="30">
        <f>IF($E$25=0,0,($E22/$E$25)*100)</f>
        <v>25.851492374092416</v>
      </c>
      <c r="M22" s="29">
        <f>IF($H$25=0,0,($H22/$H$25)*100)</f>
        <v>29.288315465379274</v>
      </c>
      <c r="N22" s="5"/>
      <c r="O22" s="31"/>
    </row>
    <row r="23" spans="1:15" ht="12.75">
      <c r="A23" s="6"/>
      <c r="B23" s="27" t="s">
        <v>29</v>
      </c>
      <c r="C23" s="61">
        <v>3923094000</v>
      </c>
      <c r="D23" s="62">
        <v>3564953000</v>
      </c>
      <c r="E23" s="63">
        <f t="shared" si="0"/>
        <v>-358141000</v>
      </c>
      <c r="F23" s="61">
        <v>4158918000</v>
      </c>
      <c r="G23" s="62">
        <v>3682317000</v>
      </c>
      <c r="H23" s="63">
        <f t="shared" si="1"/>
        <v>-476601000</v>
      </c>
      <c r="I23" s="63">
        <v>3891048301</v>
      </c>
      <c r="J23" s="28">
        <f t="shared" si="2"/>
        <v>-9.129044575531456</v>
      </c>
      <c r="K23" s="29">
        <f t="shared" si="3"/>
        <v>-11.459735440804556</v>
      </c>
      <c r="L23" s="30">
        <f>IF($E$25=0,0,($E23/$E$25)*100)</f>
        <v>74.14850762590758</v>
      </c>
      <c r="M23" s="29">
        <f>IF($H$25=0,0,($H23/$H$25)*100)</f>
        <v>70.71168453462072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6529931000</v>
      </c>
      <c r="D25" s="65">
        <v>6046925999</v>
      </c>
      <c r="E25" s="66">
        <f t="shared" si="0"/>
        <v>-483005001</v>
      </c>
      <c r="F25" s="64">
        <v>7109357000</v>
      </c>
      <c r="G25" s="65">
        <v>6435350995</v>
      </c>
      <c r="H25" s="66">
        <f t="shared" si="1"/>
        <v>-674006005</v>
      </c>
      <c r="I25" s="66">
        <v>6937100301</v>
      </c>
      <c r="J25" s="41">
        <f t="shared" si="2"/>
        <v>-7.396785678133505</v>
      </c>
      <c r="K25" s="34">
        <f t="shared" si="3"/>
        <v>-9.480548029871056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1427550000</v>
      </c>
      <c r="D27" s="62">
        <v>1365794200</v>
      </c>
      <c r="E27" s="63">
        <f t="shared" si="0"/>
        <v>-61755800</v>
      </c>
      <c r="F27" s="61">
        <v>1488371000</v>
      </c>
      <c r="G27" s="62">
        <v>1439074000</v>
      </c>
      <c r="H27" s="63">
        <f t="shared" si="1"/>
        <v>-49297000</v>
      </c>
      <c r="I27" s="63">
        <v>1500510942</v>
      </c>
      <c r="J27" s="28">
        <f t="shared" si="2"/>
        <v>-4.325999089348884</v>
      </c>
      <c r="K27" s="29">
        <f t="shared" si="3"/>
        <v>-3.3121446198562055</v>
      </c>
      <c r="L27" s="30">
        <f aca="true" t="shared" si="6" ref="L27:L32">IF($E$32=0,0,($E27/$E$32)*100)</f>
        <v>12.78574753307782</v>
      </c>
      <c r="M27" s="29">
        <f aca="true" t="shared" si="7" ref="M27:M32">IF($H$32=0,0,($H27/$H$32)*100)</f>
        <v>7.314029791173744</v>
      </c>
      <c r="N27" s="5"/>
      <c r="O27" s="31"/>
    </row>
    <row r="28" spans="1:15" ht="12.75">
      <c r="A28" s="6"/>
      <c r="B28" s="27" t="s">
        <v>34</v>
      </c>
      <c r="C28" s="61">
        <v>656116000</v>
      </c>
      <c r="D28" s="62">
        <v>625022000</v>
      </c>
      <c r="E28" s="63">
        <f t="shared" si="0"/>
        <v>-31094000</v>
      </c>
      <c r="F28" s="61">
        <v>691190000</v>
      </c>
      <c r="G28" s="62">
        <v>656102000</v>
      </c>
      <c r="H28" s="63">
        <f t="shared" si="1"/>
        <v>-35088000</v>
      </c>
      <c r="I28" s="63">
        <v>676050000</v>
      </c>
      <c r="J28" s="28">
        <f t="shared" si="2"/>
        <v>-4.739101012625816</v>
      </c>
      <c r="K28" s="29">
        <f t="shared" si="3"/>
        <v>-5.076462333077735</v>
      </c>
      <c r="L28" s="30">
        <f t="shared" si="6"/>
        <v>6.437614504119803</v>
      </c>
      <c r="M28" s="29">
        <f t="shared" si="7"/>
        <v>5.205888336261929</v>
      </c>
      <c r="N28" s="5"/>
      <c r="O28" s="31"/>
    </row>
    <row r="29" spans="1:15" ht="12.75">
      <c r="A29" s="6"/>
      <c r="B29" s="27" t="s">
        <v>35</v>
      </c>
      <c r="C29" s="61">
        <v>385900000</v>
      </c>
      <c r="D29" s="62">
        <v>1218930000</v>
      </c>
      <c r="E29" s="63">
        <f t="shared" si="0"/>
        <v>833030000</v>
      </c>
      <c r="F29" s="61">
        <v>385900000</v>
      </c>
      <c r="G29" s="62">
        <v>1198400000</v>
      </c>
      <c r="H29" s="63">
        <f t="shared" si="1"/>
        <v>812500000</v>
      </c>
      <c r="I29" s="63">
        <v>1134685700</v>
      </c>
      <c r="J29" s="28">
        <f t="shared" si="2"/>
        <v>215.86680487172845</v>
      </c>
      <c r="K29" s="29">
        <f t="shared" si="3"/>
        <v>210.54677377558954</v>
      </c>
      <c r="L29" s="30">
        <f t="shared" si="6"/>
        <v>-172.4681935539628</v>
      </c>
      <c r="M29" s="29">
        <f t="shared" si="7"/>
        <v>-120.54788740346609</v>
      </c>
      <c r="N29" s="5"/>
      <c r="O29" s="31"/>
    </row>
    <row r="30" spans="1:15" ht="12.75">
      <c r="A30" s="6"/>
      <c r="B30" s="27" t="s">
        <v>36</v>
      </c>
      <c r="C30" s="61">
        <v>648191000</v>
      </c>
      <c r="D30" s="62">
        <v>609937461</v>
      </c>
      <c r="E30" s="63">
        <f t="shared" si="0"/>
        <v>-38253539</v>
      </c>
      <c r="F30" s="61">
        <v>725142000</v>
      </c>
      <c r="G30" s="62">
        <v>681362420</v>
      </c>
      <c r="H30" s="63">
        <f t="shared" si="1"/>
        <v>-43779580</v>
      </c>
      <c r="I30" s="63">
        <v>570388000</v>
      </c>
      <c r="J30" s="28">
        <f t="shared" si="2"/>
        <v>-5.901584409533609</v>
      </c>
      <c r="K30" s="29">
        <f t="shared" si="3"/>
        <v>-6.0373802648308885</v>
      </c>
      <c r="L30" s="30">
        <f t="shared" si="6"/>
        <v>7.919905367605086</v>
      </c>
      <c r="M30" s="29">
        <f t="shared" si="7"/>
        <v>6.495428775890505</v>
      </c>
      <c r="N30" s="5"/>
      <c r="O30" s="31"/>
    </row>
    <row r="31" spans="1:15" ht="12.75">
      <c r="A31" s="6"/>
      <c r="B31" s="27" t="s">
        <v>30</v>
      </c>
      <c r="C31" s="61">
        <v>3412174000</v>
      </c>
      <c r="D31" s="62">
        <v>2227242338</v>
      </c>
      <c r="E31" s="63">
        <f t="shared" si="0"/>
        <v>-1184931662</v>
      </c>
      <c r="F31" s="61">
        <v>3818754000</v>
      </c>
      <c r="G31" s="62">
        <v>2460412575</v>
      </c>
      <c r="H31" s="63">
        <f t="shared" si="1"/>
        <v>-1358341425</v>
      </c>
      <c r="I31" s="63">
        <v>3055465659</v>
      </c>
      <c r="J31" s="28">
        <f t="shared" si="2"/>
        <v>-34.72658961705939</v>
      </c>
      <c r="K31" s="29">
        <f t="shared" si="3"/>
        <v>-35.57027828972487</v>
      </c>
      <c r="L31" s="30">
        <f t="shared" si="6"/>
        <v>245.3249261491601</v>
      </c>
      <c r="M31" s="29">
        <f t="shared" si="7"/>
        <v>201.5325405001399</v>
      </c>
      <c r="N31" s="5"/>
      <c r="O31" s="31"/>
    </row>
    <row r="32" spans="1:15" ht="17.25" thickBot="1">
      <c r="A32" s="6"/>
      <c r="B32" s="55" t="s">
        <v>37</v>
      </c>
      <c r="C32" s="79">
        <v>6529931000</v>
      </c>
      <c r="D32" s="80">
        <v>6046925999</v>
      </c>
      <c r="E32" s="81">
        <f t="shared" si="0"/>
        <v>-483005001</v>
      </c>
      <c r="F32" s="79">
        <v>7109357000</v>
      </c>
      <c r="G32" s="80">
        <v>6435350995</v>
      </c>
      <c r="H32" s="81">
        <f t="shared" si="1"/>
        <v>-674006005</v>
      </c>
      <c r="I32" s="81">
        <v>6937100301</v>
      </c>
      <c r="J32" s="56">
        <f t="shared" si="2"/>
        <v>-7.396785678133505</v>
      </c>
      <c r="K32" s="57">
        <f t="shared" si="3"/>
        <v>-9.480548029871056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64028238</v>
      </c>
      <c r="D7" s="62">
        <v>68454783</v>
      </c>
      <c r="E7" s="63">
        <f>($D7-$C7)</f>
        <v>4426545</v>
      </c>
      <c r="F7" s="61">
        <v>67869932</v>
      </c>
      <c r="G7" s="62">
        <v>72562000</v>
      </c>
      <c r="H7" s="63">
        <f>($G7-$F7)</f>
        <v>4692068</v>
      </c>
      <c r="I7" s="63">
        <v>76916000</v>
      </c>
      <c r="J7" s="28">
        <f>IF($C7=0,0,($E7/$C7)*100)</f>
        <v>6.913426229220926</v>
      </c>
      <c r="K7" s="29">
        <f>IF($F7=0,0,($H7/$F7)*100)</f>
        <v>6.913323561308415</v>
      </c>
      <c r="L7" s="30">
        <f>IF($E$10=0,0,($E7/$E$10)*100)</f>
        <v>102.89775161458216</v>
      </c>
      <c r="M7" s="29">
        <f>IF($H$10=0,0,($H7/$H$10)*100)</f>
        <v>70.36498382018738</v>
      </c>
      <c r="N7" s="5"/>
      <c r="O7" s="31"/>
    </row>
    <row r="8" spans="1:15" ht="12.75">
      <c r="A8" s="2"/>
      <c r="B8" s="27" t="s">
        <v>16</v>
      </c>
      <c r="C8" s="61">
        <v>210655825</v>
      </c>
      <c r="D8" s="62">
        <v>202355241</v>
      </c>
      <c r="E8" s="63">
        <f>($D8-$C8)</f>
        <v>-8300584</v>
      </c>
      <c r="F8" s="61">
        <v>225930659</v>
      </c>
      <c r="G8" s="62">
        <v>222359000</v>
      </c>
      <c r="H8" s="63">
        <f>($G8-$F8)</f>
        <v>-3571659</v>
      </c>
      <c r="I8" s="63">
        <v>244348000</v>
      </c>
      <c r="J8" s="28">
        <f>IF($C8=0,0,($E8/$C8)*100)</f>
        <v>-3.9403534177134674</v>
      </c>
      <c r="K8" s="29">
        <f>IF($F8=0,0,($H8/$F8)*100)</f>
        <v>-1.5808651272955392</v>
      </c>
      <c r="L8" s="30">
        <f>IF($E$10=0,0,($E8/$E$10)*100)</f>
        <v>-192.952162620729</v>
      </c>
      <c r="M8" s="29">
        <f>IF($H$10=0,0,($H8/$H$10)*100)</f>
        <v>-53.562678065668834</v>
      </c>
      <c r="N8" s="5"/>
      <c r="O8" s="31"/>
    </row>
    <row r="9" spans="1:15" ht="12.75">
      <c r="A9" s="2"/>
      <c r="B9" s="27" t="s">
        <v>17</v>
      </c>
      <c r="C9" s="61">
        <v>69970040</v>
      </c>
      <c r="D9" s="62">
        <v>78145966</v>
      </c>
      <c r="E9" s="63">
        <f aca="true" t="shared" si="0" ref="E9:E32">($D9-$C9)</f>
        <v>8175926</v>
      </c>
      <c r="F9" s="61">
        <v>73604223</v>
      </c>
      <c r="G9" s="62">
        <v>79152000</v>
      </c>
      <c r="H9" s="63">
        <f aca="true" t="shared" si="1" ref="H9:H32">($G9-$F9)</f>
        <v>5547777</v>
      </c>
      <c r="I9" s="63">
        <v>81852000</v>
      </c>
      <c r="J9" s="28">
        <f aca="true" t="shared" si="2" ref="J9:J32">IF($C9=0,0,($E9/$C9)*100)</f>
        <v>11.684895420954454</v>
      </c>
      <c r="K9" s="29">
        <f aca="true" t="shared" si="3" ref="K9:K32">IF($F9=0,0,($H9/$F9)*100)</f>
        <v>7.537308015601224</v>
      </c>
      <c r="L9" s="30">
        <f>IF($E$10=0,0,($E9/$E$10)*100)</f>
        <v>190.05441100614684</v>
      </c>
      <c r="M9" s="29">
        <f>IF($H$10=0,0,($H9/$H$10)*100)</f>
        <v>83.19769424548146</v>
      </c>
      <c r="N9" s="5"/>
      <c r="O9" s="31"/>
    </row>
    <row r="10" spans="1:15" ht="16.5">
      <c r="A10" s="6"/>
      <c r="B10" s="32" t="s">
        <v>18</v>
      </c>
      <c r="C10" s="64">
        <v>344654103</v>
      </c>
      <c r="D10" s="65">
        <v>348955990</v>
      </c>
      <c r="E10" s="66">
        <f t="shared" si="0"/>
        <v>4301887</v>
      </c>
      <c r="F10" s="64">
        <v>367404814</v>
      </c>
      <c r="G10" s="65">
        <v>374073000</v>
      </c>
      <c r="H10" s="66">
        <f t="shared" si="1"/>
        <v>6668186</v>
      </c>
      <c r="I10" s="66">
        <v>403116000</v>
      </c>
      <c r="J10" s="33">
        <f t="shared" si="2"/>
        <v>1.2481751885599923</v>
      </c>
      <c r="K10" s="34">
        <f t="shared" si="3"/>
        <v>1.8149424683368467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72294085</v>
      </c>
      <c r="D12" s="62">
        <v>79738857</v>
      </c>
      <c r="E12" s="63">
        <f t="shared" si="0"/>
        <v>7444772</v>
      </c>
      <c r="F12" s="61">
        <v>76920908</v>
      </c>
      <c r="G12" s="62">
        <v>84378632</v>
      </c>
      <c r="H12" s="63">
        <f t="shared" si="1"/>
        <v>7457724</v>
      </c>
      <c r="I12" s="63">
        <v>89526930</v>
      </c>
      <c r="J12" s="28">
        <f t="shared" si="2"/>
        <v>10.297899198807205</v>
      </c>
      <c r="K12" s="29">
        <f t="shared" si="3"/>
        <v>9.69531456908959</v>
      </c>
      <c r="L12" s="30">
        <f aca="true" t="shared" si="4" ref="L12:L17">IF($E$17=0,0,($E12/$E$17)*100)</f>
        <v>21.13387492024876</v>
      </c>
      <c r="M12" s="29">
        <f aca="true" t="shared" si="5" ref="M12:M17">IF($H$17=0,0,($H12/$H$17)*100)</f>
        <v>23.178555170437217</v>
      </c>
      <c r="N12" s="5"/>
      <c r="O12" s="31"/>
    </row>
    <row r="13" spans="1:15" ht="12.75">
      <c r="A13" s="2"/>
      <c r="B13" s="27" t="s">
        <v>21</v>
      </c>
      <c r="C13" s="61">
        <v>9027914</v>
      </c>
      <c r="D13" s="62">
        <v>12907600</v>
      </c>
      <c r="E13" s="63">
        <f t="shared" si="0"/>
        <v>3879686</v>
      </c>
      <c r="F13" s="61">
        <v>9551533</v>
      </c>
      <c r="G13" s="62">
        <v>12907600</v>
      </c>
      <c r="H13" s="63">
        <f t="shared" si="1"/>
        <v>3356067</v>
      </c>
      <c r="I13" s="63">
        <v>12907600</v>
      </c>
      <c r="J13" s="28">
        <f t="shared" si="2"/>
        <v>42.9743349349584</v>
      </c>
      <c r="K13" s="29">
        <f t="shared" si="3"/>
        <v>35.13642260357578</v>
      </c>
      <c r="L13" s="30">
        <f t="shared" si="4"/>
        <v>11.013473435296639</v>
      </c>
      <c r="M13" s="29">
        <f t="shared" si="5"/>
        <v>10.43063327567281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160996279</v>
      </c>
      <c r="D15" s="62">
        <v>161064691</v>
      </c>
      <c r="E15" s="63">
        <f t="shared" si="0"/>
        <v>68412</v>
      </c>
      <c r="F15" s="61">
        <v>173972579</v>
      </c>
      <c r="G15" s="62">
        <v>170568000</v>
      </c>
      <c r="H15" s="63">
        <f t="shared" si="1"/>
        <v>-3404579</v>
      </c>
      <c r="I15" s="63">
        <v>180119000</v>
      </c>
      <c r="J15" s="28">
        <f t="shared" si="2"/>
        <v>0.04249290755347209</v>
      </c>
      <c r="K15" s="29">
        <f t="shared" si="3"/>
        <v>-1.9569629993241637</v>
      </c>
      <c r="L15" s="30">
        <f t="shared" si="4"/>
        <v>0.19420482602342398</v>
      </c>
      <c r="M15" s="29">
        <f t="shared" si="5"/>
        <v>-10.581408239780925</v>
      </c>
      <c r="N15" s="5"/>
      <c r="O15" s="31"/>
    </row>
    <row r="16" spans="1:15" ht="12.75">
      <c r="A16" s="2"/>
      <c r="B16" s="27" t="s">
        <v>23</v>
      </c>
      <c r="C16" s="61">
        <v>116033516</v>
      </c>
      <c r="D16" s="62">
        <v>139867371</v>
      </c>
      <c r="E16" s="63">
        <f t="shared" si="0"/>
        <v>23833855</v>
      </c>
      <c r="F16" s="61">
        <v>122711109</v>
      </c>
      <c r="G16" s="62">
        <v>147477000</v>
      </c>
      <c r="H16" s="63">
        <f t="shared" si="1"/>
        <v>24765891</v>
      </c>
      <c r="I16" s="63">
        <v>155155000</v>
      </c>
      <c r="J16" s="40">
        <f t="shared" si="2"/>
        <v>20.54049193855334</v>
      </c>
      <c r="K16" s="29">
        <f t="shared" si="3"/>
        <v>20.182272983939864</v>
      </c>
      <c r="L16" s="30">
        <f t="shared" si="4"/>
        <v>67.65844681843117</v>
      </c>
      <c r="M16" s="29">
        <f t="shared" si="5"/>
        <v>76.9722197936709</v>
      </c>
      <c r="N16" s="5"/>
      <c r="O16" s="31"/>
    </row>
    <row r="17" spans="1:15" ht="16.5">
      <c r="A17" s="2"/>
      <c r="B17" s="32" t="s">
        <v>24</v>
      </c>
      <c r="C17" s="64">
        <v>358351794</v>
      </c>
      <c r="D17" s="65">
        <v>393578519</v>
      </c>
      <c r="E17" s="66">
        <f t="shared" si="0"/>
        <v>35226725</v>
      </c>
      <c r="F17" s="64">
        <v>383156129</v>
      </c>
      <c r="G17" s="65">
        <v>415331232</v>
      </c>
      <c r="H17" s="66">
        <f t="shared" si="1"/>
        <v>32175103</v>
      </c>
      <c r="I17" s="66">
        <v>437708530</v>
      </c>
      <c r="J17" s="41">
        <f t="shared" si="2"/>
        <v>9.830207519485725</v>
      </c>
      <c r="K17" s="34">
        <f t="shared" si="3"/>
        <v>8.397387008782522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-13697691</v>
      </c>
      <c r="D18" s="71">
        <v>-44622529</v>
      </c>
      <c r="E18" s="72">
        <f t="shared" si="0"/>
        <v>-30924838</v>
      </c>
      <c r="F18" s="73">
        <v>-15751315</v>
      </c>
      <c r="G18" s="74">
        <v>-41258232</v>
      </c>
      <c r="H18" s="75">
        <f t="shared" si="1"/>
        <v>-25506917</v>
      </c>
      <c r="I18" s="75">
        <v>-34592530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30962370</v>
      </c>
      <c r="D23" s="62">
        <v>33055000</v>
      </c>
      <c r="E23" s="63">
        <f t="shared" si="0"/>
        <v>2092630</v>
      </c>
      <c r="F23" s="61">
        <v>32758547</v>
      </c>
      <c r="G23" s="62">
        <v>34214000</v>
      </c>
      <c r="H23" s="63">
        <f t="shared" si="1"/>
        <v>1455453</v>
      </c>
      <c r="I23" s="63">
        <v>34352000</v>
      </c>
      <c r="J23" s="28">
        <f t="shared" si="2"/>
        <v>6.758623451628541</v>
      </c>
      <c r="K23" s="29">
        <f t="shared" si="3"/>
        <v>4.4429717838217915</v>
      </c>
      <c r="L23" s="30">
        <f>IF($E$25=0,0,($E23/$E$25)*100)</f>
        <v>-79.77278462724313</v>
      </c>
      <c r="M23" s="29">
        <f>IF($H$25=0,0,($H23/$H$25)*100)</f>
        <v>-26.35270417713355</v>
      </c>
      <c r="N23" s="5"/>
      <c r="O23" s="31"/>
    </row>
    <row r="24" spans="1:15" ht="12.75">
      <c r="A24" s="6"/>
      <c r="B24" s="27" t="s">
        <v>30</v>
      </c>
      <c r="C24" s="61">
        <v>6595868</v>
      </c>
      <c r="D24" s="62">
        <v>1880000</v>
      </c>
      <c r="E24" s="63">
        <f t="shared" si="0"/>
        <v>-4715868</v>
      </c>
      <c r="F24" s="61">
        <v>6978427</v>
      </c>
      <c r="G24" s="62">
        <v>0</v>
      </c>
      <c r="H24" s="63">
        <f t="shared" si="1"/>
        <v>-6978427</v>
      </c>
      <c r="I24" s="63">
        <v>0</v>
      </c>
      <c r="J24" s="28">
        <f t="shared" si="2"/>
        <v>-71.49730710196141</v>
      </c>
      <c r="K24" s="29">
        <f t="shared" si="3"/>
        <v>-100</v>
      </c>
      <c r="L24" s="30">
        <f>IF($E$25=0,0,($E24/$E$25)*100)</f>
        <v>179.77278462724314</v>
      </c>
      <c r="M24" s="29">
        <f>IF($H$25=0,0,($H24/$H$25)*100)</f>
        <v>126.35270417713356</v>
      </c>
      <c r="N24" s="5"/>
      <c r="O24" s="31"/>
    </row>
    <row r="25" spans="1:15" ht="16.5">
      <c r="A25" s="6"/>
      <c r="B25" s="32" t="s">
        <v>31</v>
      </c>
      <c r="C25" s="64">
        <v>37558238</v>
      </c>
      <c r="D25" s="65">
        <v>34935000</v>
      </c>
      <c r="E25" s="66">
        <f t="shared" si="0"/>
        <v>-2623238</v>
      </c>
      <c r="F25" s="64">
        <v>39736974</v>
      </c>
      <c r="G25" s="65">
        <v>34214000</v>
      </c>
      <c r="H25" s="66">
        <f t="shared" si="1"/>
        <v>-5522974</v>
      </c>
      <c r="I25" s="66">
        <v>34352000</v>
      </c>
      <c r="J25" s="41">
        <f t="shared" si="2"/>
        <v>-6.9844543825511725</v>
      </c>
      <c r="K25" s="34">
        <f t="shared" si="3"/>
        <v>-13.898828833821117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13119200</v>
      </c>
      <c r="D28" s="62">
        <v>15000000</v>
      </c>
      <c r="E28" s="63">
        <f t="shared" si="0"/>
        <v>1880800</v>
      </c>
      <c r="F28" s="61">
        <v>13880473</v>
      </c>
      <c r="G28" s="62">
        <v>15700000</v>
      </c>
      <c r="H28" s="63">
        <f t="shared" si="1"/>
        <v>1819527</v>
      </c>
      <c r="I28" s="63">
        <v>15000000</v>
      </c>
      <c r="J28" s="28">
        <f t="shared" si="2"/>
        <v>14.336240014635038</v>
      </c>
      <c r="K28" s="29">
        <f t="shared" si="3"/>
        <v>13.108537439610307</v>
      </c>
      <c r="L28" s="30">
        <f t="shared" si="6"/>
        <v>-71.69765000354523</v>
      </c>
      <c r="M28" s="29">
        <f t="shared" si="7"/>
        <v>-32.94469610032566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19108305</v>
      </c>
      <c r="D30" s="62">
        <v>17955000</v>
      </c>
      <c r="E30" s="63">
        <f t="shared" si="0"/>
        <v>-1153305</v>
      </c>
      <c r="F30" s="61">
        <v>20216587</v>
      </c>
      <c r="G30" s="62">
        <v>18514000</v>
      </c>
      <c r="H30" s="63">
        <f t="shared" si="1"/>
        <v>-1702587</v>
      </c>
      <c r="I30" s="63">
        <v>19352000</v>
      </c>
      <c r="J30" s="28">
        <f t="shared" si="2"/>
        <v>-6.035621683869919</v>
      </c>
      <c r="K30" s="29">
        <f t="shared" si="3"/>
        <v>-8.42173310460366</v>
      </c>
      <c r="L30" s="30">
        <f t="shared" si="6"/>
        <v>43.964939513684996</v>
      </c>
      <c r="M30" s="29">
        <f t="shared" si="7"/>
        <v>30.827358593395516</v>
      </c>
      <c r="N30" s="5"/>
      <c r="O30" s="31"/>
    </row>
    <row r="31" spans="1:15" ht="12.75">
      <c r="A31" s="6"/>
      <c r="B31" s="27" t="s">
        <v>30</v>
      </c>
      <c r="C31" s="61">
        <v>5330733</v>
      </c>
      <c r="D31" s="62">
        <v>1980000</v>
      </c>
      <c r="E31" s="63">
        <f t="shared" si="0"/>
        <v>-3350733</v>
      </c>
      <c r="F31" s="61">
        <v>5639914</v>
      </c>
      <c r="G31" s="62">
        <v>0</v>
      </c>
      <c r="H31" s="63">
        <f t="shared" si="1"/>
        <v>-5639914</v>
      </c>
      <c r="I31" s="63">
        <v>0</v>
      </c>
      <c r="J31" s="28">
        <f t="shared" si="2"/>
        <v>-62.856890412631806</v>
      </c>
      <c r="K31" s="29">
        <f t="shared" si="3"/>
        <v>-100</v>
      </c>
      <c r="L31" s="30">
        <f t="shared" si="6"/>
        <v>127.73271048986024</v>
      </c>
      <c r="M31" s="29">
        <f t="shared" si="7"/>
        <v>102.11733750693016</v>
      </c>
      <c r="N31" s="5"/>
      <c r="O31" s="31"/>
    </row>
    <row r="32" spans="1:15" ht="17.25" thickBot="1">
      <c r="A32" s="6"/>
      <c r="B32" s="55" t="s">
        <v>37</v>
      </c>
      <c r="C32" s="79">
        <v>37558238</v>
      </c>
      <c r="D32" s="80">
        <v>34935000</v>
      </c>
      <c r="E32" s="81">
        <f t="shared" si="0"/>
        <v>-2623238</v>
      </c>
      <c r="F32" s="79">
        <v>39736974</v>
      </c>
      <c r="G32" s="80">
        <v>34214000</v>
      </c>
      <c r="H32" s="81">
        <f t="shared" si="1"/>
        <v>-5522974</v>
      </c>
      <c r="I32" s="81">
        <v>34352000</v>
      </c>
      <c r="J32" s="56">
        <f t="shared" si="2"/>
        <v>-6.9844543825511725</v>
      </c>
      <c r="K32" s="57">
        <f t="shared" si="3"/>
        <v>-13.898828833821117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30991339</v>
      </c>
      <c r="D7" s="62">
        <v>30584355</v>
      </c>
      <c r="E7" s="63">
        <f>($D7-$C7)</f>
        <v>-406984</v>
      </c>
      <c r="F7" s="61">
        <v>32681748</v>
      </c>
      <c r="G7" s="62">
        <v>32419416</v>
      </c>
      <c r="H7" s="63">
        <f>($G7-$F7)</f>
        <v>-262332</v>
      </c>
      <c r="I7" s="63">
        <v>34364581</v>
      </c>
      <c r="J7" s="28">
        <f>IF($C7=0,0,($E7/$C7)*100)</f>
        <v>-1.313218509209944</v>
      </c>
      <c r="K7" s="29">
        <f>IF($F7=0,0,($H7/$F7)*100)</f>
        <v>-0.802686563766418</v>
      </c>
      <c r="L7" s="30">
        <f>IF($E$10=0,0,($E7/$E$10)*100)</f>
        <v>-30.393011274234148</v>
      </c>
      <c r="M7" s="29">
        <f>IF($H$10=0,0,($H7/$H$10)*100)</f>
        <v>-7.380683424748298</v>
      </c>
      <c r="N7" s="5"/>
      <c r="O7" s="31"/>
    </row>
    <row r="8" spans="1:15" ht="12.75">
      <c r="A8" s="2"/>
      <c r="B8" s="27" t="s">
        <v>16</v>
      </c>
      <c r="C8" s="61">
        <v>385033</v>
      </c>
      <c r="D8" s="62">
        <v>387224</v>
      </c>
      <c r="E8" s="63">
        <f>($D8-$C8)</f>
        <v>2191</v>
      </c>
      <c r="F8" s="61">
        <v>405824</v>
      </c>
      <c r="G8" s="62">
        <v>410458</v>
      </c>
      <c r="H8" s="63">
        <f>($G8-$F8)</f>
        <v>4634</v>
      </c>
      <c r="I8" s="63">
        <v>435085</v>
      </c>
      <c r="J8" s="28">
        <f>IF($C8=0,0,($E8/$C8)*100)</f>
        <v>0.5690421340508476</v>
      </c>
      <c r="K8" s="29">
        <f>IF($F8=0,0,($H8/$F8)*100)</f>
        <v>1.141874310045734</v>
      </c>
      <c r="L8" s="30">
        <f>IF($E$10=0,0,($E8/$E$10)*100)</f>
        <v>0.1636208983690932</v>
      </c>
      <c r="M8" s="29">
        <f>IF($H$10=0,0,($H8/$H$10)*100)</f>
        <v>0.13037710607277653</v>
      </c>
      <c r="N8" s="5"/>
      <c r="O8" s="31"/>
    </row>
    <row r="9" spans="1:15" ht="12.75">
      <c r="A9" s="2"/>
      <c r="B9" s="27" t="s">
        <v>17</v>
      </c>
      <c r="C9" s="61">
        <v>107461545</v>
      </c>
      <c r="D9" s="62">
        <v>109205409</v>
      </c>
      <c r="E9" s="63">
        <f aca="true" t="shared" si="0" ref="E9:E32">($D9-$C9)</f>
        <v>1743864</v>
      </c>
      <c r="F9" s="61">
        <v>103827549</v>
      </c>
      <c r="G9" s="62">
        <v>107639552</v>
      </c>
      <c r="H9" s="63">
        <f aca="true" t="shared" si="1" ref="H9:H32">($G9-$F9)</f>
        <v>3812003</v>
      </c>
      <c r="I9" s="63">
        <v>105154095</v>
      </c>
      <c r="J9" s="28">
        <f aca="true" t="shared" si="2" ref="J9:J32">IF($C9=0,0,($E9/$C9)*100)</f>
        <v>1.622779571985495</v>
      </c>
      <c r="K9" s="29">
        <f aca="true" t="shared" si="3" ref="K9:K32">IF($F9=0,0,($H9/$F9)*100)</f>
        <v>3.671475477091345</v>
      </c>
      <c r="L9" s="30">
        <f>IF($E$10=0,0,($E9/$E$10)*100)</f>
        <v>130.22939037586505</v>
      </c>
      <c r="M9" s="29">
        <f>IF($H$10=0,0,($H9/$H$10)*100)</f>
        <v>107.25030631867551</v>
      </c>
      <c r="N9" s="5"/>
      <c r="O9" s="31"/>
    </row>
    <row r="10" spans="1:15" ht="16.5">
      <c r="A10" s="6"/>
      <c r="B10" s="32" t="s">
        <v>18</v>
      </c>
      <c r="C10" s="64">
        <v>138837917</v>
      </c>
      <c r="D10" s="65">
        <v>140176988</v>
      </c>
      <c r="E10" s="66">
        <f t="shared" si="0"/>
        <v>1339071</v>
      </c>
      <c r="F10" s="64">
        <v>136915121</v>
      </c>
      <c r="G10" s="65">
        <v>140469426</v>
      </c>
      <c r="H10" s="66">
        <f t="shared" si="1"/>
        <v>3554305</v>
      </c>
      <c r="I10" s="66">
        <v>139953761</v>
      </c>
      <c r="J10" s="33">
        <f t="shared" si="2"/>
        <v>0.9644850837109578</v>
      </c>
      <c r="K10" s="34">
        <f t="shared" si="3"/>
        <v>2.595991570573129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41484343</v>
      </c>
      <c r="D12" s="62">
        <v>43360994</v>
      </c>
      <c r="E12" s="63">
        <f t="shared" si="0"/>
        <v>1876651</v>
      </c>
      <c r="F12" s="61">
        <v>44482784</v>
      </c>
      <c r="G12" s="62">
        <v>45525076</v>
      </c>
      <c r="H12" s="63">
        <f t="shared" si="1"/>
        <v>1042292</v>
      </c>
      <c r="I12" s="63">
        <v>47971978</v>
      </c>
      <c r="J12" s="28">
        <f t="shared" si="2"/>
        <v>4.52375731248775</v>
      </c>
      <c r="K12" s="29">
        <f t="shared" si="3"/>
        <v>2.343135717404738</v>
      </c>
      <c r="L12" s="30">
        <f aca="true" t="shared" si="4" ref="L12:L17">IF($E$17=0,0,($E12/$E$17)*100)</f>
        <v>43.77919982307768</v>
      </c>
      <c r="M12" s="29">
        <f aca="true" t="shared" si="5" ref="M12:M17">IF($H$17=0,0,($H12/$H$17)*100)</f>
        <v>-68.76261311810464</v>
      </c>
      <c r="N12" s="5"/>
      <c r="O12" s="31"/>
    </row>
    <row r="13" spans="1:15" ht="12.75">
      <c r="A13" s="2"/>
      <c r="B13" s="27" t="s">
        <v>21</v>
      </c>
      <c r="C13" s="61">
        <v>4555746</v>
      </c>
      <c r="D13" s="62">
        <v>2581680</v>
      </c>
      <c r="E13" s="63">
        <f t="shared" si="0"/>
        <v>-1974066</v>
      </c>
      <c r="F13" s="61">
        <v>4801757</v>
      </c>
      <c r="G13" s="62">
        <v>2736581</v>
      </c>
      <c r="H13" s="63">
        <f t="shared" si="1"/>
        <v>-2065176</v>
      </c>
      <c r="I13" s="63">
        <v>2900776</v>
      </c>
      <c r="J13" s="28">
        <f t="shared" si="2"/>
        <v>-43.331344635982774</v>
      </c>
      <c r="K13" s="29">
        <f t="shared" si="3"/>
        <v>-43.0087570029054</v>
      </c>
      <c r="L13" s="30">
        <f t="shared" si="4"/>
        <v>-46.051732516031834</v>
      </c>
      <c r="M13" s="29">
        <f t="shared" si="5"/>
        <v>136.24483187896948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83041830</v>
      </c>
      <c r="D16" s="62">
        <v>87425872</v>
      </c>
      <c r="E16" s="63">
        <f t="shared" si="0"/>
        <v>4384042</v>
      </c>
      <c r="F16" s="61">
        <v>87644681</v>
      </c>
      <c r="G16" s="62">
        <v>87151782</v>
      </c>
      <c r="H16" s="63">
        <f t="shared" si="1"/>
        <v>-492899</v>
      </c>
      <c r="I16" s="63">
        <v>92319657</v>
      </c>
      <c r="J16" s="40">
        <f t="shared" si="2"/>
        <v>5.2793176643626465</v>
      </c>
      <c r="K16" s="29">
        <f t="shared" si="3"/>
        <v>-0.5623832437703778</v>
      </c>
      <c r="L16" s="30">
        <f t="shared" si="4"/>
        <v>102.27253269295416</v>
      </c>
      <c r="M16" s="29">
        <f t="shared" si="5"/>
        <v>32.517781239135154</v>
      </c>
      <c r="N16" s="5"/>
      <c r="O16" s="31"/>
    </row>
    <row r="17" spans="1:15" ht="16.5">
      <c r="A17" s="2"/>
      <c r="B17" s="32" t="s">
        <v>24</v>
      </c>
      <c r="C17" s="64">
        <v>129081919</v>
      </c>
      <c r="D17" s="65">
        <v>133368546</v>
      </c>
      <c r="E17" s="66">
        <f t="shared" si="0"/>
        <v>4286627</v>
      </c>
      <c r="F17" s="64">
        <v>136929222</v>
      </c>
      <c r="G17" s="65">
        <v>135413439</v>
      </c>
      <c r="H17" s="66">
        <f t="shared" si="1"/>
        <v>-1515783</v>
      </c>
      <c r="I17" s="66">
        <v>143192411</v>
      </c>
      <c r="J17" s="41">
        <f t="shared" si="2"/>
        <v>3.3208578189792797</v>
      </c>
      <c r="K17" s="34">
        <f t="shared" si="3"/>
        <v>-1.1069828469484768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9755998</v>
      </c>
      <c r="D18" s="71">
        <v>6808442</v>
      </c>
      <c r="E18" s="72">
        <f t="shared" si="0"/>
        <v>-2947556</v>
      </c>
      <c r="F18" s="73">
        <v>-14101</v>
      </c>
      <c r="G18" s="74">
        <v>5055987</v>
      </c>
      <c r="H18" s="75">
        <f t="shared" si="1"/>
        <v>5070088</v>
      </c>
      <c r="I18" s="75">
        <v>-3238650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12470000</v>
      </c>
      <c r="D22" s="62">
        <v>43606302</v>
      </c>
      <c r="E22" s="63">
        <f t="shared" si="0"/>
        <v>31136302</v>
      </c>
      <c r="F22" s="61"/>
      <c r="G22" s="62">
        <v>120000</v>
      </c>
      <c r="H22" s="63">
        <f t="shared" si="1"/>
        <v>120000</v>
      </c>
      <c r="I22" s="63">
        <v>85000</v>
      </c>
      <c r="J22" s="28">
        <f t="shared" si="2"/>
        <v>249.6896712109062</v>
      </c>
      <c r="K22" s="29">
        <f t="shared" si="3"/>
        <v>0</v>
      </c>
      <c r="L22" s="30">
        <f>IF($E$25=0,0,($E22/$E$25)*100)</f>
        <v>145.47429177049412</v>
      </c>
      <c r="M22" s="29">
        <f>IF($H$25=0,0,($H22/$H$25)*100)</f>
        <v>0.34737299174989145</v>
      </c>
      <c r="N22" s="5"/>
      <c r="O22" s="31"/>
    </row>
    <row r="23" spans="1:15" ht="12.75">
      <c r="A23" s="6"/>
      <c r="B23" s="27" t="s">
        <v>29</v>
      </c>
      <c r="C23" s="61">
        <v>39689000</v>
      </c>
      <c r="D23" s="62">
        <v>37456000</v>
      </c>
      <c r="E23" s="63">
        <f t="shared" si="0"/>
        <v>-2233000</v>
      </c>
      <c r="F23" s="61">
        <v>4500000</v>
      </c>
      <c r="G23" s="62">
        <v>38925000</v>
      </c>
      <c r="H23" s="63">
        <f t="shared" si="1"/>
        <v>34425000</v>
      </c>
      <c r="I23" s="63">
        <v>39877000</v>
      </c>
      <c r="J23" s="28">
        <f t="shared" si="2"/>
        <v>-5.626244047469072</v>
      </c>
      <c r="K23" s="29">
        <f t="shared" si="3"/>
        <v>765</v>
      </c>
      <c r="L23" s="30">
        <f>IF($E$25=0,0,($E23/$E$25)*100)</f>
        <v>-10.432969641787047</v>
      </c>
      <c r="M23" s="29">
        <f>IF($H$25=0,0,($H23/$H$25)*100)</f>
        <v>99.65262700825011</v>
      </c>
      <c r="N23" s="5"/>
      <c r="O23" s="31"/>
    </row>
    <row r="24" spans="1:15" ht="12.75">
      <c r="A24" s="6"/>
      <c r="B24" s="27" t="s">
        <v>30</v>
      </c>
      <c r="C24" s="61">
        <v>7500000</v>
      </c>
      <c r="D24" s="62">
        <v>0</v>
      </c>
      <c r="E24" s="63">
        <f t="shared" si="0"/>
        <v>-7500000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-100</v>
      </c>
      <c r="K24" s="29">
        <f t="shared" si="3"/>
        <v>0</v>
      </c>
      <c r="L24" s="30">
        <f>IF($E$25=0,0,($E24/$E$25)*100)</f>
        <v>-35.04132212870706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59659000</v>
      </c>
      <c r="D25" s="65">
        <v>81062302</v>
      </c>
      <c r="E25" s="66">
        <f t="shared" si="0"/>
        <v>21403302</v>
      </c>
      <c r="F25" s="64">
        <v>4500000</v>
      </c>
      <c r="G25" s="65">
        <v>39045000</v>
      </c>
      <c r="H25" s="66">
        <f t="shared" si="1"/>
        <v>34545000</v>
      </c>
      <c r="I25" s="66">
        <v>39962000</v>
      </c>
      <c r="J25" s="41">
        <f t="shared" si="2"/>
        <v>35.876065639719066</v>
      </c>
      <c r="K25" s="34">
        <f t="shared" si="3"/>
        <v>767.6666666666666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2500000</v>
      </c>
      <c r="D28" s="62">
        <v>10200000</v>
      </c>
      <c r="E28" s="63">
        <f t="shared" si="0"/>
        <v>7700000</v>
      </c>
      <c r="F28" s="61"/>
      <c r="G28" s="62">
        <v>10500000</v>
      </c>
      <c r="H28" s="63">
        <f t="shared" si="1"/>
        <v>10500000</v>
      </c>
      <c r="I28" s="63">
        <v>10000000</v>
      </c>
      <c r="J28" s="28">
        <f t="shared" si="2"/>
        <v>308</v>
      </c>
      <c r="K28" s="29">
        <f t="shared" si="3"/>
        <v>0</v>
      </c>
      <c r="L28" s="30">
        <f t="shared" si="6"/>
        <v>35.975757385472576</v>
      </c>
      <c r="M28" s="29">
        <f t="shared" si="7"/>
        <v>30.3951367781155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19800000</v>
      </c>
      <c r="D30" s="62">
        <v>26723052</v>
      </c>
      <c r="E30" s="63">
        <f t="shared" si="0"/>
        <v>6923052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34.96490909090909</v>
      </c>
      <c r="K30" s="29">
        <f t="shared" si="3"/>
        <v>0</v>
      </c>
      <c r="L30" s="30">
        <f t="shared" si="6"/>
        <v>32.345719366105286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37359000</v>
      </c>
      <c r="D31" s="62">
        <v>44139250</v>
      </c>
      <c r="E31" s="63">
        <f t="shared" si="0"/>
        <v>6780250</v>
      </c>
      <c r="F31" s="61">
        <v>4500000</v>
      </c>
      <c r="G31" s="62">
        <v>28545000</v>
      </c>
      <c r="H31" s="63">
        <f t="shared" si="1"/>
        <v>24045000</v>
      </c>
      <c r="I31" s="63">
        <v>29962000</v>
      </c>
      <c r="J31" s="28">
        <f t="shared" si="2"/>
        <v>18.14890655531465</v>
      </c>
      <c r="K31" s="29">
        <f t="shared" si="3"/>
        <v>534.3333333333334</v>
      </c>
      <c r="L31" s="30">
        <f t="shared" si="6"/>
        <v>31.678523248422135</v>
      </c>
      <c r="M31" s="29">
        <f t="shared" si="7"/>
        <v>69.6048632218845</v>
      </c>
      <c r="N31" s="5"/>
      <c r="O31" s="31"/>
    </row>
    <row r="32" spans="1:15" ht="17.25" thickBot="1">
      <c r="A32" s="6"/>
      <c r="B32" s="55" t="s">
        <v>37</v>
      </c>
      <c r="C32" s="79">
        <v>59659000</v>
      </c>
      <c r="D32" s="80">
        <v>81062302</v>
      </c>
      <c r="E32" s="81">
        <f t="shared" si="0"/>
        <v>21403302</v>
      </c>
      <c r="F32" s="79">
        <v>4500000</v>
      </c>
      <c r="G32" s="80">
        <v>39045000</v>
      </c>
      <c r="H32" s="81">
        <f t="shared" si="1"/>
        <v>34545000</v>
      </c>
      <c r="I32" s="81">
        <v>39962000</v>
      </c>
      <c r="J32" s="56">
        <f t="shared" si="2"/>
        <v>35.876065639719066</v>
      </c>
      <c r="K32" s="57">
        <f t="shared" si="3"/>
        <v>767.6666666666666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9009920</v>
      </c>
      <c r="D7" s="62">
        <v>12064247</v>
      </c>
      <c r="E7" s="63">
        <f>($D7-$C7)</f>
        <v>3054327</v>
      </c>
      <c r="F7" s="61">
        <v>10511574</v>
      </c>
      <c r="G7" s="62">
        <v>0</v>
      </c>
      <c r="H7" s="63">
        <f>($G7-$F7)</f>
        <v>-10511574</v>
      </c>
      <c r="I7" s="63">
        <v>0</v>
      </c>
      <c r="J7" s="28">
        <f>IF($C7=0,0,($E7/$C7)*100)</f>
        <v>33.89960177226879</v>
      </c>
      <c r="K7" s="29">
        <f>IF($F7=0,0,($H7/$F7)*100)</f>
        <v>-100</v>
      </c>
      <c r="L7" s="30">
        <f>IF($E$10=0,0,($E7/$E$10)*100)</f>
        <v>12.810731307488766</v>
      </c>
      <c r="M7" s="29">
        <f>IF($H$10=0,0,($H7/$H$10)*100)</f>
        <v>10.460276698467947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91055923</v>
      </c>
      <c r="D9" s="62">
        <v>111843537</v>
      </c>
      <c r="E9" s="63">
        <f aca="true" t="shared" si="0" ref="E9:E32">($D9-$C9)</f>
        <v>20787614</v>
      </c>
      <c r="F9" s="61">
        <v>89978827</v>
      </c>
      <c r="G9" s="62">
        <v>0</v>
      </c>
      <c r="H9" s="63">
        <f aca="true" t="shared" si="1" ref="H9:H32">($G9-$F9)</f>
        <v>-89978827</v>
      </c>
      <c r="I9" s="63">
        <v>0</v>
      </c>
      <c r="J9" s="28">
        <f aca="true" t="shared" si="2" ref="J9:J32">IF($C9=0,0,($E9/$C9)*100)</f>
        <v>22.829502260934746</v>
      </c>
      <c r="K9" s="29">
        <f aca="true" t="shared" si="3" ref="K9:K32">IF($F9=0,0,($H9/$F9)*100)</f>
        <v>-100</v>
      </c>
      <c r="L9" s="30">
        <f>IF($E$10=0,0,($E9/$E$10)*100)</f>
        <v>87.18926869251123</v>
      </c>
      <c r="M9" s="29">
        <f>IF($H$10=0,0,($H9/$H$10)*100)</f>
        <v>89.53972330153206</v>
      </c>
      <c r="N9" s="5"/>
      <c r="O9" s="31"/>
    </row>
    <row r="10" spans="1:15" ht="16.5">
      <c r="A10" s="6"/>
      <c r="B10" s="32" t="s">
        <v>18</v>
      </c>
      <c r="C10" s="64">
        <v>100065843</v>
      </c>
      <c r="D10" s="65">
        <v>123907784</v>
      </c>
      <c r="E10" s="66">
        <f t="shared" si="0"/>
        <v>23841941</v>
      </c>
      <c r="F10" s="64">
        <v>100490401</v>
      </c>
      <c r="G10" s="65">
        <v>0</v>
      </c>
      <c r="H10" s="66">
        <f t="shared" si="1"/>
        <v>-100490401</v>
      </c>
      <c r="I10" s="66">
        <v>0</v>
      </c>
      <c r="J10" s="33">
        <f t="shared" si="2"/>
        <v>23.826253080184415</v>
      </c>
      <c r="K10" s="34">
        <f t="shared" si="3"/>
        <v>-100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28632162</v>
      </c>
      <c r="D12" s="62">
        <v>35309723</v>
      </c>
      <c r="E12" s="63">
        <f t="shared" si="0"/>
        <v>6677561</v>
      </c>
      <c r="F12" s="61">
        <v>30464620</v>
      </c>
      <c r="G12" s="62">
        <v>0</v>
      </c>
      <c r="H12" s="63">
        <f t="shared" si="1"/>
        <v>-30464620</v>
      </c>
      <c r="I12" s="63">
        <v>0</v>
      </c>
      <c r="J12" s="28">
        <f t="shared" si="2"/>
        <v>23.321888860505886</v>
      </c>
      <c r="K12" s="29">
        <f t="shared" si="3"/>
        <v>-100</v>
      </c>
      <c r="L12" s="30">
        <f aca="true" t="shared" si="4" ref="L12:L17">IF($E$17=0,0,($E12/$E$17)*100)</f>
        <v>17.976709235609846</v>
      </c>
      <c r="M12" s="29">
        <f aca="true" t="shared" si="5" ref="M12:M17">IF($H$17=0,0,($H12/$H$17)*100)</f>
        <v>31.692578095481274</v>
      </c>
      <c r="N12" s="5"/>
      <c r="O12" s="31"/>
    </row>
    <row r="13" spans="1:15" ht="12.75">
      <c r="A13" s="2"/>
      <c r="B13" s="27" t="s">
        <v>21</v>
      </c>
      <c r="C13" s="61">
        <v>789657</v>
      </c>
      <c r="D13" s="62">
        <v>750000</v>
      </c>
      <c r="E13" s="63">
        <f t="shared" si="0"/>
        <v>-39657</v>
      </c>
      <c r="F13" s="61">
        <v>742278</v>
      </c>
      <c r="G13" s="62">
        <v>0</v>
      </c>
      <c r="H13" s="63">
        <f t="shared" si="1"/>
        <v>-742278</v>
      </c>
      <c r="I13" s="63">
        <v>0</v>
      </c>
      <c r="J13" s="28">
        <f t="shared" si="2"/>
        <v>-5.022053879089276</v>
      </c>
      <c r="K13" s="29">
        <f t="shared" si="3"/>
        <v>-100</v>
      </c>
      <c r="L13" s="30">
        <f t="shared" si="4"/>
        <v>-0.10676089041441623</v>
      </c>
      <c r="M13" s="29">
        <f t="shared" si="5"/>
        <v>0.7721975026623554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61442687</v>
      </c>
      <c r="D16" s="62">
        <v>91950408</v>
      </c>
      <c r="E16" s="63">
        <f t="shared" si="0"/>
        <v>30507721</v>
      </c>
      <c r="F16" s="61">
        <v>64918510</v>
      </c>
      <c r="G16" s="62">
        <v>0</v>
      </c>
      <c r="H16" s="63">
        <f t="shared" si="1"/>
        <v>-64918510</v>
      </c>
      <c r="I16" s="63">
        <v>0</v>
      </c>
      <c r="J16" s="40">
        <f t="shared" si="2"/>
        <v>49.65232233414532</v>
      </c>
      <c r="K16" s="29">
        <f t="shared" si="3"/>
        <v>-100</v>
      </c>
      <c r="L16" s="30">
        <f t="shared" si="4"/>
        <v>82.13005165480457</v>
      </c>
      <c r="M16" s="29">
        <f t="shared" si="5"/>
        <v>67.53522440185637</v>
      </c>
      <c r="N16" s="5"/>
      <c r="O16" s="31"/>
    </row>
    <row r="17" spans="1:15" ht="16.5">
      <c r="A17" s="2"/>
      <c r="B17" s="32" t="s">
        <v>24</v>
      </c>
      <c r="C17" s="64">
        <v>90864506</v>
      </c>
      <c r="D17" s="65">
        <v>128010131</v>
      </c>
      <c r="E17" s="66">
        <f t="shared" si="0"/>
        <v>37145625</v>
      </c>
      <c r="F17" s="64">
        <v>96125408</v>
      </c>
      <c r="G17" s="65">
        <v>0</v>
      </c>
      <c r="H17" s="66">
        <f t="shared" si="1"/>
        <v>-96125408</v>
      </c>
      <c r="I17" s="66">
        <v>0</v>
      </c>
      <c r="J17" s="41">
        <f t="shared" si="2"/>
        <v>40.88023655793606</v>
      </c>
      <c r="K17" s="34">
        <f t="shared" si="3"/>
        <v>-100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9201337</v>
      </c>
      <c r="D18" s="71">
        <v>-4102347</v>
      </c>
      <c r="E18" s="72">
        <f t="shared" si="0"/>
        <v>-13303684</v>
      </c>
      <c r="F18" s="73">
        <v>4364993</v>
      </c>
      <c r="G18" s="74">
        <v>0</v>
      </c>
      <c r="H18" s="75">
        <f t="shared" si="1"/>
        <v>-4364993</v>
      </c>
      <c r="I18" s="75">
        <v>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31709000</v>
      </c>
      <c r="D23" s="62">
        <v>23516999</v>
      </c>
      <c r="E23" s="63">
        <f t="shared" si="0"/>
        <v>-8192001</v>
      </c>
      <c r="F23" s="61">
        <v>32611000</v>
      </c>
      <c r="G23" s="62">
        <v>0</v>
      </c>
      <c r="H23" s="63">
        <f t="shared" si="1"/>
        <v>-32611000</v>
      </c>
      <c r="I23" s="63">
        <v>0</v>
      </c>
      <c r="J23" s="28">
        <f t="shared" si="2"/>
        <v>-25.834939607051627</v>
      </c>
      <c r="K23" s="29">
        <f t="shared" si="3"/>
        <v>-100</v>
      </c>
      <c r="L23" s="30">
        <f>IF($E$25=0,0,($E23/$E$25)*100)</f>
        <v>54.83521791440646</v>
      </c>
      <c r="M23" s="29">
        <f>IF($H$25=0,0,($H23/$H$25)*100)</f>
        <v>85.44226373501878</v>
      </c>
      <c r="N23" s="5"/>
      <c r="O23" s="31"/>
    </row>
    <row r="24" spans="1:15" ht="12.75">
      <c r="A24" s="6"/>
      <c r="B24" s="27" t="s">
        <v>30</v>
      </c>
      <c r="C24" s="61">
        <v>11579900</v>
      </c>
      <c r="D24" s="62">
        <v>4832595</v>
      </c>
      <c r="E24" s="63">
        <f t="shared" si="0"/>
        <v>-6747305</v>
      </c>
      <c r="F24" s="61">
        <v>5556294</v>
      </c>
      <c r="G24" s="62">
        <v>0</v>
      </c>
      <c r="H24" s="63">
        <f t="shared" si="1"/>
        <v>-5556294</v>
      </c>
      <c r="I24" s="63">
        <v>0</v>
      </c>
      <c r="J24" s="28">
        <f t="shared" si="2"/>
        <v>-58.26738572871959</v>
      </c>
      <c r="K24" s="29">
        <f t="shared" si="3"/>
        <v>-100</v>
      </c>
      <c r="L24" s="30">
        <f>IF($E$25=0,0,($E24/$E$25)*100)</f>
        <v>45.16478208559354</v>
      </c>
      <c r="M24" s="29">
        <f>IF($H$25=0,0,($H24/$H$25)*100)</f>
        <v>14.557736264981216</v>
      </c>
      <c r="N24" s="5"/>
      <c r="O24" s="31"/>
    </row>
    <row r="25" spans="1:15" ht="16.5">
      <c r="A25" s="6"/>
      <c r="B25" s="32" t="s">
        <v>31</v>
      </c>
      <c r="C25" s="64">
        <v>43288900</v>
      </c>
      <c r="D25" s="65">
        <v>28349594</v>
      </c>
      <c r="E25" s="66">
        <f t="shared" si="0"/>
        <v>-14939306</v>
      </c>
      <c r="F25" s="64">
        <v>38167294</v>
      </c>
      <c r="G25" s="65">
        <v>0</v>
      </c>
      <c r="H25" s="66">
        <f t="shared" si="1"/>
        <v>-38167294</v>
      </c>
      <c r="I25" s="66">
        <v>0</v>
      </c>
      <c r="J25" s="41">
        <f t="shared" si="2"/>
        <v>-34.51070828780588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22531618</v>
      </c>
      <c r="D30" s="62">
        <v>8564620</v>
      </c>
      <c r="E30" s="63">
        <f t="shared" si="0"/>
        <v>-13966998</v>
      </c>
      <c r="F30" s="61">
        <v>16438282</v>
      </c>
      <c r="G30" s="62">
        <v>0</v>
      </c>
      <c r="H30" s="63">
        <f t="shared" si="1"/>
        <v>-16438282</v>
      </c>
      <c r="I30" s="63">
        <v>0</v>
      </c>
      <c r="J30" s="28">
        <f t="shared" si="2"/>
        <v>-61.98843775888621</v>
      </c>
      <c r="K30" s="29">
        <f t="shared" si="3"/>
        <v>-100</v>
      </c>
      <c r="L30" s="30">
        <f t="shared" si="6"/>
        <v>93.4916119932211</v>
      </c>
      <c r="M30" s="29">
        <f t="shared" si="7"/>
        <v>43.069026585956024</v>
      </c>
      <c r="N30" s="5"/>
      <c r="O30" s="31"/>
    </row>
    <row r="31" spans="1:15" ht="12.75">
      <c r="A31" s="6"/>
      <c r="B31" s="27" t="s">
        <v>30</v>
      </c>
      <c r="C31" s="61">
        <v>20757282</v>
      </c>
      <c r="D31" s="62">
        <v>19784974</v>
      </c>
      <c r="E31" s="63">
        <f t="shared" si="0"/>
        <v>-972308</v>
      </c>
      <c r="F31" s="61">
        <v>21729012</v>
      </c>
      <c r="G31" s="62">
        <v>0</v>
      </c>
      <c r="H31" s="63">
        <f t="shared" si="1"/>
        <v>-21729012</v>
      </c>
      <c r="I31" s="63">
        <v>0</v>
      </c>
      <c r="J31" s="28">
        <f t="shared" si="2"/>
        <v>-4.684177822510674</v>
      </c>
      <c r="K31" s="29">
        <f t="shared" si="3"/>
        <v>-100</v>
      </c>
      <c r="L31" s="30">
        <f t="shared" si="6"/>
        <v>6.508388006778897</v>
      </c>
      <c r="M31" s="29">
        <f t="shared" si="7"/>
        <v>56.930973414043976</v>
      </c>
      <c r="N31" s="5"/>
      <c r="O31" s="31"/>
    </row>
    <row r="32" spans="1:15" ht="17.25" thickBot="1">
      <c r="A32" s="6"/>
      <c r="B32" s="55" t="s">
        <v>37</v>
      </c>
      <c r="C32" s="79">
        <v>43288900</v>
      </c>
      <c r="D32" s="80">
        <v>28349594</v>
      </c>
      <c r="E32" s="81">
        <f t="shared" si="0"/>
        <v>-14939306</v>
      </c>
      <c r="F32" s="79">
        <v>38167294</v>
      </c>
      <c r="G32" s="80">
        <v>0</v>
      </c>
      <c r="H32" s="81">
        <f t="shared" si="1"/>
        <v>-38167294</v>
      </c>
      <c r="I32" s="81">
        <v>0</v>
      </c>
      <c r="J32" s="56">
        <f t="shared" si="2"/>
        <v>-34.51070828780588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165102312</v>
      </c>
      <c r="D8" s="62">
        <v>165107166</v>
      </c>
      <c r="E8" s="63">
        <f>($D8-$C8)</f>
        <v>4854</v>
      </c>
      <c r="F8" s="61">
        <v>179919905</v>
      </c>
      <c r="G8" s="62">
        <v>175949971</v>
      </c>
      <c r="H8" s="63">
        <f>($G8-$F8)</f>
        <v>-3969934</v>
      </c>
      <c r="I8" s="63">
        <v>187097501</v>
      </c>
      <c r="J8" s="28">
        <f>IF($C8=0,0,($E8/$C8)*100)</f>
        <v>0.0029399951709943345</v>
      </c>
      <c r="K8" s="29">
        <f>IF($F8=0,0,($H8/$F8)*100)</f>
        <v>-2.206500720417788</v>
      </c>
      <c r="L8" s="30">
        <f>IF($E$10=0,0,($E8/$E$10)*100)</f>
        <v>-0.024557072173710677</v>
      </c>
      <c r="M8" s="29">
        <f>IF($H$10=0,0,($H8/$H$10)*100)</f>
        <v>19.91328597905298</v>
      </c>
      <c r="N8" s="5"/>
      <c r="O8" s="31"/>
    </row>
    <row r="9" spans="1:15" ht="12.75">
      <c r="A9" s="2"/>
      <c r="B9" s="27" t="s">
        <v>17</v>
      </c>
      <c r="C9" s="61">
        <v>373076097</v>
      </c>
      <c r="D9" s="62">
        <v>353305043</v>
      </c>
      <c r="E9" s="63">
        <f aca="true" t="shared" si="0" ref="E9:E32">($D9-$C9)</f>
        <v>-19771054</v>
      </c>
      <c r="F9" s="61">
        <v>392800325</v>
      </c>
      <c r="G9" s="62">
        <v>376834152</v>
      </c>
      <c r="H9" s="63">
        <f aca="true" t="shared" si="1" ref="H9:H32">($G9-$F9)</f>
        <v>-15966173</v>
      </c>
      <c r="I9" s="63">
        <v>404591880</v>
      </c>
      <c r="J9" s="28">
        <f aca="true" t="shared" si="2" ref="J9:J32">IF($C9=0,0,($E9/$C9)*100)</f>
        <v>-5.299469507423307</v>
      </c>
      <c r="K9" s="29">
        <f aca="true" t="shared" si="3" ref="K9:K32">IF($F9=0,0,($H9/$F9)*100)</f>
        <v>-4.064704630781556</v>
      </c>
      <c r="L9" s="30">
        <f>IF($E$10=0,0,($E9/$E$10)*100)</f>
        <v>100.0245570721737</v>
      </c>
      <c r="M9" s="29">
        <f>IF($H$10=0,0,($H9/$H$10)*100)</f>
        <v>80.08671402094701</v>
      </c>
      <c r="N9" s="5"/>
      <c r="O9" s="31"/>
    </row>
    <row r="10" spans="1:15" ht="16.5">
      <c r="A10" s="6"/>
      <c r="B10" s="32" t="s">
        <v>18</v>
      </c>
      <c r="C10" s="64">
        <v>538178409</v>
      </c>
      <c r="D10" s="65">
        <v>518412209</v>
      </c>
      <c r="E10" s="66">
        <f t="shared" si="0"/>
        <v>-19766200</v>
      </c>
      <c r="F10" s="64">
        <v>572720230</v>
      </c>
      <c r="G10" s="65">
        <v>552784123</v>
      </c>
      <c r="H10" s="66">
        <f t="shared" si="1"/>
        <v>-19936107</v>
      </c>
      <c r="I10" s="66">
        <v>591689381</v>
      </c>
      <c r="J10" s="33">
        <f t="shared" si="2"/>
        <v>-3.672796914452211</v>
      </c>
      <c r="K10" s="34">
        <f t="shared" si="3"/>
        <v>-3.480950376067561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169896210</v>
      </c>
      <c r="D12" s="62">
        <v>219377055</v>
      </c>
      <c r="E12" s="63">
        <f t="shared" si="0"/>
        <v>49480845</v>
      </c>
      <c r="F12" s="61">
        <v>180083000</v>
      </c>
      <c r="G12" s="62">
        <v>229578090</v>
      </c>
      <c r="H12" s="63">
        <f t="shared" si="1"/>
        <v>49495090</v>
      </c>
      <c r="I12" s="63">
        <v>240253468</v>
      </c>
      <c r="J12" s="28">
        <f t="shared" si="2"/>
        <v>29.12416056838466</v>
      </c>
      <c r="K12" s="29">
        <f t="shared" si="3"/>
        <v>27.48459876834571</v>
      </c>
      <c r="L12" s="30">
        <f aca="true" t="shared" si="4" ref="L12:L17">IF($E$17=0,0,($E12/$E$17)*100)</f>
        <v>52.68239525171502</v>
      </c>
      <c r="M12" s="29">
        <f aca="true" t="shared" si="5" ref="M12:M17">IF($H$17=0,0,($H12/$H$17)*100)</f>
        <v>130.91482941877678</v>
      </c>
      <c r="N12" s="5"/>
      <c r="O12" s="31"/>
    </row>
    <row r="13" spans="1:15" ht="12.75">
      <c r="A13" s="2"/>
      <c r="B13" s="27" t="s">
        <v>21</v>
      </c>
      <c r="C13" s="61">
        <v>33192375</v>
      </c>
      <c r="D13" s="62">
        <v>28221500</v>
      </c>
      <c r="E13" s="63">
        <f t="shared" si="0"/>
        <v>-4970875</v>
      </c>
      <c r="F13" s="61">
        <v>36179689</v>
      </c>
      <c r="G13" s="62">
        <v>26810025</v>
      </c>
      <c r="H13" s="63">
        <f t="shared" si="1"/>
        <v>-9369664</v>
      </c>
      <c r="I13" s="63">
        <v>25469904</v>
      </c>
      <c r="J13" s="28">
        <f t="shared" si="2"/>
        <v>-14.975954567878919</v>
      </c>
      <c r="K13" s="29">
        <f t="shared" si="3"/>
        <v>-25.897580269415805</v>
      </c>
      <c r="L13" s="30">
        <f t="shared" si="4"/>
        <v>-5.292504634811085</v>
      </c>
      <c r="M13" s="29">
        <f t="shared" si="5"/>
        <v>-24.78282117016564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6449953</v>
      </c>
      <c r="D15" s="62">
        <v>6376934</v>
      </c>
      <c r="E15" s="63">
        <f t="shared" si="0"/>
        <v>-73019</v>
      </c>
      <c r="F15" s="61">
        <v>6836950</v>
      </c>
      <c r="G15" s="62">
        <v>6753173</v>
      </c>
      <c r="H15" s="63">
        <f t="shared" si="1"/>
        <v>-83777</v>
      </c>
      <c r="I15" s="63">
        <v>7131351</v>
      </c>
      <c r="J15" s="28">
        <f t="shared" si="2"/>
        <v>-1.1320857686869965</v>
      </c>
      <c r="K15" s="29">
        <f t="shared" si="3"/>
        <v>-1.225356335793007</v>
      </c>
      <c r="L15" s="30">
        <f t="shared" si="4"/>
        <v>-0.07774353527885344</v>
      </c>
      <c r="M15" s="29">
        <f t="shared" si="5"/>
        <v>-0.2215907004960868</v>
      </c>
      <c r="N15" s="5"/>
      <c r="O15" s="31"/>
    </row>
    <row r="16" spans="1:15" ht="12.75">
      <c r="A16" s="2"/>
      <c r="B16" s="27" t="s">
        <v>23</v>
      </c>
      <c r="C16" s="61">
        <v>277090871</v>
      </c>
      <c r="D16" s="62">
        <v>326576842</v>
      </c>
      <c r="E16" s="63">
        <f t="shared" si="0"/>
        <v>49485971</v>
      </c>
      <c r="F16" s="61">
        <v>290846591</v>
      </c>
      <c r="G16" s="62">
        <v>288612034</v>
      </c>
      <c r="H16" s="63">
        <f t="shared" si="1"/>
        <v>-2234557</v>
      </c>
      <c r="I16" s="63">
        <v>312005825</v>
      </c>
      <c r="J16" s="40">
        <f t="shared" si="2"/>
        <v>17.85911272407094</v>
      </c>
      <c r="K16" s="29">
        <f t="shared" si="3"/>
        <v>-0.768294031680777</v>
      </c>
      <c r="L16" s="30">
        <f t="shared" si="4"/>
        <v>52.68785291837492</v>
      </c>
      <c r="M16" s="29">
        <f t="shared" si="5"/>
        <v>-5.9104175481150465</v>
      </c>
      <c r="N16" s="5"/>
      <c r="O16" s="31"/>
    </row>
    <row r="17" spans="1:15" ht="16.5">
      <c r="A17" s="2"/>
      <c r="B17" s="32" t="s">
        <v>24</v>
      </c>
      <c r="C17" s="64">
        <v>486629409</v>
      </c>
      <c r="D17" s="65">
        <v>580552331</v>
      </c>
      <c r="E17" s="66">
        <f t="shared" si="0"/>
        <v>93922922</v>
      </c>
      <c r="F17" s="64">
        <v>513946230</v>
      </c>
      <c r="G17" s="65">
        <v>551753322</v>
      </c>
      <c r="H17" s="66">
        <f t="shared" si="1"/>
        <v>37807092</v>
      </c>
      <c r="I17" s="66">
        <v>584860548</v>
      </c>
      <c r="J17" s="41">
        <f t="shared" si="2"/>
        <v>19.30070814935067</v>
      </c>
      <c r="K17" s="34">
        <f t="shared" si="3"/>
        <v>7.356234911967348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51549000</v>
      </c>
      <c r="D18" s="71">
        <v>-62140122</v>
      </c>
      <c r="E18" s="72">
        <f t="shared" si="0"/>
        <v>-113689122</v>
      </c>
      <c r="F18" s="73">
        <v>58774000</v>
      </c>
      <c r="G18" s="74">
        <v>1030801</v>
      </c>
      <c r="H18" s="75">
        <f t="shared" si="1"/>
        <v>-57743199</v>
      </c>
      <c r="I18" s="75">
        <v>6828833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233746000</v>
      </c>
      <c r="D23" s="62">
        <v>237940000</v>
      </c>
      <c r="E23" s="63">
        <f t="shared" si="0"/>
        <v>4194000</v>
      </c>
      <c r="F23" s="61">
        <v>213296000</v>
      </c>
      <c r="G23" s="62">
        <v>234038000</v>
      </c>
      <c r="H23" s="63">
        <f t="shared" si="1"/>
        <v>20742000</v>
      </c>
      <c r="I23" s="63">
        <v>290836000</v>
      </c>
      <c r="J23" s="28">
        <f t="shared" si="2"/>
        <v>1.7942553027645394</v>
      </c>
      <c r="K23" s="29">
        <f t="shared" si="3"/>
        <v>9.72451429000075</v>
      </c>
      <c r="L23" s="30">
        <f>IF($E$25=0,0,($E23/$E$25)*100)</f>
        <v>8.563727692244864</v>
      </c>
      <c r="M23" s="29">
        <f>IF($H$25=0,0,($H23/$H$25)*100)</f>
        <v>-93.06770763225198</v>
      </c>
      <c r="N23" s="5"/>
      <c r="O23" s="31"/>
    </row>
    <row r="24" spans="1:15" ht="12.75">
      <c r="A24" s="6"/>
      <c r="B24" s="27" t="s">
        <v>30</v>
      </c>
      <c r="C24" s="61">
        <v>36350000</v>
      </c>
      <c r="D24" s="62">
        <v>81130000</v>
      </c>
      <c r="E24" s="63">
        <f t="shared" si="0"/>
        <v>44780000</v>
      </c>
      <c r="F24" s="61">
        <v>44059000</v>
      </c>
      <c r="G24" s="62">
        <v>1030000</v>
      </c>
      <c r="H24" s="63">
        <f t="shared" si="1"/>
        <v>-43029000</v>
      </c>
      <c r="I24" s="63">
        <v>6828662</v>
      </c>
      <c r="J24" s="28">
        <f t="shared" si="2"/>
        <v>123.19119669876204</v>
      </c>
      <c r="K24" s="29">
        <f t="shared" si="3"/>
        <v>-97.66222565196668</v>
      </c>
      <c r="L24" s="30">
        <f>IF($E$25=0,0,($E24/$E$25)*100)</f>
        <v>91.43627230775515</v>
      </c>
      <c r="M24" s="29">
        <f>IF($H$25=0,0,($H24/$H$25)*100)</f>
        <v>193.067707632252</v>
      </c>
      <c r="N24" s="5"/>
      <c r="O24" s="31"/>
    </row>
    <row r="25" spans="1:15" ht="16.5">
      <c r="A25" s="6"/>
      <c r="B25" s="32" t="s">
        <v>31</v>
      </c>
      <c r="C25" s="64">
        <v>270096000</v>
      </c>
      <c r="D25" s="65">
        <v>319070000</v>
      </c>
      <c r="E25" s="66">
        <f t="shared" si="0"/>
        <v>48974000</v>
      </c>
      <c r="F25" s="64">
        <v>257355000</v>
      </c>
      <c r="G25" s="65">
        <v>235068000</v>
      </c>
      <c r="H25" s="66">
        <f t="shared" si="1"/>
        <v>-22287000</v>
      </c>
      <c r="I25" s="66">
        <v>297664662</v>
      </c>
      <c r="J25" s="41">
        <f t="shared" si="2"/>
        <v>18.13207155974172</v>
      </c>
      <c r="K25" s="34">
        <f t="shared" si="3"/>
        <v>-8.660022148394242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246462000</v>
      </c>
      <c r="D27" s="62">
        <v>281397000</v>
      </c>
      <c r="E27" s="63">
        <f t="shared" si="0"/>
        <v>34935000</v>
      </c>
      <c r="F27" s="61">
        <v>237923000</v>
      </c>
      <c r="G27" s="62">
        <v>227280000</v>
      </c>
      <c r="H27" s="63">
        <f t="shared" si="1"/>
        <v>-10643000</v>
      </c>
      <c r="I27" s="63">
        <v>288703662</v>
      </c>
      <c r="J27" s="28">
        <f t="shared" si="2"/>
        <v>14.174598923972054</v>
      </c>
      <c r="K27" s="29">
        <f t="shared" si="3"/>
        <v>-4.473295982313606</v>
      </c>
      <c r="L27" s="30">
        <f aca="true" t="shared" si="6" ref="L27:L32">IF($E$32=0,0,($E27/$E$32)*100)</f>
        <v>71.3337689386205</v>
      </c>
      <c r="M27" s="29">
        <f aca="true" t="shared" si="7" ref="M27:M32">IF($H$32=0,0,($H27/$H$32)*100)</f>
        <v>47.754296226499754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2355000</v>
      </c>
      <c r="D30" s="62">
        <v>2311000</v>
      </c>
      <c r="E30" s="63">
        <f t="shared" si="0"/>
        <v>-44000</v>
      </c>
      <c r="F30" s="61">
        <v>2466000</v>
      </c>
      <c r="G30" s="62">
        <v>2378000</v>
      </c>
      <c r="H30" s="63">
        <f t="shared" si="1"/>
        <v>-88000</v>
      </c>
      <c r="I30" s="63">
        <v>2531000</v>
      </c>
      <c r="J30" s="28">
        <f t="shared" si="2"/>
        <v>-1.8683651804670913</v>
      </c>
      <c r="K30" s="29">
        <f t="shared" si="3"/>
        <v>-3.5685320356853207</v>
      </c>
      <c r="L30" s="30">
        <f t="shared" si="6"/>
        <v>-0.08984359047657942</v>
      </c>
      <c r="M30" s="29">
        <f t="shared" si="7"/>
        <v>0.3948490151209226</v>
      </c>
      <c r="N30" s="5"/>
      <c r="O30" s="31"/>
    </row>
    <row r="31" spans="1:15" ht="12.75">
      <c r="A31" s="6"/>
      <c r="B31" s="27" t="s">
        <v>30</v>
      </c>
      <c r="C31" s="61">
        <v>21279000</v>
      </c>
      <c r="D31" s="62">
        <v>35362000</v>
      </c>
      <c r="E31" s="63">
        <f t="shared" si="0"/>
        <v>14083000</v>
      </c>
      <c r="F31" s="61">
        <v>16966000</v>
      </c>
      <c r="G31" s="62">
        <v>5410000</v>
      </c>
      <c r="H31" s="63">
        <f t="shared" si="1"/>
        <v>-11556000</v>
      </c>
      <c r="I31" s="63">
        <v>6430000</v>
      </c>
      <c r="J31" s="28">
        <f t="shared" si="2"/>
        <v>66.18262136378588</v>
      </c>
      <c r="K31" s="29">
        <f t="shared" si="3"/>
        <v>-68.11269598019568</v>
      </c>
      <c r="L31" s="30">
        <f t="shared" si="6"/>
        <v>28.75607465185609</v>
      </c>
      <c r="M31" s="29">
        <f t="shared" si="7"/>
        <v>51.85085475837933</v>
      </c>
      <c r="N31" s="5"/>
      <c r="O31" s="31"/>
    </row>
    <row r="32" spans="1:15" ht="17.25" thickBot="1">
      <c r="A32" s="6"/>
      <c r="B32" s="55" t="s">
        <v>37</v>
      </c>
      <c r="C32" s="79">
        <v>270096000</v>
      </c>
      <c r="D32" s="80">
        <v>319070000</v>
      </c>
      <c r="E32" s="81">
        <f t="shared" si="0"/>
        <v>48974000</v>
      </c>
      <c r="F32" s="79">
        <v>257355000</v>
      </c>
      <c r="G32" s="80">
        <v>235068000</v>
      </c>
      <c r="H32" s="81">
        <f t="shared" si="1"/>
        <v>-22287000</v>
      </c>
      <c r="I32" s="81">
        <v>297664662</v>
      </c>
      <c r="J32" s="56">
        <f t="shared" si="2"/>
        <v>18.13207155974172</v>
      </c>
      <c r="K32" s="57">
        <f t="shared" si="3"/>
        <v>-8.660022148394242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55528974</v>
      </c>
      <c r="D7" s="62">
        <v>57814454</v>
      </c>
      <c r="E7" s="63">
        <f>($D7-$C7)</f>
        <v>2285480</v>
      </c>
      <c r="F7" s="61">
        <v>58777712</v>
      </c>
      <c r="G7" s="62">
        <v>61496193</v>
      </c>
      <c r="H7" s="63">
        <f>($G7-$F7)</f>
        <v>2718481</v>
      </c>
      <c r="I7" s="63">
        <v>65603328</v>
      </c>
      <c r="J7" s="28">
        <f>IF($C7=0,0,($E7/$C7)*100)</f>
        <v>4.115833294524765</v>
      </c>
      <c r="K7" s="29">
        <f>IF($F7=0,0,($H7/$F7)*100)</f>
        <v>4.625020109663336</v>
      </c>
      <c r="L7" s="30">
        <f>IF($E$10=0,0,($E7/$E$10)*100)</f>
        <v>-139.31139157175468</v>
      </c>
      <c r="M7" s="29">
        <f>IF($H$10=0,0,($H7/$H$10)*100)</f>
        <v>-37.01426185747946</v>
      </c>
      <c r="N7" s="5"/>
      <c r="O7" s="31"/>
    </row>
    <row r="8" spans="1:15" ht="12.75">
      <c r="A8" s="2"/>
      <c r="B8" s="27" t="s">
        <v>16</v>
      </c>
      <c r="C8" s="61">
        <v>126032375</v>
      </c>
      <c r="D8" s="62">
        <v>126427441</v>
      </c>
      <c r="E8" s="63">
        <f>($D8-$C8)</f>
        <v>395066</v>
      </c>
      <c r="F8" s="61">
        <v>138071355</v>
      </c>
      <c r="G8" s="62">
        <v>139970523</v>
      </c>
      <c r="H8" s="63">
        <f>($G8-$F8)</f>
        <v>1899168</v>
      </c>
      <c r="I8" s="63">
        <v>153320106</v>
      </c>
      <c r="J8" s="28">
        <f>IF($C8=0,0,($E8/$C8)*100)</f>
        <v>0.3134639016363851</v>
      </c>
      <c r="K8" s="29">
        <f>IF($F8=0,0,($H8/$F8)*100)</f>
        <v>1.3754974737518872</v>
      </c>
      <c r="L8" s="30">
        <f>IF($E$10=0,0,($E8/$E$10)*100)</f>
        <v>-24.08124079960745</v>
      </c>
      <c r="M8" s="29">
        <f>IF($H$10=0,0,($H8/$H$10)*100)</f>
        <v>-25.858669478780815</v>
      </c>
      <c r="N8" s="5"/>
      <c r="O8" s="31"/>
    </row>
    <row r="9" spans="1:15" ht="12.75">
      <c r="A9" s="2"/>
      <c r="B9" s="27" t="s">
        <v>17</v>
      </c>
      <c r="C9" s="61">
        <v>70403615</v>
      </c>
      <c r="D9" s="62">
        <v>66082514</v>
      </c>
      <c r="E9" s="63">
        <f aca="true" t="shared" si="0" ref="E9:E32">($D9-$C9)</f>
        <v>-4321101</v>
      </c>
      <c r="F9" s="61">
        <v>72961835</v>
      </c>
      <c r="G9" s="62">
        <v>60999771</v>
      </c>
      <c r="H9" s="63">
        <f aca="true" t="shared" si="1" ref="H9:H32">($G9-$F9)</f>
        <v>-11962064</v>
      </c>
      <c r="I9" s="63">
        <v>62191152</v>
      </c>
      <c r="J9" s="28">
        <f aca="true" t="shared" si="2" ref="J9:J32">IF($C9=0,0,($E9/$C9)*100)</f>
        <v>-6.137612393909034</v>
      </c>
      <c r="K9" s="29">
        <f aca="true" t="shared" si="3" ref="K9:K32">IF($F9=0,0,($H9/$F9)*100)</f>
        <v>-16.394960461178094</v>
      </c>
      <c r="L9" s="30">
        <f>IF($E$10=0,0,($E9/$E$10)*100)</f>
        <v>263.39263237136214</v>
      </c>
      <c r="M9" s="29">
        <f>IF($H$10=0,0,($H9/$H$10)*100)</f>
        <v>162.87293133626028</v>
      </c>
      <c r="N9" s="5"/>
      <c r="O9" s="31"/>
    </row>
    <row r="10" spans="1:15" ht="16.5">
      <c r="A10" s="6"/>
      <c r="B10" s="32" t="s">
        <v>18</v>
      </c>
      <c r="C10" s="64">
        <v>251964964</v>
      </c>
      <c r="D10" s="65">
        <v>250324409</v>
      </c>
      <c r="E10" s="66">
        <f t="shared" si="0"/>
        <v>-1640555</v>
      </c>
      <c r="F10" s="64">
        <v>269810902</v>
      </c>
      <c r="G10" s="65">
        <v>262466487</v>
      </c>
      <c r="H10" s="66">
        <f t="shared" si="1"/>
        <v>-7344415</v>
      </c>
      <c r="I10" s="66">
        <v>281114586</v>
      </c>
      <c r="J10" s="33">
        <f t="shared" si="2"/>
        <v>-0.6511044130722873</v>
      </c>
      <c r="K10" s="34">
        <f t="shared" si="3"/>
        <v>-2.7220601338043786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89180974</v>
      </c>
      <c r="D12" s="62">
        <v>94988112</v>
      </c>
      <c r="E12" s="63">
        <f t="shared" si="0"/>
        <v>5807138</v>
      </c>
      <c r="F12" s="61">
        <v>94386509</v>
      </c>
      <c r="G12" s="62">
        <v>101059158</v>
      </c>
      <c r="H12" s="63">
        <f t="shared" si="1"/>
        <v>6672649</v>
      </c>
      <c r="I12" s="63">
        <v>106780166</v>
      </c>
      <c r="J12" s="28">
        <f t="shared" si="2"/>
        <v>6.511633299721531</v>
      </c>
      <c r="K12" s="29">
        <f t="shared" si="3"/>
        <v>7.069494433786083</v>
      </c>
      <c r="L12" s="30">
        <f aca="true" t="shared" si="4" ref="L12:L17">IF($E$17=0,0,($E12/$E$17)*100)</f>
        <v>39.08240174125561</v>
      </c>
      <c r="M12" s="29">
        <f aca="true" t="shared" si="5" ref="M12:M17">IF($H$17=0,0,($H12/$H$17)*100)</f>
        <v>65.80219291697246</v>
      </c>
      <c r="N12" s="5"/>
      <c r="O12" s="31"/>
    </row>
    <row r="13" spans="1:15" ht="12.75">
      <c r="A13" s="2"/>
      <c r="B13" s="27" t="s">
        <v>21</v>
      </c>
      <c r="C13" s="61">
        <v>7230859</v>
      </c>
      <c r="D13" s="62">
        <v>8707026</v>
      </c>
      <c r="E13" s="63">
        <f t="shared" si="0"/>
        <v>1476167</v>
      </c>
      <c r="F13" s="61">
        <v>7795780</v>
      </c>
      <c r="G13" s="62">
        <v>9230859</v>
      </c>
      <c r="H13" s="63">
        <f t="shared" si="1"/>
        <v>1435079</v>
      </c>
      <c r="I13" s="63">
        <v>9795780</v>
      </c>
      <c r="J13" s="28">
        <f t="shared" si="2"/>
        <v>20.41482208407051</v>
      </c>
      <c r="K13" s="29">
        <f t="shared" si="3"/>
        <v>18.40840813876225</v>
      </c>
      <c r="L13" s="30">
        <f t="shared" si="4"/>
        <v>9.93469618445163</v>
      </c>
      <c r="M13" s="29">
        <f t="shared" si="5"/>
        <v>14.15200248193722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81139297</v>
      </c>
      <c r="D15" s="62">
        <v>85246668</v>
      </c>
      <c r="E15" s="63">
        <f t="shared" si="0"/>
        <v>4107371</v>
      </c>
      <c r="F15" s="61">
        <v>89253227</v>
      </c>
      <c r="G15" s="62">
        <v>93771335</v>
      </c>
      <c r="H15" s="63">
        <f t="shared" si="1"/>
        <v>4518108</v>
      </c>
      <c r="I15" s="63">
        <v>103148469</v>
      </c>
      <c r="J15" s="28">
        <f t="shared" si="2"/>
        <v>5.062122980927478</v>
      </c>
      <c r="K15" s="29">
        <f t="shared" si="3"/>
        <v>5.062122851871787</v>
      </c>
      <c r="L15" s="30">
        <f t="shared" si="4"/>
        <v>27.642863579681215</v>
      </c>
      <c r="M15" s="29">
        <f t="shared" si="5"/>
        <v>44.555230499268966</v>
      </c>
      <c r="N15" s="5"/>
      <c r="O15" s="31"/>
    </row>
    <row r="16" spans="1:15" ht="12.75">
      <c r="A16" s="2"/>
      <c r="B16" s="27" t="s">
        <v>23</v>
      </c>
      <c r="C16" s="61">
        <v>65801332</v>
      </c>
      <c r="D16" s="62">
        <v>69269359</v>
      </c>
      <c r="E16" s="63">
        <f t="shared" si="0"/>
        <v>3468027</v>
      </c>
      <c r="F16" s="61">
        <v>71169538</v>
      </c>
      <c r="G16" s="62">
        <v>68684168</v>
      </c>
      <c r="H16" s="63">
        <f t="shared" si="1"/>
        <v>-2485370</v>
      </c>
      <c r="I16" s="63">
        <v>72237285</v>
      </c>
      <c r="J16" s="40">
        <f t="shared" si="2"/>
        <v>5.2704510601700285</v>
      </c>
      <c r="K16" s="29">
        <f t="shared" si="3"/>
        <v>-3.4921822873151154</v>
      </c>
      <c r="L16" s="30">
        <f t="shared" si="4"/>
        <v>23.34003849461154</v>
      </c>
      <c r="M16" s="29">
        <f t="shared" si="5"/>
        <v>-24.509425898178645</v>
      </c>
      <c r="N16" s="5"/>
      <c r="O16" s="31"/>
    </row>
    <row r="17" spans="1:15" ht="16.5">
      <c r="A17" s="2"/>
      <c r="B17" s="32" t="s">
        <v>24</v>
      </c>
      <c r="C17" s="64">
        <v>243352462</v>
      </c>
      <c r="D17" s="65">
        <v>258211165</v>
      </c>
      <c r="E17" s="66">
        <f t="shared" si="0"/>
        <v>14858703</v>
      </c>
      <c r="F17" s="64">
        <v>262605054</v>
      </c>
      <c r="G17" s="65">
        <v>272745520</v>
      </c>
      <c r="H17" s="66">
        <f t="shared" si="1"/>
        <v>10140466</v>
      </c>
      <c r="I17" s="66">
        <v>291961700</v>
      </c>
      <c r="J17" s="41">
        <f t="shared" si="2"/>
        <v>6.105836315722173</v>
      </c>
      <c r="K17" s="34">
        <f t="shared" si="3"/>
        <v>3.861489276592521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8612502</v>
      </c>
      <c r="D18" s="71">
        <v>-7886756</v>
      </c>
      <c r="E18" s="72">
        <f t="shared" si="0"/>
        <v>-16499258</v>
      </c>
      <c r="F18" s="73">
        <v>7205848</v>
      </c>
      <c r="G18" s="74">
        <v>-10279033</v>
      </c>
      <c r="H18" s="75">
        <f t="shared" si="1"/>
        <v>-17484881</v>
      </c>
      <c r="I18" s="75">
        <v>-10847114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24943000</v>
      </c>
      <c r="D23" s="62">
        <v>34841000</v>
      </c>
      <c r="E23" s="63">
        <f t="shared" si="0"/>
        <v>9898000</v>
      </c>
      <c r="F23" s="61">
        <v>25422000</v>
      </c>
      <c r="G23" s="62">
        <v>25765000</v>
      </c>
      <c r="H23" s="63">
        <f t="shared" si="1"/>
        <v>343000</v>
      </c>
      <c r="I23" s="63">
        <v>27902000</v>
      </c>
      <c r="J23" s="28">
        <f t="shared" si="2"/>
        <v>39.682476045383474</v>
      </c>
      <c r="K23" s="29">
        <f t="shared" si="3"/>
        <v>1.3492250806388166</v>
      </c>
      <c r="L23" s="30">
        <f>IF($E$25=0,0,($E23/$E$25)*100)</f>
        <v>217.63431630106976</v>
      </c>
      <c r="M23" s="29">
        <f>IF($H$25=0,0,($H23/$H$25)*100)</f>
        <v>-9.20588382120939</v>
      </c>
      <c r="N23" s="5"/>
      <c r="O23" s="31"/>
    </row>
    <row r="24" spans="1:15" ht="12.75">
      <c r="A24" s="6"/>
      <c r="B24" s="27" t="s">
        <v>30</v>
      </c>
      <c r="C24" s="61">
        <v>16352904</v>
      </c>
      <c r="D24" s="62">
        <v>11002900</v>
      </c>
      <c r="E24" s="63">
        <f t="shared" si="0"/>
        <v>-5350004</v>
      </c>
      <c r="F24" s="61">
        <v>12641656</v>
      </c>
      <c r="G24" s="62">
        <v>8572778</v>
      </c>
      <c r="H24" s="63">
        <f t="shared" si="1"/>
        <v>-4068878</v>
      </c>
      <c r="I24" s="63">
        <v>7893965</v>
      </c>
      <c r="J24" s="28">
        <f t="shared" si="2"/>
        <v>-32.71592617433576</v>
      </c>
      <c r="K24" s="29">
        <f t="shared" si="3"/>
        <v>-32.186273697053615</v>
      </c>
      <c r="L24" s="30">
        <f>IF($E$25=0,0,($E24/$E$25)*100)</f>
        <v>-117.63431630106976</v>
      </c>
      <c r="M24" s="29">
        <f>IF($H$25=0,0,($H24/$H$25)*100)</f>
        <v>109.2058838212094</v>
      </c>
      <c r="N24" s="5"/>
      <c r="O24" s="31"/>
    </row>
    <row r="25" spans="1:15" ht="16.5">
      <c r="A25" s="6"/>
      <c r="B25" s="32" t="s">
        <v>31</v>
      </c>
      <c r="C25" s="64">
        <v>41295904</v>
      </c>
      <c r="D25" s="65">
        <v>45843900</v>
      </c>
      <c r="E25" s="66">
        <f t="shared" si="0"/>
        <v>4547996</v>
      </c>
      <c r="F25" s="64">
        <v>38063656</v>
      </c>
      <c r="G25" s="65">
        <v>34337778</v>
      </c>
      <c r="H25" s="66">
        <f t="shared" si="1"/>
        <v>-3725878</v>
      </c>
      <c r="I25" s="66">
        <v>35795965</v>
      </c>
      <c r="J25" s="41">
        <f t="shared" si="2"/>
        <v>11.013189104662777</v>
      </c>
      <c r="K25" s="34">
        <f t="shared" si="3"/>
        <v>-9.788544747251814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12510000</v>
      </c>
      <c r="D28" s="62">
        <v>11360000</v>
      </c>
      <c r="E28" s="63">
        <f t="shared" si="0"/>
        <v>-1150000</v>
      </c>
      <c r="F28" s="61">
        <v>13620000</v>
      </c>
      <c r="G28" s="62">
        <v>12150000</v>
      </c>
      <c r="H28" s="63">
        <f t="shared" si="1"/>
        <v>-1470000</v>
      </c>
      <c r="I28" s="63">
        <v>16030000</v>
      </c>
      <c r="J28" s="28">
        <f t="shared" si="2"/>
        <v>-9.192645883293366</v>
      </c>
      <c r="K28" s="29">
        <f t="shared" si="3"/>
        <v>-10.79295154185022</v>
      </c>
      <c r="L28" s="30">
        <f t="shared" si="6"/>
        <v>-25.28586216874421</v>
      </c>
      <c r="M28" s="29">
        <f t="shared" si="7"/>
        <v>39.4537878051831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14943000</v>
      </c>
      <c r="D30" s="62">
        <v>10756000</v>
      </c>
      <c r="E30" s="63">
        <f t="shared" si="0"/>
        <v>-4187000</v>
      </c>
      <c r="F30" s="61">
        <v>15422000</v>
      </c>
      <c r="G30" s="62">
        <v>15265000</v>
      </c>
      <c r="H30" s="63">
        <f t="shared" si="1"/>
        <v>-157000</v>
      </c>
      <c r="I30" s="63">
        <v>15902000</v>
      </c>
      <c r="J30" s="28">
        <f t="shared" si="2"/>
        <v>-28.01980860603627</v>
      </c>
      <c r="K30" s="29">
        <f t="shared" si="3"/>
        <v>-1.0180261963428867</v>
      </c>
      <c r="L30" s="30">
        <f t="shared" si="6"/>
        <v>-92.06252600046263</v>
      </c>
      <c r="M30" s="29">
        <f t="shared" si="7"/>
        <v>4.213771894839283</v>
      </c>
      <c r="N30" s="5"/>
      <c r="O30" s="31"/>
    </row>
    <row r="31" spans="1:15" ht="12.75">
      <c r="A31" s="6"/>
      <c r="B31" s="27" t="s">
        <v>30</v>
      </c>
      <c r="C31" s="61">
        <v>13842904</v>
      </c>
      <c r="D31" s="62">
        <v>23727900</v>
      </c>
      <c r="E31" s="63">
        <f t="shared" si="0"/>
        <v>9884996</v>
      </c>
      <c r="F31" s="61">
        <v>9021656</v>
      </c>
      <c r="G31" s="62">
        <v>6922778</v>
      </c>
      <c r="H31" s="63">
        <f t="shared" si="1"/>
        <v>-2098878</v>
      </c>
      <c r="I31" s="63">
        <v>3863965</v>
      </c>
      <c r="J31" s="28">
        <f t="shared" si="2"/>
        <v>71.40839812224371</v>
      </c>
      <c r="K31" s="29">
        <f t="shared" si="3"/>
        <v>-23.264886180541577</v>
      </c>
      <c r="L31" s="30">
        <f t="shared" si="6"/>
        <v>217.34838816920683</v>
      </c>
      <c r="M31" s="29">
        <f t="shared" si="7"/>
        <v>56.33244029997761</v>
      </c>
      <c r="N31" s="5"/>
      <c r="O31" s="31"/>
    </row>
    <row r="32" spans="1:15" ht="17.25" thickBot="1">
      <c r="A32" s="6"/>
      <c r="B32" s="55" t="s">
        <v>37</v>
      </c>
      <c r="C32" s="79">
        <v>41295904</v>
      </c>
      <c r="D32" s="80">
        <v>45843900</v>
      </c>
      <c r="E32" s="81">
        <f t="shared" si="0"/>
        <v>4547996</v>
      </c>
      <c r="F32" s="79">
        <v>38063656</v>
      </c>
      <c r="G32" s="80">
        <v>34337778</v>
      </c>
      <c r="H32" s="81">
        <f t="shared" si="1"/>
        <v>-3725878</v>
      </c>
      <c r="I32" s="81">
        <v>35795965</v>
      </c>
      <c r="J32" s="56">
        <f t="shared" si="2"/>
        <v>11.013189104662777</v>
      </c>
      <c r="K32" s="57">
        <f t="shared" si="3"/>
        <v>-9.788544747251814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18671597</v>
      </c>
      <c r="D7" s="62">
        <v>17680680</v>
      </c>
      <c r="E7" s="63">
        <f>($D7-$C7)</f>
        <v>-990917</v>
      </c>
      <c r="F7" s="61">
        <v>19717207</v>
      </c>
      <c r="G7" s="62">
        <v>17699000</v>
      </c>
      <c r="H7" s="63">
        <f>($G7-$F7)</f>
        <v>-2018207</v>
      </c>
      <c r="I7" s="63">
        <v>17720000</v>
      </c>
      <c r="J7" s="28">
        <f>IF($C7=0,0,($E7/$C7)*100)</f>
        <v>-5.3070821954865455</v>
      </c>
      <c r="K7" s="29">
        <f>IF($F7=0,0,($H7/$F7)*100)</f>
        <v>-10.235765136512489</v>
      </c>
      <c r="L7" s="30">
        <f>IF($E$10=0,0,($E7/$E$10)*100)</f>
        <v>271.6277374063546</v>
      </c>
      <c r="M7" s="29">
        <f>IF($H$10=0,0,($H7/$H$10)*100)</f>
        <v>45.867736288930736</v>
      </c>
      <c r="N7" s="5"/>
      <c r="O7" s="31"/>
    </row>
    <row r="8" spans="1:15" ht="12.75">
      <c r="A8" s="2"/>
      <c r="B8" s="27" t="s">
        <v>16</v>
      </c>
      <c r="C8" s="61">
        <v>18280781</v>
      </c>
      <c r="D8" s="62">
        <v>17311000</v>
      </c>
      <c r="E8" s="63">
        <f>($D8-$C8)</f>
        <v>-969781</v>
      </c>
      <c r="F8" s="61">
        <v>19267944</v>
      </c>
      <c r="G8" s="62">
        <v>17311000</v>
      </c>
      <c r="H8" s="63">
        <f>($G8-$F8)</f>
        <v>-1956944</v>
      </c>
      <c r="I8" s="63">
        <v>17311000</v>
      </c>
      <c r="J8" s="28">
        <f>IF($C8=0,0,($E8/$C8)*100)</f>
        <v>-5.30492105342764</v>
      </c>
      <c r="K8" s="29">
        <f>IF($F8=0,0,($H8/$F8)*100)</f>
        <v>-10.156475439206176</v>
      </c>
      <c r="L8" s="30">
        <f>IF($E$10=0,0,($E8/$E$10)*100)</f>
        <v>265.83398893113343</v>
      </c>
      <c r="M8" s="29">
        <f>IF($H$10=0,0,($H8/$H$10)*100)</f>
        <v>44.475413733182606</v>
      </c>
      <c r="N8" s="5"/>
      <c r="O8" s="31"/>
    </row>
    <row r="9" spans="1:15" ht="12.75">
      <c r="A9" s="2"/>
      <c r="B9" s="27" t="s">
        <v>17</v>
      </c>
      <c r="C9" s="61">
        <v>123750109</v>
      </c>
      <c r="D9" s="62">
        <v>125346000</v>
      </c>
      <c r="E9" s="63">
        <f aca="true" t="shared" si="0" ref="E9:E32">($D9-$C9)</f>
        <v>1595891</v>
      </c>
      <c r="F9" s="61">
        <v>124458307</v>
      </c>
      <c r="G9" s="62">
        <v>124033400</v>
      </c>
      <c r="H9" s="63">
        <f aca="true" t="shared" si="1" ref="H9:H32">($G9-$F9)</f>
        <v>-424907</v>
      </c>
      <c r="I9" s="63">
        <v>121460000</v>
      </c>
      <c r="J9" s="28">
        <f aca="true" t="shared" si="2" ref="J9:J32">IF($C9=0,0,($E9/$C9)*100)</f>
        <v>1.289607752991959</v>
      </c>
      <c r="K9" s="29">
        <f aca="true" t="shared" si="3" ref="K9:K32">IF($F9=0,0,($H9/$F9)*100)</f>
        <v>-0.34140509399665864</v>
      </c>
      <c r="L9" s="30">
        <f>IF($E$10=0,0,($E9/$E$10)*100)</f>
        <v>-437.4617263374881</v>
      </c>
      <c r="M9" s="29">
        <f>IF($H$10=0,0,($H9/$H$10)*100)</f>
        <v>9.656849977886656</v>
      </c>
      <c r="N9" s="5"/>
      <c r="O9" s="31"/>
    </row>
    <row r="10" spans="1:15" ht="16.5">
      <c r="A10" s="6"/>
      <c r="B10" s="32" t="s">
        <v>18</v>
      </c>
      <c r="C10" s="64">
        <v>160702487</v>
      </c>
      <c r="D10" s="65">
        <v>160337680</v>
      </c>
      <c r="E10" s="66">
        <f t="shared" si="0"/>
        <v>-364807</v>
      </c>
      <c r="F10" s="64">
        <v>163443458</v>
      </c>
      <c r="G10" s="65">
        <v>159043400</v>
      </c>
      <c r="H10" s="66">
        <f t="shared" si="1"/>
        <v>-4400058</v>
      </c>
      <c r="I10" s="66">
        <v>156491000</v>
      </c>
      <c r="J10" s="33">
        <f t="shared" si="2"/>
        <v>-0.22700768781506162</v>
      </c>
      <c r="K10" s="34">
        <f t="shared" si="3"/>
        <v>-2.6920979608740288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38861000</v>
      </c>
      <c r="D12" s="62">
        <v>38960022</v>
      </c>
      <c r="E12" s="63">
        <f t="shared" si="0"/>
        <v>99022</v>
      </c>
      <c r="F12" s="61">
        <v>40959000</v>
      </c>
      <c r="G12" s="62">
        <v>41107330</v>
      </c>
      <c r="H12" s="63">
        <f t="shared" si="1"/>
        <v>148330</v>
      </c>
      <c r="I12" s="63">
        <v>43291173</v>
      </c>
      <c r="J12" s="28">
        <f t="shared" si="2"/>
        <v>0.2548107356990299</v>
      </c>
      <c r="K12" s="29">
        <f t="shared" si="3"/>
        <v>0.36214263043531336</v>
      </c>
      <c r="L12" s="30">
        <f aca="true" t="shared" si="4" ref="L12:L17">IF($E$17=0,0,($E12/$E$17)*100)</f>
        <v>3.139421485611962</v>
      </c>
      <c r="M12" s="29">
        <f aca="true" t="shared" si="5" ref="M12:M17">IF($H$17=0,0,($H12/$H$17)*100)</f>
        <v>-2.2719255829113454</v>
      </c>
      <c r="N12" s="5"/>
      <c r="O12" s="31"/>
    </row>
    <row r="13" spans="1:15" ht="12.75">
      <c r="A13" s="2"/>
      <c r="B13" s="27" t="s">
        <v>21</v>
      </c>
      <c r="C13" s="61">
        <v>1060000</v>
      </c>
      <c r="D13" s="62">
        <v>1200000</v>
      </c>
      <c r="E13" s="63">
        <f t="shared" si="0"/>
        <v>140000</v>
      </c>
      <c r="F13" s="61">
        <v>1123600</v>
      </c>
      <c r="G13" s="62">
        <v>1500000</v>
      </c>
      <c r="H13" s="63">
        <f t="shared" si="1"/>
        <v>376400</v>
      </c>
      <c r="I13" s="63">
        <v>1500000</v>
      </c>
      <c r="J13" s="28">
        <f t="shared" si="2"/>
        <v>13.20754716981132</v>
      </c>
      <c r="K13" s="29">
        <f t="shared" si="3"/>
        <v>33.49946600213599</v>
      </c>
      <c r="L13" s="30">
        <f t="shared" si="4"/>
        <v>4.438599583786177</v>
      </c>
      <c r="M13" s="29">
        <f t="shared" si="5"/>
        <v>-5.7652045399300915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17952000</v>
      </c>
      <c r="D15" s="62">
        <v>18800000</v>
      </c>
      <c r="E15" s="63">
        <f t="shared" si="0"/>
        <v>848000</v>
      </c>
      <c r="F15" s="61">
        <v>18921408</v>
      </c>
      <c r="G15" s="62">
        <v>19000000</v>
      </c>
      <c r="H15" s="63">
        <f t="shared" si="1"/>
        <v>78592</v>
      </c>
      <c r="I15" s="63">
        <v>19500000</v>
      </c>
      <c r="J15" s="28">
        <f t="shared" si="2"/>
        <v>4.723707664884135</v>
      </c>
      <c r="K15" s="29">
        <f t="shared" si="3"/>
        <v>0.4153602099801452</v>
      </c>
      <c r="L15" s="30">
        <f t="shared" si="4"/>
        <v>26.885231764647692</v>
      </c>
      <c r="M15" s="29">
        <f t="shared" si="5"/>
        <v>-1.2037698065945424</v>
      </c>
      <c r="N15" s="5"/>
      <c r="O15" s="31"/>
    </row>
    <row r="16" spans="1:15" ht="12.75">
      <c r="A16" s="2"/>
      <c r="B16" s="27" t="s">
        <v>23</v>
      </c>
      <c r="C16" s="61">
        <v>66213294</v>
      </c>
      <c r="D16" s="62">
        <v>68280420</v>
      </c>
      <c r="E16" s="63">
        <f t="shared" si="0"/>
        <v>2067126</v>
      </c>
      <c r="F16" s="61">
        <v>70831706</v>
      </c>
      <c r="G16" s="62">
        <v>63699561</v>
      </c>
      <c r="H16" s="63">
        <f t="shared" si="1"/>
        <v>-7132145</v>
      </c>
      <c r="I16" s="63">
        <v>63518671</v>
      </c>
      <c r="J16" s="40">
        <f t="shared" si="2"/>
        <v>3.12191989723393</v>
      </c>
      <c r="K16" s="29">
        <f t="shared" si="3"/>
        <v>-10.06914191788632</v>
      </c>
      <c r="L16" s="30">
        <f t="shared" si="4"/>
        <v>65.53674716595417</v>
      </c>
      <c r="M16" s="29">
        <f t="shared" si="5"/>
        <v>109.24089992943597</v>
      </c>
      <c r="N16" s="5"/>
      <c r="O16" s="31"/>
    </row>
    <row r="17" spans="1:15" ht="16.5">
      <c r="A17" s="2"/>
      <c r="B17" s="32" t="s">
        <v>24</v>
      </c>
      <c r="C17" s="64">
        <v>124086294</v>
      </c>
      <c r="D17" s="65">
        <v>127240442</v>
      </c>
      <c r="E17" s="66">
        <f t="shared" si="0"/>
        <v>3154148</v>
      </c>
      <c r="F17" s="64">
        <v>131835714</v>
      </c>
      <c r="G17" s="65">
        <v>125306891</v>
      </c>
      <c r="H17" s="66">
        <f t="shared" si="1"/>
        <v>-6528823</v>
      </c>
      <c r="I17" s="66">
        <v>127809844</v>
      </c>
      <c r="J17" s="41">
        <f t="shared" si="2"/>
        <v>2.541898785372702</v>
      </c>
      <c r="K17" s="34">
        <f t="shared" si="3"/>
        <v>-4.952241545109696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36616193</v>
      </c>
      <c r="D18" s="71">
        <v>33097238</v>
      </c>
      <c r="E18" s="72">
        <f t="shared" si="0"/>
        <v>-3518955</v>
      </c>
      <c r="F18" s="73">
        <v>31607744</v>
      </c>
      <c r="G18" s="74">
        <v>33736509</v>
      </c>
      <c r="H18" s="75">
        <f t="shared" si="1"/>
        <v>2128765</v>
      </c>
      <c r="I18" s="75">
        <v>28681156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3316000</v>
      </c>
      <c r="D23" s="62">
        <v>58246000</v>
      </c>
      <c r="E23" s="63">
        <f t="shared" si="0"/>
        <v>54930000</v>
      </c>
      <c r="F23" s="61">
        <v>25795000</v>
      </c>
      <c r="G23" s="62">
        <v>52335000</v>
      </c>
      <c r="H23" s="63">
        <f t="shared" si="1"/>
        <v>26540000</v>
      </c>
      <c r="I23" s="63">
        <v>55968000</v>
      </c>
      <c r="J23" s="28">
        <f t="shared" si="2"/>
        <v>1656.5138721351027</v>
      </c>
      <c r="K23" s="29">
        <f t="shared" si="3"/>
        <v>102.88815661949991</v>
      </c>
      <c r="L23" s="30">
        <f>IF($E$25=0,0,($E23/$E$25)*100)</f>
        <v>49.0113851315179</v>
      </c>
      <c r="M23" s="29">
        <f>IF($H$25=0,0,($H23/$H$25)*100)</f>
        <v>50.400698849177715</v>
      </c>
      <c r="N23" s="5"/>
      <c r="O23" s="31"/>
    </row>
    <row r="24" spans="1:15" ht="12.75">
      <c r="A24" s="6"/>
      <c r="B24" s="27" t="s">
        <v>30</v>
      </c>
      <c r="C24" s="61"/>
      <c r="D24" s="62">
        <v>57146000</v>
      </c>
      <c r="E24" s="63">
        <f t="shared" si="0"/>
        <v>57146000</v>
      </c>
      <c r="F24" s="61"/>
      <c r="G24" s="62">
        <v>26118000</v>
      </c>
      <c r="H24" s="63">
        <f t="shared" si="1"/>
        <v>26118000</v>
      </c>
      <c r="I24" s="63">
        <v>-2590000</v>
      </c>
      <c r="J24" s="28">
        <f t="shared" si="2"/>
        <v>0</v>
      </c>
      <c r="K24" s="29">
        <f t="shared" si="3"/>
        <v>0</v>
      </c>
      <c r="L24" s="30">
        <f>IF($E$25=0,0,($E24/$E$25)*100)</f>
        <v>50.988614868482095</v>
      </c>
      <c r="M24" s="29">
        <f>IF($H$25=0,0,($H24/$H$25)*100)</f>
        <v>49.59930115082229</v>
      </c>
      <c r="N24" s="5"/>
      <c r="O24" s="31"/>
    </row>
    <row r="25" spans="1:15" ht="16.5">
      <c r="A25" s="6"/>
      <c r="B25" s="32" t="s">
        <v>31</v>
      </c>
      <c r="C25" s="64">
        <v>3316000</v>
      </c>
      <c r="D25" s="65">
        <v>115392000</v>
      </c>
      <c r="E25" s="66">
        <f t="shared" si="0"/>
        <v>112076000</v>
      </c>
      <c r="F25" s="64">
        <v>25795000</v>
      </c>
      <c r="G25" s="65">
        <v>78453000</v>
      </c>
      <c r="H25" s="66">
        <f t="shared" si="1"/>
        <v>52658000</v>
      </c>
      <c r="I25" s="66">
        <v>53378000</v>
      </c>
      <c r="J25" s="41">
        <f t="shared" si="2"/>
        <v>3379.8552472858864</v>
      </c>
      <c r="K25" s="34">
        <f t="shared" si="3"/>
        <v>204.14033727466565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38673000</v>
      </c>
      <c r="E30" s="63">
        <f t="shared" si="0"/>
        <v>38673000</v>
      </c>
      <c r="F30" s="61"/>
      <c r="G30" s="62">
        <v>45173000</v>
      </c>
      <c r="H30" s="63">
        <f t="shared" si="1"/>
        <v>45173000</v>
      </c>
      <c r="I30" s="63">
        <v>45173000</v>
      </c>
      <c r="J30" s="28">
        <f t="shared" si="2"/>
        <v>0</v>
      </c>
      <c r="K30" s="29">
        <f t="shared" si="3"/>
        <v>0</v>
      </c>
      <c r="L30" s="30">
        <f t="shared" si="6"/>
        <v>34.50604946643349</v>
      </c>
      <c r="M30" s="29">
        <f t="shared" si="7"/>
        <v>85.78563561092332</v>
      </c>
      <c r="N30" s="5"/>
      <c r="O30" s="31"/>
    </row>
    <row r="31" spans="1:15" ht="12.75">
      <c r="A31" s="6"/>
      <c r="B31" s="27" t="s">
        <v>30</v>
      </c>
      <c r="C31" s="61">
        <v>3316000</v>
      </c>
      <c r="D31" s="62">
        <v>76719000</v>
      </c>
      <c r="E31" s="63">
        <f t="shared" si="0"/>
        <v>73403000</v>
      </c>
      <c r="F31" s="61">
        <v>25795000</v>
      </c>
      <c r="G31" s="62">
        <v>33280000</v>
      </c>
      <c r="H31" s="63">
        <f t="shared" si="1"/>
        <v>7485000</v>
      </c>
      <c r="I31" s="63">
        <v>8205000</v>
      </c>
      <c r="J31" s="28">
        <f t="shared" si="2"/>
        <v>2213.6007237635704</v>
      </c>
      <c r="K31" s="29">
        <f t="shared" si="3"/>
        <v>29.017251405311107</v>
      </c>
      <c r="L31" s="30">
        <f t="shared" si="6"/>
        <v>65.49395053356652</v>
      </c>
      <c r="M31" s="29">
        <f t="shared" si="7"/>
        <v>14.214364389076684</v>
      </c>
      <c r="N31" s="5"/>
      <c r="O31" s="31"/>
    </row>
    <row r="32" spans="1:15" ht="17.25" thickBot="1">
      <c r="A32" s="6"/>
      <c r="B32" s="55" t="s">
        <v>37</v>
      </c>
      <c r="C32" s="79">
        <v>3316000</v>
      </c>
      <c r="D32" s="80">
        <v>115392000</v>
      </c>
      <c r="E32" s="81">
        <f t="shared" si="0"/>
        <v>112076000</v>
      </c>
      <c r="F32" s="79">
        <v>25795000</v>
      </c>
      <c r="G32" s="80">
        <v>78453000</v>
      </c>
      <c r="H32" s="81">
        <f t="shared" si="1"/>
        <v>52658000</v>
      </c>
      <c r="I32" s="81">
        <v>53378000</v>
      </c>
      <c r="J32" s="56">
        <f t="shared" si="2"/>
        <v>3379.8552472858864</v>
      </c>
      <c r="K32" s="57">
        <f t="shared" si="3"/>
        <v>204.14033727466565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761250</v>
      </c>
      <c r="D7" s="62">
        <v>10350900</v>
      </c>
      <c r="E7" s="63">
        <f>($D7-$C7)</f>
        <v>9589650</v>
      </c>
      <c r="F7" s="61">
        <v>799313</v>
      </c>
      <c r="G7" s="62">
        <v>10971954</v>
      </c>
      <c r="H7" s="63">
        <f>($G7-$F7)</f>
        <v>10172641</v>
      </c>
      <c r="I7" s="63">
        <v>11630271</v>
      </c>
      <c r="J7" s="28">
        <f>IF($C7=0,0,($E7/$C7)*100)</f>
        <v>1259.7241379310344</v>
      </c>
      <c r="K7" s="29">
        <f>IF($F7=0,0,($H7/$F7)*100)</f>
        <v>1272.6730329670606</v>
      </c>
      <c r="L7" s="30">
        <f>IF($E$10=0,0,($E7/$E$10)*100)</f>
        <v>19.763047049618702</v>
      </c>
      <c r="M7" s="29">
        <f>IF($H$10=0,0,($H7/$H$10)*100)</f>
        <v>19.910840209565027</v>
      </c>
      <c r="N7" s="5"/>
      <c r="O7" s="31"/>
    </row>
    <row r="8" spans="1:15" ht="12.75">
      <c r="A8" s="2"/>
      <c r="B8" s="27" t="s">
        <v>16</v>
      </c>
      <c r="C8" s="61">
        <v>47408</v>
      </c>
      <c r="D8" s="62">
        <v>0</v>
      </c>
      <c r="E8" s="63">
        <f>($D8-$C8)</f>
        <v>-47408</v>
      </c>
      <c r="F8" s="61">
        <v>47408</v>
      </c>
      <c r="G8" s="62">
        <v>0</v>
      </c>
      <c r="H8" s="63">
        <f>($G8-$F8)</f>
        <v>-47408</v>
      </c>
      <c r="I8" s="63">
        <v>0</v>
      </c>
      <c r="J8" s="28">
        <f>IF($C8=0,0,($E8/$C8)*100)</f>
        <v>-100</v>
      </c>
      <c r="K8" s="29">
        <f>IF($F8=0,0,($H8/$F8)*100)</f>
        <v>-100</v>
      </c>
      <c r="L8" s="30">
        <f>IF($E$10=0,0,($E8/$E$10)*100)</f>
        <v>-0.09770184881912514</v>
      </c>
      <c r="M8" s="29">
        <f>IF($H$10=0,0,($H8/$H$10)*100)</f>
        <v>-0.09279135208399261</v>
      </c>
      <c r="N8" s="5"/>
      <c r="O8" s="31"/>
    </row>
    <row r="9" spans="1:15" ht="12.75">
      <c r="A9" s="2"/>
      <c r="B9" s="27" t="s">
        <v>17</v>
      </c>
      <c r="C9" s="61">
        <v>127732343</v>
      </c>
      <c r="D9" s="62">
        <v>166713236</v>
      </c>
      <c r="E9" s="63">
        <f aca="true" t="shared" si="0" ref="E9:E32">($D9-$C9)</f>
        <v>38980893</v>
      </c>
      <c r="F9" s="61">
        <v>134118960</v>
      </c>
      <c r="G9" s="62">
        <v>175084695</v>
      </c>
      <c r="H9" s="63">
        <f aca="true" t="shared" si="1" ref="H9:H32">($G9-$F9)</f>
        <v>40965735</v>
      </c>
      <c r="I9" s="63">
        <v>183876455</v>
      </c>
      <c r="J9" s="28">
        <f aca="true" t="shared" si="2" ref="J9:J32">IF($C9=0,0,($E9/$C9)*100)</f>
        <v>30.5176371813676</v>
      </c>
      <c r="K9" s="29">
        <f aca="true" t="shared" si="3" ref="K9:K32">IF($F9=0,0,($H9/$F9)*100)</f>
        <v>30.544327960789435</v>
      </c>
      <c r="L9" s="30">
        <f>IF($E$10=0,0,($E9/$E$10)*100)</f>
        <v>80.33465479920042</v>
      </c>
      <c r="M9" s="29">
        <f>IF($H$10=0,0,($H9/$H$10)*100)</f>
        <v>80.18195114251897</v>
      </c>
      <c r="N9" s="5"/>
      <c r="O9" s="31"/>
    </row>
    <row r="10" spans="1:15" ht="16.5">
      <c r="A10" s="6"/>
      <c r="B10" s="32" t="s">
        <v>18</v>
      </c>
      <c r="C10" s="64">
        <v>128541001</v>
      </c>
      <c r="D10" s="65">
        <v>177064136</v>
      </c>
      <c r="E10" s="66">
        <f t="shared" si="0"/>
        <v>48523135</v>
      </c>
      <c r="F10" s="64">
        <v>134965681</v>
      </c>
      <c r="G10" s="65">
        <v>186056649</v>
      </c>
      <c r="H10" s="66">
        <f t="shared" si="1"/>
        <v>51090968</v>
      </c>
      <c r="I10" s="66">
        <v>195506726</v>
      </c>
      <c r="J10" s="33">
        <f t="shared" si="2"/>
        <v>37.74914978295524</v>
      </c>
      <c r="K10" s="34">
        <f t="shared" si="3"/>
        <v>37.85478472857111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28323033</v>
      </c>
      <c r="D12" s="62">
        <v>31680000</v>
      </c>
      <c r="E12" s="63">
        <f t="shared" si="0"/>
        <v>3356967</v>
      </c>
      <c r="F12" s="61">
        <v>29784097</v>
      </c>
      <c r="G12" s="62">
        <v>22355000</v>
      </c>
      <c r="H12" s="63">
        <f t="shared" si="1"/>
        <v>-7429097</v>
      </c>
      <c r="I12" s="63">
        <v>35348000</v>
      </c>
      <c r="J12" s="28">
        <f t="shared" si="2"/>
        <v>11.852427669028243</v>
      </c>
      <c r="K12" s="29">
        <f t="shared" si="3"/>
        <v>-24.943166818184885</v>
      </c>
      <c r="L12" s="30">
        <f aca="true" t="shared" si="4" ref="L12:L17">IF($E$17=0,0,($E12/$E$17)*100)</f>
        <v>4.02347840786338</v>
      </c>
      <c r="M12" s="29">
        <f aca="true" t="shared" si="5" ref="M12:M17">IF($H$17=0,0,($H12/$H$17)*100)</f>
        <v>-6.760437660050976</v>
      </c>
      <c r="N12" s="5"/>
      <c r="O12" s="31"/>
    </row>
    <row r="13" spans="1:15" ht="12.75">
      <c r="A13" s="2"/>
      <c r="B13" s="27" t="s">
        <v>21</v>
      </c>
      <c r="C13" s="61">
        <v>550000</v>
      </c>
      <c r="D13" s="62">
        <v>1068000</v>
      </c>
      <c r="E13" s="63">
        <f t="shared" si="0"/>
        <v>518000</v>
      </c>
      <c r="F13" s="61">
        <v>550000</v>
      </c>
      <c r="G13" s="62">
        <v>1154000</v>
      </c>
      <c r="H13" s="63">
        <f t="shared" si="1"/>
        <v>604000</v>
      </c>
      <c r="I13" s="63">
        <v>1246000</v>
      </c>
      <c r="J13" s="28">
        <f t="shared" si="2"/>
        <v>94.18181818181817</v>
      </c>
      <c r="K13" s="29">
        <f t="shared" si="3"/>
        <v>109.81818181818181</v>
      </c>
      <c r="L13" s="30">
        <f t="shared" si="4"/>
        <v>0.6208466795393672</v>
      </c>
      <c r="M13" s="29">
        <f t="shared" si="5"/>
        <v>0.5496366983323531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103794230</v>
      </c>
      <c r="D16" s="62">
        <v>183353711</v>
      </c>
      <c r="E16" s="63">
        <f t="shared" si="0"/>
        <v>79559481</v>
      </c>
      <c r="F16" s="61">
        <v>108967803</v>
      </c>
      <c r="G16" s="62">
        <v>225683670</v>
      </c>
      <c r="H16" s="63">
        <f t="shared" si="1"/>
        <v>116715867</v>
      </c>
      <c r="I16" s="63">
        <v>233416105</v>
      </c>
      <c r="J16" s="40">
        <f t="shared" si="2"/>
        <v>76.65115970319351</v>
      </c>
      <c r="K16" s="29">
        <f t="shared" si="3"/>
        <v>107.11041590881666</v>
      </c>
      <c r="L16" s="30">
        <f t="shared" si="4"/>
        <v>95.35567491259725</v>
      </c>
      <c r="M16" s="29">
        <f t="shared" si="5"/>
        <v>106.21080096171862</v>
      </c>
      <c r="N16" s="5"/>
      <c r="O16" s="31"/>
    </row>
    <row r="17" spans="1:15" ht="16.5">
      <c r="A17" s="2"/>
      <c r="B17" s="32" t="s">
        <v>24</v>
      </c>
      <c r="C17" s="64">
        <v>132667263</v>
      </c>
      <c r="D17" s="65">
        <v>216101711</v>
      </c>
      <c r="E17" s="66">
        <f t="shared" si="0"/>
        <v>83434448</v>
      </c>
      <c r="F17" s="64">
        <v>139301900</v>
      </c>
      <c r="G17" s="65">
        <v>249192670</v>
      </c>
      <c r="H17" s="66">
        <f t="shared" si="1"/>
        <v>109890770</v>
      </c>
      <c r="I17" s="66">
        <v>270010105</v>
      </c>
      <c r="J17" s="41">
        <f t="shared" si="2"/>
        <v>62.89000474819474</v>
      </c>
      <c r="K17" s="34">
        <f t="shared" si="3"/>
        <v>78.88677038863074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-4126262</v>
      </c>
      <c r="D18" s="71">
        <v>-39037575</v>
      </c>
      <c r="E18" s="72">
        <f t="shared" si="0"/>
        <v>-34911313</v>
      </c>
      <c r="F18" s="73">
        <v>-4336219</v>
      </c>
      <c r="G18" s="74">
        <v>-63136021</v>
      </c>
      <c r="H18" s="75">
        <f t="shared" si="1"/>
        <v>-58799802</v>
      </c>
      <c r="I18" s="75">
        <v>-74503379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9699000</v>
      </c>
      <c r="D22" s="62">
        <v>0</v>
      </c>
      <c r="E22" s="63">
        <f t="shared" si="0"/>
        <v>-9699000</v>
      </c>
      <c r="F22" s="61">
        <v>10280940</v>
      </c>
      <c r="G22" s="62">
        <v>0</v>
      </c>
      <c r="H22" s="63">
        <f t="shared" si="1"/>
        <v>-10280940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-96.8897191406894</v>
      </c>
      <c r="M22" s="29">
        <f>IF($H$25=0,0,($H22/$H$25)*100)</f>
        <v>20.343583985783905</v>
      </c>
      <c r="N22" s="5"/>
      <c r="O22" s="31"/>
    </row>
    <row r="23" spans="1:15" ht="12.75">
      <c r="A23" s="6"/>
      <c r="B23" s="27" t="s">
        <v>29</v>
      </c>
      <c r="C23" s="61">
        <v>38338650</v>
      </c>
      <c r="D23" s="62">
        <v>58048000</v>
      </c>
      <c r="E23" s="63">
        <f t="shared" si="0"/>
        <v>19709350</v>
      </c>
      <c r="F23" s="61">
        <v>40255583</v>
      </c>
      <c r="G23" s="62">
        <v>0</v>
      </c>
      <c r="H23" s="63">
        <f t="shared" si="1"/>
        <v>-40255583</v>
      </c>
      <c r="I23" s="63">
        <v>0</v>
      </c>
      <c r="J23" s="28">
        <f t="shared" si="2"/>
        <v>51.408565507653506</v>
      </c>
      <c r="K23" s="29">
        <f t="shared" si="3"/>
        <v>-100</v>
      </c>
      <c r="L23" s="30">
        <f>IF($E$25=0,0,($E23/$E$25)*100)</f>
        <v>196.88971914068938</v>
      </c>
      <c r="M23" s="29">
        <f>IF($H$25=0,0,($H23/$H$25)*100)</f>
        <v>79.65641601421609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48037650</v>
      </c>
      <c r="D25" s="65">
        <v>58048000</v>
      </c>
      <c r="E25" s="66">
        <f t="shared" si="0"/>
        <v>10010350</v>
      </c>
      <c r="F25" s="64">
        <v>50536523</v>
      </c>
      <c r="G25" s="65">
        <v>0</v>
      </c>
      <c r="H25" s="66">
        <f t="shared" si="1"/>
        <v>-50536523</v>
      </c>
      <c r="I25" s="66">
        <v>0</v>
      </c>
      <c r="J25" s="41">
        <f t="shared" si="2"/>
        <v>20.838550595210215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38338650</v>
      </c>
      <c r="D30" s="62">
        <v>38048000</v>
      </c>
      <c r="E30" s="63">
        <f t="shared" si="0"/>
        <v>-290650</v>
      </c>
      <c r="F30" s="61">
        <v>40255583</v>
      </c>
      <c r="G30" s="62">
        <v>0</v>
      </c>
      <c r="H30" s="63">
        <f t="shared" si="1"/>
        <v>-40255583</v>
      </c>
      <c r="I30" s="63">
        <v>0</v>
      </c>
      <c r="J30" s="28">
        <f t="shared" si="2"/>
        <v>-0.7581122444321853</v>
      </c>
      <c r="K30" s="29">
        <f t="shared" si="3"/>
        <v>-100</v>
      </c>
      <c r="L30" s="30">
        <f t="shared" si="6"/>
        <v>-2.9034948827963056</v>
      </c>
      <c r="M30" s="29">
        <f t="shared" si="7"/>
        <v>79.65641601421609</v>
      </c>
      <c r="N30" s="5"/>
      <c r="O30" s="31"/>
    </row>
    <row r="31" spans="1:15" ht="12.75">
      <c r="A31" s="6"/>
      <c r="B31" s="27" t="s">
        <v>30</v>
      </c>
      <c r="C31" s="61">
        <v>9699000</v>
      </c>
      <c r="D31" s="62">
        <v>20000000</v>
      </c>
      <c r="E31" s="63">
        <f t="shared" si="0"/>
        <v>10301000</v>
      </c>
      <c r="F31" s="61">
        <v>10280940</v>
      </c>
      <c r="G31" s="62">
        <v>0</v>
      </c>
      <c r="H31" s="63">
        <f t="shared" si="1"/>
        <v>-10280940</v>
      </c>
      <c r="I31" s="63">
        <v>0</v>
      </c>
      <c r="J31" s="28">
        <f t="shared" si="2"/>
        <v>106.20682544592226</v>
      </c>
      <c r="K31" s="29">
        <f t="shared" si="3"/>
        <v>-100</v>
      </c>
      <c r="L31" s="30">
        <f t="shared" si="6"/>
        <v>102.90349488279631</v>
      </c>
      <c r="M31" s="29">
        <f t="shared" si="7"/>
        <v>20.343583985783905</v>
      </c>
      <c r="N31" s="5"/>
      <c r="O31" s="31"/>
    </row>
    <row r="32" spans="1:15" ht="17.25" thickBot="1">
      <c r="A32" s="6"/>
      <c r="B32" s="55" t="s">
        <v>37</v>
      </c>
      <c r="C32" s="79">
        <v>48037650</v>
      </c>
      <c r="D32" s="80">
        <v>58048000</v>
      </c>
      <c r="E32" s="81">
        <f t="shared" si="0"/>
        <v>10010350</v>
      </c>
      <c r="F32" s="79">
        <v>50536523</v>
      </c>
      <c r="G32" s="80">
        <v>0</v>
      </c>
      <c r="H32" s="81">
        <f t="shared" si="1"/>
        <v>-50536523</v>
      </c>
      <c r="I32" s="81">
        <v>0</v>
      </c>
      <c r="J32" s="56">
        <f t="shared" si="2"/>
        <v>20.838550595210215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25447170</v>
      </c>
      <c r="D7" s="62">
        <v>31691000</v>
      </c>
      <c r="E7" s="63">
        <f>($D7-$C7)</f>
        <v>6243830</v>
      </c>
      <c r="F7" s="61">
        <v>26719528</v>
      </c>
      <c r="G7" s="62">
        <v>33221000</v>
      </c>
      <c r="H7" s="63">
        <f>($G7-$F7)</f>
        <v>6501472</v>
      </c>
      <c r="I7" s="63">
        <v>35181000</v>
      </c>
      <c r="J7" s="28">
        <f>IF($C7=0,0,($E7/$C7)*100)</f>
        <v>24.536441576804023</v>
      </c>
      <c r="K7" s="29">
        <f>IF($F7=0,0,($H7/$F7)*100)</f>
        <v>24.332286109245644</v>
      </c>
      <c r="L7" s="30">
        <f>IF($E$10=0,0,($E7/$E$10)*100)</f>
        <v>48.69633157832508</v>
      </c>
      <c r="M7" s="29">
        <f>IF($H$10=0,0,($H7/$H$10)*100)</f>
        <v>43.04601152802512</v>
      </c>
      <c r="N7" s="5"/>
      <c r="O7" s="31"/>
    </row>
    <row r="8" spans="1:15" ht="12.75">
      <c r="A8" s="2"/>
      <c r="B8" s="27" t="s">
        <v>16</v>
      </c>
      <c r="C8" s="61">
        <v>67027907</v>
      </c>
      <c r="D8" s="62">
        <v>70691000</v>
      </c>
      <c r="E8" s="63">
        <f>($D8-$C8)</f>
        <v>3663093</v>
      </c>
      <c r="F8" s="61">
        <v>70409048</v>
      </c>
      <c r="G8" s="62">
        <v>78650000</v>
      </c>
      <c r="H8" s="63">
        <f>($G8-$F8)</f>
        <v>8240952</v>
      </c>
      <c r="I8" s="63">
        <v>87487000</v>
      </c>
      <c r="J8" s="28">
        <f>IF($C8=0,0,($E8/$C8)*100)</f>
        <v>5.465026679111434</v>
      </c>
      <c r="K8" s="29">
        <f>IF($F8=0,0,($H8/$F8)*100)</f>
        <v>11.704393446705884</v>
      </c>
      <c r="L8" s="30">
        <f>IF($E$10=0,0,($E8/$E$10)*100)</f>
        <v>28.568873805059003</v>
      </c>
      <c r="M8" s="29">
        <f>IF($H$10=0,0,($H8/$H$10)*100)</f>
        <v>54.563045844679735</v>
      </c>
      <c r="N8" s="5"/>
      <c r="O8" s="31"/>
    </row>
    <row r="9" spans="1:15" ht="12.75">
      <c r="A9" s="2"/>
      <c r="B9" s="27" t="s">
        <v>17</v>
      </c>
      <c r="C9" s="61">
        <v>99545951</v>
      </c>
      <c r="D9" s="62">
        <v>102461000</v>
      </c>
      <c r="E9" s="63">
        <f aca="true" t="shared" si="0" ref="E9:E32">($D9-$C9)</f>
        <v>2915049</v>
      </c>
      <c r="F9" s="61">
        <v>104486883</v>
      </c>
      <c r="G9" s="62">
        <v>104848000</v>
      </c>
      <c r="H9" s="63">
        <f aca="true" t="shared" si="1" ref="H9:H32">($G9-$F9)</f>
        <v>361117</v>
      </c>
      <c r="I9" s="63">
        <v>106416000</v>
      </c>
      <c r="J9" s="28">
        <f aca="true" t="shared" si="2" ref="J9:J32">IF($C9=0,0,($E9/$C9)*100)</f>
        <v>2.9283451217418177</v>
      </c>
      <c r="K9" s="29">
        <f aca="true" t="shared" si="3" ref="K9:K32">IF($F9=0,0,($H9/$F9)*100)</f>
        <v>0.3456098886594215</v>
      </c>
      <c r="L9" s="30">
        <f>IF($E$10=0,0,($E9/$E$10)*100)</f>
        <v>22.734794616615915</v>
      </c>
      <c r="M9" s="29">
        <f>IF($H$10=0,0,($H9/$H$10)*100)</f>
        <v>2.390942627295149</v>
      </c>
      <c r="N9" s="5"/>
      <c r="O9" s="31"/>
    </row>
    <row r="10" spans="1:15" ht="16.5">
      <c r="A10" s="6"/>
      <c r="B10" s="32" t="s">
        <v>18</v>
      </c>
      <c r="C10" s="64">
        <v>192021028</v>
      </c>
      <c r="D10" s="65">
        <v>204843000</v>
      </c>
      <c r="E10" s="66">
        <f t="shared" si="0"/>
        <v>12821972</v>
      </c>
      <c r="F10" s="64">
        <v>201615459</v>
      </c>
      <c r="G10" s="65">
        <v>216719000</v>
      </c>
      <c r="H10" s="66">
        <f t="shared" si="1"/>
        <v>15103541</v>
      </c>
      <c r="I10" s="66">
        <v>229084000</v>
      </c>
      <c r="J10" s="33">
        <f t="shared" si="2"/>
        <v>6.677379104542655</v>
      </c>
      <c r="K10" s="34">
        <f t="shared" si="3"/>
        <v>7.491261371976441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75735808</v>
      </c>
      <c r="D12" s="62">
        <v>83011000</v>
      </c>
      <c r="E12" s="63">
        <f t="shared" si="0"/>
        <v>7275192</v>
      </c>
      <c r="F12" s="61">
        <v>79825541</v>
      </c>
      <c r="G12" s="62">
        <v>88892000</v>
      </c>
      <c r="H12" s="63">
        <f t="shared" si="1"/>
        <v>9066459</v>
      </c>
      <c r="I12" s="63">
        <v>93465000</v>
      </c>
      <c r="J12" s="28">
        <f t="shared" si="2"/>
        <v>9.60601357814787</v>
      </c>
      <c r="K12" s="29">
        <f t="shared" si="3"/>
        <v>11.357842222453588</v>
      </c>
      <c r="L12" s="30">
        <f aca="true" t="shared" si="4" ref="L12:L17">IF($E$17=0,0,($E12/$E$17)*100)</f>
        <v>-19.580829509251153</v>
      </c>
      <c r="M12" s="29">
        <f aca="true" t="shared" si="5" ref="M12:M17">IF($H$17=0,0,($H12/$H$17)*100)</f>
        <v>-29.164269807370196</v>
      </c>
      <c r="N12" s="5"/>
      <c r="O12" s="31"/>
    </row>
    <row r="13" spans="1:15" ht="12.75">
      <c r="A13" s="2"/>
      <c r="B13" s="27" t="s">
        <v>21</v>
      </c>
      <c r="C13" s="61">
        <v>7825329</v>
      </c>
      <c r="D13" s="62">
        <v>2700000</v>
      </c>
      <c r="E13" s="63">
        <f t="shared" si="0"/>
        <v>-5125329</v>
      </c>
      <c r="F13" s="61">
        <v>412665</v>
      </c>
      <c r="G13" s="62">
        <v>1500000</v>
      </c>
      <c r="H13" s="63">
        <f t="shared" si="1"/>
        <v>1087335</v>
      </c>
      <c r="I13" s="63">
        <v>1000000</v>
      </c>
      <c r="J13" s="28">
        <f t="shared" si="2"/>
        <v>-65.49665835136132</v>
      </c>
      <c r="K13" s="29">
        <f t="shared" si="3"/>
        <v>263.49096724946384</v>
      </c>
      <c r="L13" s="30">
        <f t="shared" si="4"/>
        <v>13.794576600565414</v>
      </c>
      <c r="M13" s="29">
        <f t="shared" si="5"/>
        <v>-3.4976534180540466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43214000</v>
      </c>
      <c r="D15" s="62">
        <v>46838000</v>
      </c>
      <c r="E15" s="63">
        <f t="shared" si="0"/>
        <v>3624000</v>
      </c>
      <c r="F15" s="61">
        <v>45547556</v>
      </c>
      <c r="G15" s="62">
        <v>53162000</v>
      </c>
      <c r="H15" s="63">
        <f t="shared" si="1"/>
        <v>7614444</v>
      </c>
      <c r="I15" s="63">
        <v>60073000</v>
      </c>
      <c r="J15" s="28">
        <f t="shared" si="2"/>
        <v>8.386171148238997</v>
      </c>
      <c r="K15" s="29">
        <f t="shared" si="3"/>
        <v>16.71756877580874</v>
      </c>
      <c r="L15" s="30">
        <f t="shared" si="4"/>
        <v>-9.753821774260553</v>
      </c>
      <c r="M15" s="29">
        <f t="shared" si="5"/>
        <v>-24.493542545012463</v>
      </c>
      <c r="N15" s="5"/>
      <c r="O15" s="31"/>
    </row>
    <row r="16" spans="1:15" ht="12.75">
      <c r="A16" s="2"/>
      <c r="B16" s="27" t="s">
        <v>23</v>
      </c>
      <c r="C16" s="61">
        <v>118152530</v>
      </c>
      <c r="D16" s="62">
        <v>75224000</v>
      </c>
      <c r="E16" s="63">
        <f t="shared" si="0"/>
        <v>-42928530</v>
      </c>
      <c r="F16" s="61">
        <v>125873795</v>
      </c>
      <c r="G16" s="62">
        <v>77018000</v>
      </c>
      <c r="H16" s="63">
        <f t="shared" si="1"/>
        <v>-48855795</v>
      </c>
      <c r="I16" s="63">
        <v>79710000</v>
      </c>
      <c r="J16" s="40">
        <f t="shared" si="2"/>
        <v>-36.3331449610093</v>
      </c>
      <c r="K16" s="29">
        <f t="shared" si="3"/>
        <v>-38.81331694178284</v>
      </c>
      <c r="L16" s="30">
        <f t="shared" si="4"/>
        <v>115.5400746829463</v>
      </c>
      <c r="M16" s="29">
        <f t="shared" si="5"/>
        <v>157.1554657704367</v>
      </c>
      <c r="N16" s="5"/>
      <c r="O16" s="31"/>
    </row>
    <row r="17" spans="1:15" ht="16.5">
      <c r="A17" s="2"/>
      <c r="B17" s="32" t="s">
        <v>24</v>
      </c>
      <c r="C17" s="64">
        <v>244927667</v>
      </c>
      <c r="D17" s="65">
        <v>207773000</v>
      </c>
      <c r="E17" s="66">
        <f t="shared" si="0"/>
        <v>-37154667</v>
      </c>
      <c r="F17" s="64">
        <v>251659557</v>
      </c>
      <c r="G17" s="65">
        <v>220572000</v>
      </c>
      <c r="H17" s="66">
        <f t="shared" si="1"/>
        <v>-31087557</v>
      </c>
      <c r="I17" s="66">
        <v>234248000</v>
      </c>
      <c r="J17" s="41">
        <f t="shared" si="2"/>
        <v>-15.169648841672101</v>
      </c>
      <c r="K17" s="34">
        <f t="shared" si="3"/>
        <v>-12.353020632552413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-52906639</v>
      </c>
      <c r="D18" s="71">
        <v>-2930000</v>
      </c>
      <c r="E18" s="72">
        <f t="shared" si="0"/>
        <v>49976639</v>
      </c>
      <c r="F18" s="73">
        <v>-50044098</v>
      </c>
      <c r="G18" s="74">
        <v>-3853000</v>
      </c>
      <c r="H18" s="75">
        <f t="shared" si="1"/>
        <v>46191098</v>
      </c>
      <c r="I18" s="75">
        <v>-5164000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30000000</v>
      </c>
      <c r="E21" s="63">
        <f t="shared" si="0"/>
        <v>30000000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79.89773090444231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56793000</v>
      </c>
      <c r="D23" s="62">
        <v>69570000</v>
      </c>
      <c r="E23" s="63">
        <f t="shared" si="0"/>
        <v>12777000</v>
      </c>
      <c r="F23" s="61">
        <v>65845000</v>
      </c>
      <c r="G23" s="62">
        <v>52501000</v>
      </c>
      <c r="H23" s="63">
        <f t="shared" si="1"/>
        <v>-13344000</v>
      </c>
      <c r="I23" s="63">
        <v>40896000</v>
      </c>
      <c r="J23" s="28">
        <f t="shared" si="2"/>
        <v>22.497490887961543</v>
      </c>
      <c r="K23" s="29">
        <f t="shared" si="3"/>
        <v>-20.26577568532159</v>
      </c>
      <c r="L23" s="30">
        <f>IF($E$25=0,0,($E23/$E$25)*100)</f>
        <v>34.02844359220198</v>
      </c>
      <c r="M23" s="29">
        <f>IF($H$25=0,0,($H23/$H$25)*100)</f>
        <v>93.35385476423674</v>
      </c>
      <c r="N23" s="5"/>
      <c r="O23" s="31"/>
    </row>
    <row r="24" spans="1:15" ht="12.75">
      <c r="A24" s="6"/>
      <c r="B24" s="27" t="s">
        <v>30</v>
      </c>
      <c r="C24" s="61">
        <v>11390000</v>
      </c>
      <c r="D24" s="62">
        <v>6161000</v>
      </c>
      <c r="E24" s="63">
        <f t="shared" si="0"/>
        <v>-5229000</v>
      </c>
      <c r="F24" s="61">
        <v>16050000</v>
      </c>
      <c r="G24" s="62">
        <v>15100000</v>
      </c>
      <c r="H24" s="63">
        <f t="shared" si="1"/>
        <v>-950000</v>
      </c>
      <c r="I24" s="63">
        <v>10000000</v>
      </c>
      <c r="J24" s="28">
        <f t="shared" si="2"/>
        <v>-45.908691834942935</v>
      </c>
      <c r="K24" s="29">
        <f t="shared" si="3"/>
        <v>-5.919003115264798</v>
      </c>
      <c r="L24" s="30">
        <f>IF($E$25=0,0,($E24/$E$25)*100)</f>
        <v>-13.926174496644295</v>
      </c>
      <c r="M24" s="29">
        <f>IF($H$25=0,0,($H24/$H$25)*100)</f>
        <v>6.646145235763257</v>
      </c>
      <c r="N24" s="5"/>
      <c r="O24" s="31"/>
    </row>
    <row r="25" spans="1:15" ht="16.5">
      <c r="A25" s="6"/>
      <c r="B25" s="32" t="s">
        <v>31</v>
      </c>
      <c r="C25" s="64">
        <v>68183000</v>
      </c>
      <c r="D25" s="65">
        <v>105731000</v>
      </c>
      <c r="E25" s="66">
        <f t="shared" si="0"/>
        <v>37548000</v>
      </c>
      <c r="F25" s="64">
        <v>81895000</v>
      </c>
      <c r="G25" s="65">
        <v>67601000</v>
      </c>
      <c r="H25" s="66">
        <f t="shared" si="1"/>
        <v>-14294000</v>
      </c>
      <c r="I25" s="66">
        <v>50896000</v>
      </c>
      <c r="J25" s="41">
        <f t="shared" si="2"/>
        <v>55.06944546294531</v>
      </c>
      <c r="K25" s="34">
        <f t="shared" si="3"/>
        <v>-17.454057024238352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30000000</v>
      </c>
      <c r="D28" s="62">
        <v>26610000</v>
      </c>
      <c r="E28" s="63">
        <f t="shared" si="0"/>
        <v>-3390000</v>
      </c>
      <c r="F28" s="61">
        <v>38000000</v>
      </c>
      <c r="G28" s="62">
        <v>25000000</v>
      </c>
      <c r="H28" s="63">
        <f t="shared" si="1"/>
        <v>-13000000</v>
      </c>
      <c r="I28" s="63">
        <v>12000000</v>
      </c>
      <c r="J28" s="28">
        <f t="shared" si="2"/>
        <v>-11.3</v>
      </c>
      <c r="K28" s="29">
        <f t="shared" si="3"/>
        <v>-34.21052631578947</v>
      </c>
      <c r="L28" s="30">
        <f t="shared" si="6"/>
        <v>-9.028443592201981</v>
      </c>
      <c r="M28" s="29">
        <f t="shared" si="7"/>
        <v>90.9472505946551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33793000</v>
      </c>
      <c r="D30" s="62">
        <v>26570000</v>
      </c>
      <c r="E30" s="63">
        <f t="shared" si="0"/>
        <v>-7223000</v>
      </c>
      <c r="F30" s="61">
        <v>34845000</v>
      </c>
      <c r="G30" s="62">
        <v>27501000</v>
      </c>
      <c r="H30" s="63">
        <f t="shared" si="1"/>
        <v>-7344000</v>
      </c>
      <c r="I30" s="63">
        <v>28896000</v>
      </c>
      <c r="J30" s="28">
        <f t="shared" si="2"/>
        <v>-21.374249104844196</v>
      </c>
      <c r="K30" s="29">
        <f t="shared" si="3"/>
        <v>-21.076194575979336</v>
      </c>
      <c r="L30" s="30">
        <f t="shared" si="6"/>
        <v>-19.236710344092895</v>
      </c>
      <c r="M30" s="29">
        <f t="shared" si="7"/>
        <v>51.37820064362669</v>
      </c>
      <c r="N30" s="5"/>
      <c r="O30" s="31"/>
    </row>
    <row r="31" spans="1:15" ht="12.75">
      <c r="A31" s="6"/>
      <c r="B31" s="27" t="s">
        <v>30</v>
      </c>
      <c r="C31" s="61">
        <v>4390000</v>
      </c>
      <c r="D31" s="62">
        <v>52551000</v>
      </c>
      <c r="E31" s="63">
        <f t="shared" si="0"/>
        <v>48161000</v>
      </c>
      <c r="F31" s="61">
        <v>9050000</v>
      </c>
      <c r="G31" s="62">
        <v>15100000</v>
      </c>
      <c r="H31" s="63">
        <f t="shared" si="1"/>
        <v>6050000</v>
      </c>
      <c r="I31" s="63">
        <v>10000000</v>
      </c>
      <c r="J31" s="28">
        <f t="shared" si="2"/>
        <v>1097.0615034168566</v>
      </c>
      <c r="K31" s="29">
        <f t="shared" si="3"/>
        <v>66.85082872928176</v>
      </c>
      <c r="L31" s="30">
        <f t="shared" si="6"/>
        <v>128.26515393629487</v>
      </c>
      <c r="M31" s="29">
        <f t="shared" si="7"/>
        <v>-42.3254512382818</v>
      </c>
      <c r="N31" s="5"/>
      <c r="O31" s="31"/>
    </row>
    <row r="32" spans="1:15" ht="17.25" thickBot="1">
      <c r="A32" s="6"/>
      <c r="B32" s="55" t="s">
        <v>37</v>
      </c>
      <c r="C32" s="79">
        <v>68183000</v>
      </c>
      <c r="D32" s="80">
        <v>105731000</v>
      </c>
      <c r="E32" s="81">
        <f t="shared" si="0"/>
        <v>37548000</v>
      </c>
      <c r="F32" s="79">
        <v>81895000</v>
      </c>
      <c r="G32" s="80">
        <v>67601000</v>
      </c>
      <c r="H32" s="81">
        <f t="shared" si="1"/>
        <v>-14294000</v>
      </c>
      <c r="I32" s="81">
        <v>50896000</v>
      </c>
      <c r="J32" s="56">
        <f t="shared" si="2"/>
        <v>55.06944546294531</v>
      </c>
      <c r="K32" s="57">
        <f t="shared" si="3"/>
        <v>-17.454057024238352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60884310</v>
      </c>
      <c r="D8" s="62">
        <v>54837868</v>
      </c>
      <c r="E8" s="63">
        <f>($D8-$C8)</f>
        <v>-6046442</v>
      </c>
      <c r="F8" s="61">
        <v>64172063</v>
      </c>
      <c r="G8" s="62">
        <v>58073302</v>
      </c>
      <c r="H8" s="63">
        <f>($G8-$F8)</f>
        <v>-6098761</v>
      </c>
      <c r="I8" s="63">
        <v>61325409</v>
      </c>
      <c r="J8" s="28">
        <f>IF($C8=0,0,($E8/$C8)*100)</f>
        <v>-9.931034777268561</v>
      </c>
      <c r="K8" s="29">
        <f>IF($F8=0,0,($H8/$F8)*100)</f>
        <v>-9.50376334324798</v>
      </c>
      <c r="L8" s="30">
        <f>IF($E$10=0,0,($E8/$E$10)*100)</f>
        <v>-40.364541401272184</v>
      </c>
      <c r="M8" s="29">
        <f>IF($H$10=0,0,($H8/$H$10)*100)</f>
        <v>-63.534624133018944</v>
      </c>
      <c r="N8" s="5"/>
      <c r="O8" s="31"/>
    </row>
    <row r="9" spans="1:15" ht="12.75">
      <c r="A9" s="2"/>
      <c r="B9" s="27" t="s">
        <v>17</v>
      </c>
      <c r="C9" s="61">
        <v>234799489</v>
      </c>
      <c r="D9" s="62">
        <v>255825519</v>
      </c>
      <c r="E9" s="63">
        <f aca="true" t="shared" si="0" ref="E9:E32">($D9-$C9)</f>
        <v>21026030</v>
      </c>
      <c r="F9" s="61">
        <v>258875968</v>
      </c>
      <c r="G9" s="62">
        <v>274573843</v>
      </c>
      <c r="H9" s="63">
        <f aca="true" t="shared" si="1" ref="H9:H32">($G9-$F9)</f>
        <v>15697875</v>
      </c>
      <c r="I9" s="63">
        <v>297478002</v>
      </c>
      <c r="J9" s="28">
        <f aca="true" t="shared" si="2" ref="J9:J32">IF($C9=0,0,($E9/$C9)*100)</f>
        <v>8.95488746144588</v>
      </c>
      <c r="K9" s="29">
        <f aca="true" t="shared" si="3" ref="K9:K32">IF($F9=0,0,($H9/$F9)*100)</f>
        <v>6.063859508195059</v>
      </c>
      <c r="L9" s="30">
        <f>IF($E$10=0,0,($E9/$E$10)*100)</f>
        <v>140.3645414012722</v>
      </c>
      <c r="M9" s="29">
        <f>IF($H$10=0,0,($H9/$H$10)*100)</f>
        <v>163.53462413301892</v>
      </c>
      <c r="N9" s="5"/>
      <c r="O9" s="31"/>
    </row>
    <row r="10" spans="1:15" ht="16.5">
      <c r="A10" s="6"/>
      <c r="B10" s="32" t="s">
        <v>18</v>
      </c>
      <c r="C10" s="64">
        <v>295683799</v>
      </c>
      <c r="D10" s="65">
        <v>310663387</v>
      </c>
      <c r="E10" s="66">
        <f t="shared" si="0"/>
        <v>14979588</v>
      </c>
      <c r="F10" s="64">
        <v>323048031</v>
      </c>
      <c r="G10" s="65">
        <v>332647145</v>
      </c>
      <c r="H10" s="66">
        <f t="shared" si="1"/>
        <v>9599114</v>
      </c>
      <c r="I10" s="66">
        <v>358803411</v>
      </c>
      <c r="J10" s="33">
        <f t="shared" si="2"/>
        <v>5.0660834481499615</v>
      </c>
      <c r="K10" s="34">
        <f t="shared" si="3"/>
        <v>2.9714200610620654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118854669</v>
      </c>
      <c r="D12" s="62">
        <v>120582511</v>
      </c>
      <c r="E12" s="63">
        <f t="shared" si="0"/>
        <v>1727842</v>
      </c>
      <c r="F12" s="61">
        <v>115941355</v>
      </c>
      <c r="G12" s="62">
        <v>127696879</v>
      </c>
      <c r="H12" s="63">
        <f t="shared" si="1"/>
        <v>11755524</v>
      </c>
      <c r="I12" s="63">
        <v>134847903</v>
      </c>
      <c r="J12" s="28">
        <f t="shared" si="2"/>
        <v>1.4537434789372894</v>
      </c>
      <c r="K12" s="29">
        <f t="shared" si="3"/>
        <v>10.139198390427644</v>
      </c>
      <c r="L12" s="30">
        <f aca="true" t="shared" si="4" ref="L12:L17">IF($E$17=0,0,($E12/$E$17)*100)</f>
        <v>-5.523646228873198</v>
      </c>
      <c r="M12" s="29">
        <f aca="true" t="shared" si="5" ref="M12:M17">IF($H$17=0,0,($H12/$H$17)*100)</f>
        <v>-25.286455016605824</v>
      </c>
      <c r="N12" s="5"/>
      <c r="O12" s="31"/>
    </row>
    <row r="13" spans="1:15" ht="12.75">
      <c r="A13" s="2"/>
      <c r="B13" s="27" t="s">
        <v>21</v>
      </c>
      <c r="C13" s="61">
        <v>33316738</v>
      </c>
      <c r="D13" s="62">
        <v>33127080</v>
      </c>
      <c r="E13" s="63">
        <f t="shared" si="0"/>
        <v>-189658</v>
      </c>
      <c r="F13" s="61">
        <v>35115842</v>
      </c>
      <c r="G13" s="62">
        <v>35081577</v>
      </c>
      <c r="H13" s="63">
        <f t="shared" si="1"/>
        <v>-34265</v>
      </c>
      <c r="I13" s="63">
        <v>37046146</v>
      </c>
      <c r="J13" s="28">
        <f t="shared" si="2"/>
        <v>-0.5692574104943887</v>
      </c>
      <c r="K13" s="29">
        <f t="shared" si="3"/>
        <v>-0.09757704229333303</v>
      </c>
      <c r="L13" s="30">
        <f t="shared" si="4"/>
        <v>0.6063075770097226</v>
      </c>
      <c r="M13" s="29">
        <f t="shared" si="5"/>
        <v>0.07370495616733024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16249843</v>
      </c>
      <c r="D15" s="62">
        <v>16157339</v>
      </c>
      <c r="E15" s="63">
        <f t="shared" si="0"/>
        <v>-92504</v>
      </c>
      <c r="F15" s="61">
        <v>17127335</v>
      </c>
      <c r="G15" s="62">
        <v>17110622</v>
      </c>
      <c r="H15" s="63">
        <f t="shared" si="1"/>
        <v>-16713</v>
      </c>
      <c r="I15" s="63">
        <v>18068817</v>
      </c>
      <c r="J15" s="28">
        <f t="shared" si="2"/>
        <v>-0.5692608845513153</v>
      </c>
      <c r="K15" s="29">
        <f t="shared" si="3"/>
        <v>-0.09758085539869454</v>
      </c>
      <c r="L15" s="30">
        <f t="shared" si="4"/>
        <v>0.2957211196137646</v>
      </c>
      <c r="M15" s="29">
        <f t="shared" si="5"/>
        <v>0.035950122061129144</v>
      </c>
      <c r="N15" s="5"/>
      <c r="O15" s="31"/>
    </row>
    <row r="16" spans="1:15" ht="12.75">
      <c r="A16" s="2"/>
      <c r="B16" s="27" t="s">
        <v>23</v>
      </c>
      <c r="C16" s="61">
        <v>267886889</v>
      </c>
      <c r="D16" s="62">
        <v>235160386</v>
      </c>
      <c r="E16" s="63">
        <f t="shared" si="0"/>
        <v>-32726503</v>
      </c>
      <c r="F16" s="61">
        <v>277289368</v>
      </c>
      <c r="G16" s="62">
        <v>219095411</v>
      </c>
      <c r="H16" s="63">
        <f t="shared" si="1"/>
        <v>-58193957</v>
      </c>
      <c r="I16" s="63">
        <v>222915346</v>
      </c>
      <c r="J16" s="40">
        <f t="shared" si="2"/>
        <v>-12.216537779122143</v>
      </c>
      <c r="K16" s="29">
        <f t="shared" si="3"/>
        <v>-20.98672495802291</v>
      </c>
      <c r="L16" s="30">
        <f t="shared" si="4"/>
        <v>104.6216175322497</v>
      </c>
      <c r="M16" s="29">
        <f t="shared" si="5"/>
        <v>125.17679993837736</v>
      </c>
      <c r="N16" s="5"/>
      <c r="O16" s="31"/>
    </row>
    <row r="17" spans="1:15" ht="16.5">
      <c r="A17" s="2"/>
      <c r="B17" s="32" t="s">
        <v>24</v>
      </c>
      <c r="C17" s="64">
        <v>436308139</v>
      </c>
      <c r="D17" s="65">
        <v>405027316</v>
      </c>
      <c r="E17" s="66">
        <f t="shared" si="0"/>
        <v>-31280823</v>
      </c>
      <c r="F17" s="64">
        <v>445473900</v>
      </c>
      <c r="G17" s="65">
        <v>398984489</v>
      </c>
      <c r="H17" s="66">
        <f t="shared" si="1"/>
        <v>-46489411</v>
      </c>
      <c r="I17" s="66">
        <v>412878212</v>
      </c>
      <c r="J17" s="41">
        <f t="shared" si="2"/>
        <v>-7.169433756540582</v>
      </c>
      <c r="K17" s="34">
        <f t="shared" si="3"/>
        <v>-10.43594495659566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-140624340</v>
      </c>
      <c r="D18" s="71">
        <v>-94363929</v>
      </c>
      <c r="E18" s="72">
        <f t="shared" si="0"/>
        <v>46260411</v>
      </c>
      <c r="F18" s="73">
        <v>-122425869</v>
      </c>
      <c r="G18" s="74">
        <v>-66337344</v>
      </c>
      <c r="H18" s="75">
        <f t="shared" si="1"/>
        <v>56088525</v>
      </c>
      <c r="I18" s="75">
        <v>-54074801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5716000</v>
      </c>
      <c r="E22" s="63">
        <f t="shared" si="0"/>
        <v>5716000</v>
      </c>
      <c r="F22" s="61"/>
      <c r="G22" s="62">
        <v>6053244</v>
      </c>
      <c r="H22" s="63">
        <f t="shared" si="1"/>
        <v>6053244</v>
      </c>
      <c r="I22" s="63">
        <v>6392226</v>
      </c>
      <c r="J22" s="28">
        <f t="shared" si="2"/>
        <v>0</v>
      </c>
      <c r="K22" s="29">
        <f t="shared" si="3"/>
        <v>0</v>
      </c>
      <c r="L22" s="30">
        <f>IF($E$25=0,0,($E22/$E$25)*100)</f>
        <v>-5.393216021135067</v>
      </c>
      <c r="M22" s="29">
        <f>IF($H$25=0,0,($H22/$H$25)*100)</f>
        <v>7.232482648595899</v>
      </c>
      <c r="N22" s="5"/>
      <c r="O22" s="31"/>
    </row>
    <row r="23" spans="1:15" ht="12.75">
      <c r="A23" s="6"/>
      <c r="B23" s="27" t="s">
        <v>29</v>
      </c>
      <c r="C23" s="61">
        <v>530860000</v>
      </c>
      <c r="D23" s="62">
        <v>419159000</v>
      </c>
      <c r="E23" s="63">
        <f t="shared" si="0"/>
        <v>-111701000</v>
      </c>
      <c r="F23" s="61">
        <v>292814000</v>
      </c>
      <c r="G23" s="62">
        <v>370456000</v>
      </c>
      <c r="H23" s="63">
        <f t="shared" si="1"/>
        <v>77642000</v>
      </c>
      <c r="I23" s="63">
        <v>417039000</v>
      </c>
      <c r="J23" s="28">
        <f t="shared" si="2"/>
        <v>-21.04151753758053</v>
      </c>
      <c r="K23" s="29">
        <f t="shared" si="3"/>
        <v>26.51580867035046</v>
      </c>
      <c r="L23" s="30">
        <f>IF($E$25=0,0,($E23/$E$25)*100)</f>
        <v>105.39321602113507</v>
      </c>
      <c r="M23" s="29">
        <f>IF($H$25=0,0,($H23/$H$25)*100)</f>
        <v>92.76751735140411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530860000</v>
      </c>
      <c r="D25" s="65">
        <v>424875000</v>
      </c>
      <c r="E25" s="66">
        <f t="shared" si="0"/>
        <v>-105985000</v>
      </c>
      <c r="F25" s="64">
        <v>292814000</v>
      </c>
      <c r="G25" s="65">
        <v>376509244</v>
      </c>
      <c r="H25" s="66">
        <f t="shared" si="1"/>
        <v>83695244</v>
      </c>
      <c r="I25" s="66">
        <v>423431226</v>
      </c>
      <c r="J25" s="41">
        <f t="shared" si="2"/>
        <v>-19.964774140074596</v>
      </c>
      <c r="K25" s="34">
        <f t="shared" si="3"/>
        <v>28.58307457976736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518692000</v>
      </c>
      <c r="D27" s="62">
        <v>412735000</v>
      </c>
      <c r="E27" s="63">
        <f t="shared" si="0"/>
        <v>-105957000</v>
      </c>
      <c r="F27" s="61">
        <v>285646000</v>
      </c>
      <c r="G27" s="62">
        <v>363773000</v>
      </c>
      <c r="H27" s="63">
        <f t="shared" si="1"/>
        <v>78127000</v>
      </c>
      <c r="I27" s="63">
        <v>409713000</v>
      </c>
      <c r="J27" s="28">
        <f t="shared" si="2"/>
        <v>-20.427729750989027</v>
      </c>
      <c r="K27" s="29">
        <f t="shared" si="3"/>
        <v>27.350986885865723</v>
      </c>
      <c r="L27" s="30">
        <f aca="true" t="shared" si="6" ref="L27:L32">IF($E$32=0,0,($E27/$E$32)*100)</f>
        <v>99.97358116714629</v>
      </c>
      <c r="M27" s="29">
        <f aca="true" t="shared" si="7" ref="M27:M32">IF($H$32=0,0,($H27/$H$32)*100)</f>
        <v>93.34700069695717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>
        <v>5000000</v>
      </c>
      <c r="D29" s="62">
        <v>0</v>
      </c>
      <c r="E29" s="63">
        <f t="shared" si="0"/>
        <v>-5000000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-100</v>
      </c>
      <c r="K29" s="29">
        <f t="shared" si="3"/>
        <v>0</v>
      </c>
      <c r="L29" s="30">
        <f t="shared" si="6"/>
        <v>4.71764872387602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2168000</v>
      </c>
      <c r="D30" s="62">
        <v>2124000</v>
      </c>
      <c r="E30" s="63">
        <f t="shared" si="0"/>
        <v>-44000</v>
      </c>
      <c r="F30" s="61">
        <v>2168000</v>
      </c>
      <c r="G30" s="62">
        <v>2183000</v>
      </c>
      <c r="H30" s="63">
        <f t="shared" si="1"/>
        <v>15000</v>
      </c>
      <c r="I30" s="63">
        <v>2326000</v>
      </c>
      <c r="J30" s="28">
        <f t="shared" si="2"/>
        <v>-2.029520295202952</v>
      </c>
      <c r="K30" s="29">
        <f t="shared" si="3"/>
        <v>0.6918819188191881</v>
      </c>
      <c r="L30" s="30">
        <f t="shared" si="6"/>
        <v>0.04151530877010898</v>
      </c>
      <c r="M30" s="29">
        <f t="shared" si="7"/>
        <v>0.01792216532638342</v>
      </c>
      <c r="N30" s="5"/>
      <c r="O30" s="31"/>
    </row>
    <row r="31" spans="1:15" ht="12.75">
      <c r="A31" s="6"/>
      <c r="B31" s="27" t="s">
        <v>30</v>
      </c>
      <c r="C31" s="61">
        <v>5000000</v>
      </c>
      <c r="D31" s="62">
        <v>10016000</v>
      </c>
      <c r="E31" s="63">
        <f t="shared" si="0"/>
        <v>5016000</v>
      </c>
      <c r="F31" s="61">
        <v>5000000</v>
      </c>
      <c r="G31" s="62">
        <v>10553244</v>
      </c>
      <c r="H31" s="63">
        <f t="shared" si="1"/>
        <v>5553244</v>
      </c>
      <c r="I31" s="63">
        <v>11392226</v>
      </c>
      <c r="J31" s="28">
        <f t="shared" si="2"/>
        <v>100.32000000000001</v>
      </c>
      <c r="K31" s="29">
        <f t="shared" si="3"/>
        <v>111.06488000000002</v>
      </c>
      <c r="L31" s="30">
        <f t="shared" si="6"/>
        <v>-4.732745199792424</v>
      </c>
      <c r="M31" s="29">
        <f t="shared" si="7"/>
        <v>6.6350771377164515</v>
      </c>
      <c r="N31" s="5"/>
      <c r="O31" s="31"/>
    </row>
    <row r="32" spans="1:15" ht="17.25" thickBot="1">
      <c r="A32" s="6"/>
      <c r="B32" s="55" t="s">
        <v>37</v>
      </c>
      <c r="C32" s="79">
        <v>530860000</v>
      </c>
      <c r="D32" s="80">
        <v>424875000</v>
      </c>
      <c r="E32" s="81">
        <f t="shared" si="0"/>
        <v>-105985000</v>
      </c>
      <c r="F32" s="79">
        <v>292814000</v>
      </c>
      <c r="G32" s="80">
        <v>376509244</v>
      </c>
      <c r="H32" s="81">
        <f t="shared" si="1"/>
        <v>83695244</v>
      </c>
      <c r="I32" s="81">
        <v>423431226</v>
      </c>
      <c r="J32" s="56">
        <f t="shared" si="2"/>
        <v>-19.964774140074596</v>
      </c>
      <c r="K32" s="57">
        <f t="shared" si="3"/>
        <v>28.58307457976736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259656686</v>
      </c>
      <c r="D7" s="62">
        <v>240640248</v>
      </c>
      <c r="E7" s="63">
        <f>($D7-$C7)</f>
        <v>-19016438</v>
      </c>
      <c r="F7" s="61">
        <v>277832654</v>
      </c>
      <c r="G7" s="62">
        <v>264870273</v>
      </c>
      <c r="H7" s="63">
        <f>($G7-$F7)</f>
        <v>-12962381</v>
      </c>
      <c r="I7" s="63">
        <v>291940700</v>
      </c>
      <c r="J7" s="28">
        <f>IF($C7=0,0,($E7/$C7)*100)</f>
        <v>-7.323685090858781</v>
      </c>
      <c r="K7" s="29">
        <f>IF($F7=0,0,($H7/$F7)*100)</f>
        <v>-4.66553546294094</v>
      </c>
      <c r="L7" s="30">
        <f>IF($E$10=0,0,($E7/$E$10)*100)</f>
        <v>37.603945096103494</v>
      </c>
      <c r="M7" s="29">
        <f>IF($H$10=0,0,($H7/$H$10)*100)</f>
        <v>53.08431398076138</v>
      </c>
      <c r="N7" s="5"/>
      <c r="O7" s="31"/>
    </row>
    <row r="8" spans="1:15" ht="12.75">
      <c r="A8" s="2"/>
      <c r="B8" s="27" t="s">
        <v>16</v>
      </c>
      <c r="C8" s="61">
        <v>1011662052</v>
      </c>
      <c r="D8" s="62">
        <v>987462850</v>
      </c>
      <c r="E8" s="63">
        <f>($D8-$C8)</f>
        <v>-24199202</v>
      </c>
      <c r="F8" s="61">
        <v>1088325332</v>
      </c>
      <c r="G8" s="62">
        <v>1083528836</v>
      </c>
      <c r="H8" s="63">
        <f>($G8-$F8)</f>
        <v>-4796496</v>
      </c>
      <c r="I8" s="63">
        <v>1200830015</v>
      </c>
      <c r="J8" s="28">
        <f>IF($C8=0,0,($E8/$C8)*100)</f>
        <v>-2.392024288363838</v>
      </c>
      <c r="K8" s="29">
        <f>IF($F8=0,0,($H8/$F8)*100)</f>
        <v>-0.4407226275975353</v>
      </c>
      <c r="L8" s="30">
        <f>IF($E$10=0,0,($E8/$E$10)*100)</f>
        <v>47.85257172649882</v>
      </c>
      <c r="M8" s="29">
        <f>IF($H$10=0,0,($H8/$H$10)*100)</f>
        <v>19.642895828433527</v>
      </c>
      <c r="N8" s="5"/>
      <c r="O8" s="31"/>
    </row>
    <row r="9" spans="1:15" ht="12.75">
      <c r="A9" s="2"/>
      <c r="B9" s="27" t="s">
        <v>17</v>
      </c>
      <c r="C9" s="61">
        <v>360212995</v>
      </c>
      <c r="D9" s="62">
        <v>352858308</v>
      </c>
      <c r="E9" s="63">
        <f aca="true" t="shared" si="0" ref="E9:E32">($D9-$C9)</f>
        <v>-7354687</v>
      </c>
      <c r="F9" s="61">
        <v>362067832</v>
      </c>
      <c r="G9" s="62">
        <v>355408232</v>
      </c>
      <c r="H9" s="63">
        <f aca="true" t="shared" si="1" ref="H9:H32">($G9-$F9)</f>
        <v>-6659600</v>
      </c>
      <c r="I9" s="63">
        <v>364114414</v>
      </c>
      <c r="J9" s="28">
        <f aca="true" t="shared" si="2" ref="J9:J32">IF($C9=0,0,($E9/$C9)*100)</f>
        <v>-2.041760597781876</v>
      </c>
      <c r="K9" s="29">
        <f aca="true" t="shared" si="3" ref="K9:K32">IF($F9=0,0,($H9/$F9)*100)</f>
        <v>-1.8393238535479726</v>
      </c>
      <c r="L9" s="30">
        <f>IF($E$10=0,0,($E9/$E$10)*100)</f>
        <v>14.543483177397686</v>
      </c>
      <c r="M9" s="29">
        <f>IF($H$10=0,0,($H9/$H$10)*100)</f>
        <v>27.2727901908051</v>
      </c>
      <c r="N9" s="5"/>
      <c r="O9" s="31"/>
    </row>
    <row r="10" spans="1:15" ht="16.5">
      <c r="A10" s="6"/>
      <c r="B10" s="32" t="s">
        <v>18</v>
      </c>
      <c r="C10" s="64">
        <v>1631531733</v>
      </c>
      <c r="D10" s="65">
        <v>1580961406</v>
      </c>
      <c r="E10" s="66">
        <f t="shared" si="0"/>
        <v>-50570327</v>
      </c>
      <c r="F10" s="64">
        <v>1728225818</v>
      </c>
      <c r="G10" s="65">
        <v>1703807341</v>
      </c>
      <c r="H10" s="66">
        <f t="shared" si="1"/>
        <v>-24418477</v>
      </c>
      <c r="I10" s="66">
        <v>1856885129</v>
      </c>
      <c r="J10" s="33">
        <f t="shared" si="2"/>
        <v>-3.0995613494451106</v>
      </c>
      <c r="K10" s="34">
        <f t="shared" si="3"/>
        <v>-1.4129216648469258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423745349</v>
      </c>
      <c r="D12" s="62">
        <v>442461085</v>
      </c>
      <c r="E12" s="63">
        <f t="shared" si="0"/>
        <v>18715736</v>
      </c>
      <c r="F12" s="61">
        <v>448661960</v>
      </c>
      <c r="G12" s="62">
        <v>465185606</v>
      </c>
      <c r="H12" s="63">
        <f t="shared" si="1"/>
        <v>16523646</v>
      </c>
      <c r="I12" s="63">
        <v>493096681</v>
      </c>
      <c r="J12" s="28">
        <f t="shared" si="2"/>
        <v>4.416741338676027</v>
      </c>
      <c r="K12" s="29">
        <f t="shared" si="3"/>
        <v>3.68287206697889</v>
      </c>
      <c r="L12" s="30">
        <f aca="true" t="shared" si="4" ref="L12:L17">IF($E$17=0,0,($E12/$E$17)*100)</f>
        <v>-29.681917042439128</v>
      </c>
      <c r="M12" s="29">
        <f aca="true" t="shared" si="5" ref="M12:M17">IF($H$17=0,0,($H12/$H$17)*100)</f>
        <v>43.132829250009905</v>
      </c>
      <c r="N12" s="5"/>
      <c r="O12" s="31"/>
    </row>
    <row r="13" spans="1:15" ht="12.75">
      <c r="A13" s="2"/>
      <c r="B13" s="27" t="s">
        <v>21</v>
      </c>
      <c r="C13" s="61">
        <v>317498974</v>
      </c>
      <c r="D13" s="62">
        <v>102307893</v>
      </c>
      <c r="E13" s="63">
        <f t="shared" si="0"/>
        <v>-215191081</v>
      </c>
      <c r="F13" s="61">
        <v>339723902</v>
      </c>
      <c r="G13" s="62">
        <v>111946579</v>
      </c>
      <c r="H13" s="63">
        <f t="shared" si="1"/>
        <v>-227777323</v>
      </c>
      <c r="I13" s="63">
        <v>123237935</v>
      </c>
      <c r="J13" s="28">
        <f t="shared" si="2"/>
        <v>-67.77693744610337</v>
      </c>
      <c r="K13" s="29">
        <f t="shared" si="3"/>
        <v>-67.04777663833616</v>
      </c>
      <c r="L13" s="30">
        <f t="shared" si="4"/>
        <v>341.27879419301485</v>
      </c>
      <c r="M13" s="29">
        <f t="shared" si="5"/>
        <v>-594.5830829335943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467078544</v>
      </c>
      <c r="D15" s="62">
        <v>474096000</v>
      </c>
      <c r="E15" s="63">
        <f t="shared" si="0"/>
        <v>7017456</v>
      </c>
      <c r="F15" s="61">
        <v>504725075</v>
      </c>
      <c r="G15" s="62">
        <v>564106811</v>
      </c>
      <c r="H15" s="63">
        <f t="shared" si="1"/>
        <v>59381736</v>
      </c>
      <c r="I15" s="63">
        <v>644435621</v>
      </c>
      <c r="J15" s="28">
        <f t="shared" si="2"/>
        <v>1.5024145489329093</v>
      </c>
      <c r="K15" s="29">
        <f t="shared" si="3"/>
        <v>11.76516462947675</v>
      </c>
      <c r="L15" s="30">
        <f t="shared" si="4"/>
        <v>-11.129220183537889</v>
      </c>
      <c r="M15" s="29">
        <f t="shared" si="5"/>
        <v>155.00830019338144</v>
      </c>
      <c r="N15" s="5"/>
      <c r="O15" s="31"/>
    </row>
    <row r="16" spans="1:15" ht="12.75">
      <c r="A16" s="2"/>
      <c r="B16" s="27" t="s">
        <v>23</v>
      </c>
      <c r="C16" s="61">
        <v>689419220</v>
      </c>
      <c r="D16" s="62">
        <v>815822772</v>
      </c>
      <c r="E16" s="63">
        <f t="shared" si="0"/>
        <v>126403552</v>
      </c>
      <c r="F16" s="61">
        <v>675291847</v>
      </c>
      <c r="G16" s="62">
        <v>865472534</v>
      </c>
      <c r="H16" s="63">
        <f t="shared" si="1"/>
        <v>190180687</v>
      </c>
      <c r="I16" s="63">
        <v>900377956</v>
      </c>
      <c r="J16" s="40">
        <f t="shared" si="2"/>
        <v>18.33478793933247</v>
      </c>
      <c r="K16" s="29">
        <f t="shared" si="3"/>
        <v>28.162739983443043</v>
      </c>
      <c r="L16" s="30">
        <f t="shared" si="4"/>
        <v>-200.46765696703784</v>
      </c>
      <c r="M16" s="29">
        <f t="shared" si="5"/>
        <v>496.441953490203</v>
      </c>
      <c r="N16" s="5"/>
      <c r="O16" s="31"/>
    </row>
    <row r="17" spans="1:15" ht="16.5">
      <c r="A17" s="2"/>
      <c r="B17" s="32" t="s">
        <v>24</v>
      </c>
      <c r="C17" s="64">
        <v>1897742087</v>
      </c>
      <c r="D17" s="65">
        <v>1834687750</v>
      </c>
      <c r="E17" s="66">
        <f t="shared" si="0"/>
        <v>-63054337</v>
      </c>
      <c r="F17" s="64">
        <v>1968402784</v>
      </c>
      <c r="G17" s="65">
        <v>2006711530</v>
      </c>
      <c r="H17" s="66">
        <f t="shared" si="1"/>
        <v>38308746</v>
      </c>
      <c r="I17" s="66">
        <v>2161148193</v>
      </c>
      <c r="J17" s="41">
        <f t="shared" si="2"/>
        <v>-3.322597808834916</v>
      </c>
      <c r="K17" s="34">
        <f t="shared" si="3"/>
        <v>1.9461843028972265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-266210354</v>
      </c>
      <c r="D18" s="71">
        <v>-253726344</v>
      </c>
      <c r="E18" s="72">
        <f t="shared" si="0"/>
        <v>12484010</v>
      </c>
      <c r="F18" s="73">
        <v>-240176966</v>
      </c>
      <c r="G18" s="74">
        <v>-302904189</v>
      </c>
      <c r="H18" s="75">
        <f t="shared" si="1"/>
        <v>-62727223</v>
      </c>
      <c r="I18" s="75">
        <v>-304263064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85340000</v>
      </c>
      <c r="D21" s="62">
        <v>63334964</v>
      </c>
      <c r="E21" s="63">
        <f t="shared" si="0"/>
        <v>-22005036</v>
      </c>
      <c r="F21" s="61">
        <v>14500000</v>
      </c>
      <c r="G21" s="62">
        <v>0</v>
      </c>
      <c r="H21" s="63">
        <f t="shared" si="1"/>
        <v>-14500000</v>
      </c>
      <c r="I21" s="63">
        <v>0</v>
      </c>
      <c r="J21" s="28">
        <f t="shared" si="2"/>
        <v>-25.78513709866417</v>
      </c>
      <c r="K21" s="29">
        <f t="shared" si="3"/>
        <v>-100</v>
      </c>
      <c r="L21" s="30">
        <f>IF($E$25=0,0,($E21/$E$25)*100)</f>
        <v>28.667131054757196</v>
      </c>
      <c r="M21" s="29">
        <f>IF($H$25=0,0,($H21/$H$25)*100)</f>
        <v>-32.764659360524234</v>
      </c>
      <c r="N21" s="5"/>
      <c r="O21" s="31"/>
    </row>
    <row r="22" spans="1:15" ht="12.75">
      <c r="A22" s="6"/>
      <c r="B22" s="27" t="s">
        <v>28</v>
      </c>
      <c r="C22" s="61">
        <v>6140000</v>
      </c>
      <c r="D22" s="62">
        <v>163290526</v>
      </c>
      <c r="E22" s="63">
        <f t="shared" si="0"/>
        <v>157150526</v>
      </c>
      <c r="F22" s="61">
        <v>2500000</v>
      </c>
      <c r="G22" s="62">
        <v>157629000</v>
      </c>
      <c r="H22" s="63">
        <f t="shared" si="1"/>
        <v>155129000</v>
      </c>
      <c r="I22" s="63">
        <v>14745000</v>
      </c>
      <c r="J22" s="28">
        <f t="shared" si="2"/>
        <v>2559.4548208469055</v>
      </c>
      <c r="K22" s="29">
        <f t="shared" si="3"/>
        <v>6205.16</v>
      </c>
      <c r="L22" s="30">
        <f>IF($E$25=0,0,($E22/$E$25)*100)</f>
        <v>-204.72835055421075</v>
      </c>
      <c r="M22" s="29">
        <f>IF($H$25=0,0,($H22/$H$25)*100)</f>
        <v>350.53440289232856</v>
      </c>
      <c r="N22" s="5"/>
      <c r="O22" s="31"/>
    </row>
    <row r="23" spans="1:15" ht="12.75">
      <c r="A23" s="6"/>
      <c r="B23" s="27" t="s">
        <v>29</v>
      </c>
      <c r="C23" s="61">
        <v>385790000</v>
      </c>
      <c r="D23" s="62">
        <v>173884000</v>
      </c>
      <c r="E23" s="63">
        <f t="shared" si="0"/>
        <v>-211906000</v>
      </c>
      <c r="F23" s="61">
        <v>283300000</v>
      </c>
      <c r="G23" s="62">
        <v>186926000</v>
      </c>
      <c r="H23" s="63">
        <f t="shared" si="1"/>
        <v>-96374000</v>
      </c>
      <c r="I23" s="63">
        <v>196355000</v>
      </c>
      <c r="J23" s="28">
        <f t="shared" si="2"/>
        <v>-54.927810466834295</v>
      </c>
      <c r="K23" s="29">
        <f t="shared" si="3"/>
        <v>-34.018355100600076</v>
      </c>
      <c r="L23" s="30">
        <f>IF($E$25=0,0,($E23/$E$25)*100)</f>
        <v>276.06121949945356</v>
      </c>
      <c r="M23" s="29">
        <f>IF($H$25=0,0,($H23/$H$25)*100)</f>
        <v>-217.76974353180432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477270000</v>
      </c>
      <c r="D25" s="65">
        <v>400509490</v>
      </c>
      <c r="E25" s="66">
        <f t="shared" si="0"/>
        <v>-76760510</v>
      </c>
      <c r="F25" s="64">
        <v>300300000</v>
      </c>
      <c r="G25" s="65">
        <v>344555000</v>
      </c>
      <c r="H25" s="66">
        <f t="shared" si="1"/>
        <v>44255000</v>
      </c>
      <c r="I25" s="66">
        <v>211100000</v>
      </c>
      <c r="J25" s="41">
        <f t="shared" si="2"/>
        <v>-16.083246380455506</v>
      </c>
      <c r="K25" s="34">
        <f t="shared" si="3"/>
        <v>14.736929736929739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282025000</v>
      </c>
      <c r="D27" s="62">
        <v>118154000</v>
      </c>
      <c r="E27" s="63">
        <f t="shared" si="0"/>
        <v>-163871000</v>
      </c>
      <c r="F27" s="61">
        <v>161000000</v>
      </c>
      <c r="G27" s="62">
        <v>131750000</v>
      </c>
      <c r="H27" s="63">
        <f t="shared" si="1"/>
        <v>-29250000</v>
      </c>
      <c r="I27" s="63">
        <v>101900000</v>
      </c>
      <c r="J27" s="28">
        <f t="shared" si="2"/>
        <v>-58.105132523712435</v>
      </c>
      <c r="K27" s="29">
        <f t="shared" si="3"/>
        <v>-18.16770186335404</v>
      </c>
      <c r="L27" s="30">
        <f aca="true" t="shared" si="6" ref="L27:L32">IF($E$32=0,0,($E27/$E$32)*100)</f>
        <v>213.48346956006418</v>
      </c>
      <c r="M27" s="29">
        <f aca="true" t="shared" si="7" ref="M27:M32">IF($H$32=0,0,($H27/$H$32)*100)</f>
        <v>-66.0942266410575</v>
      </c>
      <c r="N27" s="5"/>
      <c r="O27" s="31"/>
    </row>
    <row r="28" spans="1:15" ht="12.75">
      <c r="A28" s="6"/>
      <c r="B28" s="27" t="s">
        <v>34</v>
      </c>
      <c r="C28" s="61">
        <v>13300000</v>
      </c>
      <c r="D28" s="62">
        <v>36342946</v>
      </c>
      <c r="E28" s="63">
        <f t="shared" si="0"/>
        <v>23042946</v>
      </c>
      <c r="F28" s="61">
        <v>13300000</v>
      </c>
      <c r="G28" s="62">
        <v>36000000</v>
      </c>
      <c r="H28" s="63">
        <f t="shared" si="1"/>
        <v>22700000</v>
      </c>
      <c r="I28" s="63">
        <v>41550000</v>
      </c>
      <c r="J28" s="28">
        <f t="shared" si="2"/>
        <v>173.25523308270675</v>
      </c>
      <c r="K28" s="29">
        <f t="shared" si="3"/>
        <v>170.67669172932332</v>
      </c>
      <c r="L28" s="30">
        <f t="shared" si="6"/>
        <v>-30.019271628080634</v>
      </c>
      <c r="M28" s="29">
        <f t="shared" si="7"/>
        <v>51.2936391368207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172005000</v>
      </c>
      <c r="D30" s="62">
        <v>94995992</v>
      </c>
      <c r="E30" s="63">
        <f t="shared" si="0"/>
        <v>-77009008</v>
      </c>
      <c r="F30" s="61">
        <v>120000000</v>
      </c>
      <c r="G30" s="62">
        <v>147455000</v>
      </c>
      <c r="H30" s="63">
        <f t="shared" si="1"/>
        <v>27455000</v>
      </c>
      <c r="I30" s="63">
        <v>37600000</v>
      </c>
      <c r="J30" s="28">
        <f t="shared" si="2"/>
        <v>-44.77137757623325</v>
      </c>
      <c r="K30" s="29">
        <f t="shared" si="3"/>
        <v>22.879166666666666</v>
      </c>
      <c r="L30" s="30">
        <f t="shared" si="6"/>
        <v>100.32373156457663</v>
      </c>
      <c r="M30" s="29">
        <f t="shared" si="7"/>
        <v>62.03818777539261</v>
      </c>
      <c r="N30" s="5"/>
      <c r="O30" s="31"/>
    </row>
    <row r="31" spans="1:15" ht="12.75">
      <c r="A31" s="6"/>
      <c r="B31" s="27" t="s">
        <v>30</v>
      </c>
      <c r="C31" s="61">
        <v>9940000</v>
      </c>
      <c r="D31" s="62">
        <v>151016552</v>
      </c>
      <c r="E31" s="63">
        <f t="shared" si="0"/>
        <v>141076552</v>
      </c>
      <c r="F31" s="61">
        <v>6000000</v>
      </c>
      <c r="G31" s="62">
        <v>29350000</v>
      </c>
      <c r="H31" s="63">
        <f t="shared" si="1"/>
        <v>23350000</v>
      </c>
      <c r="I31" s="63">
        <v>30050000</v>
      </c>
      <c r="J31" s="28">
        <f t="shared" si="2"/>
        <v>1419.2812072434608</v>
      </c>
      <c r="K31" s="29">
        <f t="shared" si="3"/>
        <v>389.1666666666667</v>
      </c>
      <c r="L31" s="30">
        <f t="shared" si="6"/>
        <v>-183.78792949656017</v>
      </c>
      <c r="M31" s="29">
        <f t="shared" si="7"/>
        <v>52.7623997288442</v>
      </c>
      <c r="N31" s="5"/>
      <c r="O31" s="31"/>
    </row>
    <row r="32" spans="1:15" ht="17.25" thickBot="1">
      <c r="A32" s="6"/>
      <c r="B32" s="55" t="s">
        <v>37</v>
      </c>
      <c r="C32" s="79">
        <v>477270000</v>
      </c>
      <c r="D32" s="80">
        <v>400509490</v>
      </c>
      <c r="E32" s="81">
        <f t="shared" si="0"/>
        <v>-76760510</v>
      </c>
      <c r="F32" s="79">
        <v>300300000</v>
      </c>
      <c r="G32" s="80">
        <v>344555000</v>
      </c>
      <c r="H32" s="81">
        <f t="shared" si="1"/>
        <v>44255000</v>
      </c>
      <c r="I32" s="81">
        <v>211100000</v>
      </c>
      <c r="J32" s="56">
        <f t="shared" si="2"/>
        <v>-16.083246380455506</v>
      </c>
      <c r="K32" s="57">
        <f t="shared" si="3"/>
        <v>14.736929736929739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2234611</v>
      </c>
      <c r="D7" s="62">
        <v>2369019</v>
      </c>
      <c r="E7" s="63">
        <f>($D7-$C7)</f>
        <v>134408</v>
      </c>
      <c r="F7" s="61">
        <v>2234611</v>
      </c>
      <c r="G7" s="62">
        <v>2462000</v>
      </c>
      <c r="H7" s="63">
        <f>($G7-$F7)</f>
        <v>227389</v>
      </c>
      <c r="I7" s="63">
        <v>2613000</v>
      </c>
      <c r="J7" s="28">
        <f>IF($C7=0,0,($E7/$C7)*100)</f>
        <v>6.014827636666963</v>
      </c>
      <c r="K7" s="29">
        <f>IF($F7=0,0,($H7/$F7)*100)</f>
        <v>10.175775560041545</v>
      </c>
      <c r="L7" s="30">
        <f>IF($E$10=0,0,($E7/$E$10)*100)</f>
        <v>1.7856084802852126</v>
      </c>
      <c r="M7" s="29">
        <f>IF($H$10=0,0,($H7/$H$10)*100)</f>
        <v>5.835212205165106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78221143</v>
      </c>
      <c r="D9" s="62">
        <v>85614029</v>
      </c>
      <c r="E9" s="63">
        <f aca="true" t="shared" si="0" ref="E9:E32">($D9-$C9)</f>
        <v>7392886</v>
      </c>
      <c r="F9" s="61">
        <v>78858890</v>
      </c>
      <c r="G9" s="62">
        <v>82528343</v>
      </c>
      <c r="H9" s="63">
        <f aca="true" t="shared" si="1" ref="H9:H32">($G9-$F9)</f>
        <v>3669453</v>
      </c>
      <c r="I9" s="63">
        <v>119547890</v>
      </c>
      <c r="J9" s="28">
        <f aca="true" t="shared" si="2" ref="J9:J32">IF($C9=0,0,($E9/$C9)*100)</f>
        <v>9.451263068349691</v>
      </c>
      <c r="K9" s="29">
        <f aca="true" t="shared" si="3" ref="K9:K32">IF($F9=0,0,($H9/$F9)*100)</f>
        <v>4.653188752720207</v>
      </c>
      <c r="L9" s="30">
        <f>IF($E$10=0,0,($E9/$E$10)*100)</f>
        <v>98.21439151971478</v>
      </c>
      <c r="M9" s="29">
        <f>IF($H$10=0,0,($H9/$H$10)*100)</f>
        <v>94.1647877948349</v>
      </c>
      <c r="N9" s="5"/>
      <c r="O9" s="31"/>
    </row>
    <row r="10" spans="1:15" ht="16.5">
      <c r="A10" s="6"/>
      <c r="B10" s="32" t="s">
        <v>18</v>
      </c>
      <c r="C10" s="64">
        <v>80455754</v>
      </c>
      <c r="D10" s="65">
        <v>87983048</v>
      </c>
      <c r="E10" s="66">
        <f t="shared" si="0"/>
        <v>7527294</v>
      </c>
      <c r="F10" s="64">
        <v>81093501</v>
      </c>
      <c r="G10" s="65">
        <v>84990343</v>
      </c>
      <c r="H10" s="66">
        <f t="shared" si="1"/>
        <v>3896842</v>
      </c>
      <c r="I10" s="66">
        <v>122160890</v>
      </c>
      <c r="J10" s="33">
        <f t="shared" si="2"/>
        <v>9.355818105936835</v>
      </c>
      <c r="K10" s="34">
        <f t="shared" si="3"/>
        <v>4.805369051707362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19504801</v>
      </c>
      <c r="D12" s="62">
        <v>20089755</v>
      </c>
      <c r="E12" s="63">
        <f t="shared" si="0"/>
        <v>584954</v>
      </c>
      <c r="F12" s="61">
        <v>20753107</v>
      </c>
      <c r="G12" s="62">
        <v>21326221</v>
      </c>
      <c r="H12" s="63">
        <f t="shared" si="1"/>
        <v>573114</v>
      </c>
      <c r="I12" s="63">
        <v>22574232</v>
      </c>
      <c r="J12" s="28">
        <f t="shared" si="2"/>
        <v>2.999025727050484</v>
      </c>
      <c r="K12" s="29">
        <f t="shared" si="3"/>
        <v>2.761581675457077</v>
      </c>
      <c r="L12" s="30">
        <f aca="true" t="shared" si="4" ref="L12:L17">IF($E$17=0,0,($E12/$E$17)*100)</f>
        <v>2.7377533820348536</v>
      </c>
      <c r="M12" s="29">
        <f aca="true" t="shared" si="5" ref="M12:M17">IF($H$17=0,0,($H12/$H$17)*100)</f>
        <v>2.4258848072759696</v>
      </c>
      <c r="N12" s="5"/>
      <c r="O12" s="31"/>
    </row>
    <row r="13" spans="1:15" ht="12.75">
      <c r="A13" s="2"/>
      <c r="B13" s="27" t="s">
        <v>21</v>
      </c>
      <c r="C13" s="61">
        <v>2000108</v>
      </c>
      <c r="D13" s="62">
        <v>938000</v>
      </c>
      <c r="E13" s="63">
        <f t="shared" si="0"/>
        <v>-1062108</v>
      </c>
      <c r="F13" s="61">
        <v>2221832</v>
      </c>
      <c r="G13" s="62">
        <v>2561000</v>
      </c>
      <c r="H13" s="63">
        <f t="shared" si="1"/>
        <v>339168</v>
      </c>
      <c r="I13" s="63">
        <v>2714000</v>
      </c>
      <c r="J13" s="28">
        <f t="shared" si="2"/>
        <v>-53.10253246324699</v>
      </c>
      <c r="K13" s="29">
        <f t="shared" si="3"/>
        <v>15.26524057624519</v>
      </c>
      <c r="L13" s="30">
        <f t="shared" si="4"/>
        <v>-4.970971681681421</v>
      </c>
      <c r="M13" s="29">
        <f t="shared" si="5"/>
        <v>1.435634966715481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57195129</v>
      </c>
      <c r="D16" s="62">
        <v>79038488</v>
      </c>
      <c r="E16" s="63">
        <f t="shared" si="0"/>
        <v>21843359</v>
      </c>
      <c r="F16" s="61">
        <v>59469914</v>
      </c>
      <c r="G16" s="62">
        <v>82182579</v>
      </c>
      <c r="H16" s="63">
        <f t="shared" si="1"/>
        <v>22712665</v>
      </c>
      <c r="I16" s="63">
        <v>87145757</v>
      </c>
      <c r="J16" s="40">
        <f t="shared" si="2"/>
        <v>38.190942798642865</v>
      </c>
      <c r="K16" s="29">
        <f t="shared" si="3"/>
        <v>38.19185781906461</v>
      </c>
      <c r="L16" s="30">
        <f t="shared" si="4"/>
        <v>102.23321829964658</v>
      </c>
      <c r="M16" s="29">
        <f t="shared" si="5"/>
        <v>96.13848022600855</v>
      </c>
      <c r="N16" s="5"/>
      <c r="O16" s="31"/>
    </row>
    <row r="17" spans="1:15" ht="16.5">
      <c r="A17" s="2"/>
      <c r="B17" s="32" t="s">
        <v>24</v>
      </c>
      <c r="C17" s="64">
        <v>78700038</v>
      </c>
      <c r="D17" s="65">
        <v>100066243</v>
      </c>
      <c r="E17" s="66">
        <f t="shared" si="0"/>
        <v>21366205</v>
      </c>
      <c r="F17" s="64">
        <v>82444853</v>
      </c>
      <c r="G17" s="65">
        <v>106069800</v>
      </c>
      <c r="H17" s="66">
        <f t="shared" si="1"/>
        <v>23624947</v>
      </c>
      <c r="I17" s="66">
        <v>112433989</v>
      </c>
      <c r="J17" s="41">
        <f t="shared" si="2"/>
        <v>27.14891319366326</v>
      </c>
      <c r="K17" s="34">
        <f t="shared" si="3"/>
        <v>28.6554540888077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1755716</v>
      </c>
      <c r="D18" s="71">
        <v>-12083195</v>
      </c>
      <c r="E18" s="72">
        <f t="shared" si="0"/>
        <v>-13838911</v>
      </c>
      <c r="F18" s="73">
        <v>-1351352</v>
      </c>
      <c r="G18" s="74">
        <v>-21079457</v>
      </c>
      <c r="H18" s="75">
        <f t="shared" si="1"/>
        <v>-19728105</v>
      </c>
      <c r="I18" s="75">
        <v>9726901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17465950</v>
      </c>
      <c r="D23" s="62">
        <v>38060000</v>
      </c>
      <c r="E23" s="63">
        <f t="shared" si="0"/>
        <v>20594050</v>
      </c>
      <c r="F23" s="61">
        <v>18393900</v>
      </c>
      <c r="G23" s="62">
        <v>49145000</v>
      </c>
      <c r="H23" s="63">
        <f t="shared" si="1"/>
        <v>30751100</v>
      </c>
      <c r="I23" s="63">
        <v>20022000</v>
      </c>
      <c r="J23" s="28">
        <f t="shared" si="2"/>
        <v>117.90970431038679</v>
      </c>
      <c r="K23" s="29">
        <f t="shared" si="3"/>
        <v>167.18096760339026</v>
      </c>
      <c r="L23" s="30">
        <f>IF($E$25=0,0,($E23/$E$25)*100)</f>
        <v>93.33715552151341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1470100</v>
      </c>
      <c r="E24" s="63">
        <f t="shared" si="0"/>
        <v>1470100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6.662844478486594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17465950</v>
      </c>
      <c r="D25" s="65">
        <v>39530100</v>
      </c>
      <c r="E25" s="66">
        <f t="shared" si="0"/>
        <v>22064150</v>
      </c>
      <c r="F25" s="64">
        <v>18393900</v>
      </c>
      <c r="G25" s="65">
        <v>49145000</v>
      </c>
      <c r="H25" s="66">
        <f t="shared" si="1"/>
        <v>30751100</v>
      </c>
      <c r="I25" s="66">
        <v>20022000</v>
      </c>
      <c r="J25" s="41">
        <f t="shared" si="2"/>
        <v>126.32665271571257</v>
      </c>
      <c r="K25" s="34">
        <f t="shared" si="3"/>
        <v>167.18096760339026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2814778</v>
      </c>
      <c r="D30" s="62">
        <v>20000000</v>
      </c>
      <c r="E30" s="63">
        <f t="shared" si="0"/>
        <v>17185222</v>
      </c>
      <c r="F30" s="61"/>
      <c r="G30" s="62">
        <v>30000000</v>
      </c>
      <c r="H30" s="63">
        <f t="shared" si="1"/>
        <v>30000000</v>
      </c>
      <c r="I30" s="63">
        <v>0</v>
      </c>
      <c r="J30" s="28">
        <f t="shared" si="2"/>
        <v>610.5356088473052</v>
      </c>
      <c r="K30" s="29">
        <f t="shared" si="3"/>
        <v>0</v>
      </c>
      <c r="L30" s="30">
        <f t="shared" si="6"/>
        <v>77.88753249048797</v>
      </c>
      <c r="M30" s="29">
        <f t="shared" si="7"/>
        <v>97.55748574847729</v>
      </c>
      <c r="N30" s="5"/>
      <c r="O30" s="31"/>
    </row>
    <row r="31" spans="1:15" ht="12.75">
      <c r="A31" s="6"/>
      <c r="B31" s="27" t="s">
        <v>30</v>
      </c>
      <c r="C31" s="61">
        <v>14651172</v>
      </c>
      <c r="D31" s="62">
        <v>19530100</v>
      </c>
      <c r="E31" s="63">
        <f t="shared" si="0"/>
        <v>4878928</v>
      </c>
      <c r="F31" s="61">
        <v>18393900</v>
      </c>
      <c r="G31" s="62">
        <v>19145000</v>
      </c>
      <c r="H31" s="63">
        <f t="shared" si="1"/>
        <v>751100</v>
      </c>
      <c r="I31" s="63">
        <v>20022000</v>
      </c>
      <c r="J31" s="28">
        <f t="shared" si="2"/>
        <v>33.30059875073476</v>
      </c>
      <c r="K31" s="29">
        <f t="shared" si="3"/>
        <v>4.083418959546371</v>
      </c>
      <c r="L31" s="30">
        <f t="shared" si="6"/>
        <v>22.112467509512037</v>
      </c>
      <c r="M31" s="29">
        <f t="shared" si="7"/>
        <v>2.44251425152271</v>
      </c>
      <c r="N31" s="5"/>
      <c r="O31" s="31"/>
    </row>
    <row r="32" spans="1:15" ht="17.25" thickBot="1">
      <c r="A32" s="6"/>
      <c r="B32" s="55" t="s">
        <v>37</v>
      </c>
      <c r="C32" s="79">
        <v>17465950</v>
      </c>
      <c r="D32" s="80">
        <v>39530100</v>
      </c>
      <c r="E32" s="81">
        <f t="shared" si="0"/>
        <v>22064150</v>
      </c>
      <c r="F32" s="79">
        <v>18393900</v>
      </c>
      <c r="G32" s="80">
        <v>49145000</v>
      </c>
      <c r="H32" s="81">
        <f t="shared" si="1"/>
        <v>30751100</v>
      </c>
      <c r="I32" s="81">
        <v>20022000</v>
      </c>
      <c r="J32" s="56">
        <f t="shared" si="2"/>
        <v>126.32665271571257</v>
      </c>
      <c r="K32" s="57">
        <f t="shared" si="3"/>
        <v>167.18096760339026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15520423</v>
      </c>
      <c r="D7" s="62">
        <v>16980794</v>
      </c>
      <c r="E7" s="63">
        <f>($D7-$C7)</f>
        <v>1460371</v>
      </c>
      <c r="F7" s="61">
        <v>16358525</v>
      </c>
      <c r="G7" s="62">
        <v>17982660</v>
      </c>
      <c r="H7" s="63">
        <f>($G7-$F7)</f>
        <v>1624135</v>
      </c>
      <c r="I7" s="63">
        <v>18989689</v>
      </c>
      <c r="J7" s="28">
        <f>IF($C7=0,0,($E7/$C7)*100)</f>
        <v>9.409350505459805</v>
      </c>
      <c r="K7" s="29">
        <f>IF($F7=0,0,($H7/$F7)*100)</f>
        <v>9.928370681341992</v>
      </c>
      <c r="L7" s="30">
        <f>IF($E$10=0,0,($E7/$E$10)*100)</f>
        <v>-113.99592372956108</v>
      </c>
      <c r="M7" s="29">
        <f>IF($H$10=0,0,($H7/$H$10)*100)</f>
        <v>-113.20932923471557</v>
      </c>
      <c r="N7" s="5"/>
      <c r="O7" s="31"/>
    </row>
    <row r="8" spans="1:15" ht="12.75">
      <c r="A8" s="2"/>
      <c r="B8" s="27" t="s">
        <v>16</v>
      </c>
      <c r="C8" s="61">
        <v>14379537</v>
      </c>
      <c r="D8" s="62">
        <v>15205451</v>
      </c>
      <c r="E8" s="63">
        <f>($D8-$C8)</f>
        <v>825914</v>
      </c>
      <c r="F8" s="61">
        <v>15408773</v>
      </c>
      <c r="G8" s="62">
        <v>16102572</v>
      </c>
      <c r="H8" s="63">
        <f>($G8-$F8)</f>
        <v>693799</v>
      </c>
      <c r="I8" s="63">
        <v>17004316</v>
      </c>
      <c r="J8" s="28">
        <f>IF($C8=0,0,($E8/$C8)*100)</f>
        <v>5.743675891650754</v>
      </c>
      <c r="K8" s="29">
        <f>IF($F8=0,0,($H8/$F8)*100)</f>
        <v>4.50262327831035</v>
      </c>
      <c r="L8" s="30">
        <f>IF($E$10=0,0,($E8/$E$10)*100)</f>
        <v>-64.47048684969553</v>
      </c>
      <c r="M8" s="29">
        <f>IF($H$10=0,0,($H8/$H$10)*100)</f>
        <v>-48.360831712706414</v>
      </c>
      <c r="N8" s="5"/>
      <c r="O8" s="31"/>
    </row>
    <row r="9" spans="1:15" ht="12.75">
      <c r="A9" s="2"/>
      <c r="B9" s="27" t="s">
        <v>17</v>
      </c>
      <c r="C9" s="61">
        <v>40151225</v>
      </c>
      <c r="D9" s="62">
        <v>36583867</v>
      </c>
      <c r="E9" s="63">
        <f aca="true" t="shared" si="0" ref="E9:E32">($D9-$C9)</f>
        <v>-3567358</v>
      </c>
      <c r="F9" s="61">
        <v>41106533</v>
      </c>
      <c r="G9" s="62">
        <v>37353969</v>
      </c>
      <c r="H9" s="63">
        <f aca="true" t="shared" si="1" ref="H9:H32">($G9-$F9)</f>
        <v>-3752564</v>
      </c>
      <c r="I9" s="63">
        <v>38099390</v>
      </c>
      <c r="J9" s="28">
        <f aca="true" t="shared" si="2" ref="J9:J32">IF($C9=0,0,($E9/$C9)*100)</f>
        <v>-8.88480488453341</v>
      </c>
      <c r="K9" s="29">
        <f aca="true" t="shared" si="3" ref="K9:K32">IF($F9=0,0,($H9/$F9)*100)</f>
        <v>-9.128874964959948</v>
      </c>
      <c r="L9" s="30">
        <f>IF($E$10=0,0,($E9/$E$10)*100)</f>
        <v>278.4664105792566</v>
      </c>
      <c r="M9" s="29">
        <f>IF($H$10=0,0,($H9/$H$10)*100)</f>
        <v>261.570160947422</v>
      </c>
      <c r="N9" s="5"/>
      <c r="O9" s="31"/>
    </row>
    <row r="10" spans="1:15" ht="16.5">
      <c r="A10" s="6"/>
      <c r="B10" s="32" t="s">
        <v>18</v>
      </c>
      <c r="C10" s="64">
        <v>70051185</v>
      </c>
      <c r="D10" s="65">
        <v>68770112</v>
      </c>
      <c r="E10" s="66">
        <f t="shared" si="0"/>
        <v>-1281073</v>
      </c>
      <c r="F10" s="64">
        <v>72873831</v>
      </c>
      <c r="G10" s="65">
        <v>71439201</v>
      </c>
      <c r="H10" s="66">
        <f t="shared" si="1"/>
        <v>-1434630</v>
      </c>
      <c r="I10" s="66">
        <v>74093395</v>
      </c>
      <c r="J10" s="33">
        <f t="shared" si="2"/>
        <v>-1.8287670651110328</v>
      </c>
      <c r="K10" s="34">
        <f t="shared" si="3"/>
        <v>-1.968649075139195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23273838</v>
      </c>
      <c r="D12" s="62">
        <v>23252032</v>
      </c>
      <c r="E12" s="63">
        <f t="shared" si="0"/>
        <v>-21806</v>
      </c>
      <c r="F12" s="61">
        <v>24846950</v>
      </c>
      <c r="G12" s="62">
        <v>24462626</v>
      </c>
      <c r="H12" s="63">
        <f t="shared" si="1"/>
        <v>-384324</v>
      </c>
      <c r="I12" s="63">
        <v>25789085</v>
      </c>
      <c r="J12" s="28">
        <f t="shared" si="2"/>
        <v>-0.09369318459636954</v>
      </c>
      <c r="K12" s="29">
        <f t="shared" si="3"/>
        <v>-1.546765297149147</v>
      </c>
      <c r="L12" s="30">
        <f aca="true" t="shared" si="4" ref="L12:L17">IF($E$17=0,0,($E12/$E$17)*100)</f>
        <v>0.2628278643819791</v>
      </c>
      <c r="M12" s="29">
        <f aca="true" t="shared" si="5" ref="M12:M17">IF($H$17=0,0,($H12/$H$17)*100)</f>
        <v>2.0341437467085504</v>
      </c>
      <c r="N12" s="5"/>
      <c r="O12" s="31"/>
    </row>
    <row r="13" spans="1:15" ht="12.75">
      <c r="A13" s="2"/>
      <c r="B13" s="27" t="s">
        <v>21</v>
      </c>
      <c r="C13" s="61">
        <v>2108000</v>
      </c>
      <c r="D13" s="62">
        <v>2300800</v>
      </c>
      <c r="E13" s="63">
        <f t="shared" si="0"/>
        <v>192800</v>
      </c>
      <c r="F13" s="61">
        <v>2221832</v>
      </c>
      <c r="G13" s="62">
        <v>2436547</v>
      </c>
      <c r="H13" s="63">
        <f t="shared" si="1"/>
        <v>214715</v>
      </c>
      <c r="I13" s="63">
        <v>2272994</v>
      </c>
      <c r="J13" s="28">
        <f t="shared" si="2"/>
        <v>9.146110056925997</v>
      </c>
      <c r="K13" s="29">
        <f t="shared" si="3"/>
        <v>9.66387197591897</v>
      </c>
      <c r="L13" s="30">
        <f t="shared" si="4"/>
        <v>-2.323819694251379</v>
      </c>
      <c r="M13" s="29">
        <f t="shared" si="5"/>
        <v>-1.1364400208535672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11982541</v>
      </c>
      <c r="D15" s="62">
        <v>11309760</v>
      </c>
      <c r="E15" s="63">
        <f t="shared" si="0"/>
        <v>-672781</v>
      </c>
      <c r="F15" s="61">
        <v>13013040</v>
      </c>
      <c r="G15" s="62">
        <v>11977036</v>
      </c>
      <c r="H15" s="63">
        <f t="shared" si="1"/>
        <v>-1036004</v>
      </c>
      <c r="I15" s="63">
        <v>12647750</v>
      </c>
      <c r="J15" s="28">
        <f t="shared" si="2"/>
        <v>-5.614677220799829</v>
      </c>
      <c r="K15" s="29">
        <f t="shared" si="3"/>
        <v>-7.961275766461949</v>
      </c>
      <c r="L15" s="30">
        <f t="shared" si="4"/>
        <v>8.109033909326435</v>
      </c>
      <c r="M15" s="29">
        <f t="shared" si="5"/>
        <v>5.483344933350623</v>
      </c>
      <c r="N15" s="5"/>
      <c r="O15" s="31"/>
    </row>
    <row r="16" spans="1:15" ht="12.75">
      <c r="A16" s="2"/>
      <c r="B16" s="27" t="s">
        <v>23</v>
      </c>
      <c r="C16" s="61">
        <v>39598561</v>
      </c>
      <c r="D16" s="62">
        <v>31803663</v>
      </c>
      <c r="E16" s="63">
        <f t="shared" si="0"/>
        <v>-7794898</v>
      </c>
      <c r="F16" s="61">
        <v>40085085</v>
      </c>
      <c r="G16" s="62">
        <v>22397048</v>
      </c>
      <c r="H16" s="63">
        <f t="shared" si="1"/>
        <v>-17688037</v>
      </c>
      <c r="I16" s="63">
        <v>22545278</v>
      </c>
      <c r="J16" s="40">
        <f t="shared" si="2"/>
        <v>-19.684801172446644</v>
      </c>
      <c r="K16" s="29">
        <f t="shared" si="3"/>
        <v>-44.126230491964776</v>
      </c>
      <c r="L16" s="30">
        <f t="shared" si="4"/>
        <v>93.95195792054297</v>
      </c>
      <c r="M16" s="29">
        <f t="shared" si="5"/>
        <v>93.6189513407944</v>
      </c>
      <c r="N16" s="5"/>
      <c r="O16" s="31"/>
    </row>
    <row r="17" spans="1:15" ht="16.5">
      <c r="A17" s="2"/>
      <c r="B17" s="32" t="s">
        <v>24</v>
      </c>
      <c r="C17" s="64">
        <v>76962940</v>
      </c>
      <c r="D17" s="65">
        <v>68666255</v>
      </c>
      <c r="E17" s="66">
        <f t="shared" si="0"/>
        <v>-8296685</v>
      </c>
      <c r="F17" s="64">
        <v>80166907</v>
      </c>
      <c r="G17" s="65">
        <v>61273257</v>
      </c>
      <c r="H17" s="66">
        <f t="shared" si="1"/>
        <v>-18893650</v>
      </c>
      <c r="I17" s="66">
        <v>63255107</v>
      </c>
      <c r="J17" s="41">
        <f t="shared" si="2"/>
        <v>-10.780104034487248</v>
      </c>
      <c r="K17" s="34">
        <f t="shared" si="3"/>
        <v>-23.567891923284503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-6911755</v>
      </c>
      <c r="D18" s="71">
        <v>103857</v>
      </c>
      <c r="E18" s="72">
        <f t="shared" si="0"/>
        <v>7015612</v>
      </c>
      <c r="F18" s="73">
        <v>-7293076</v>
      </c>
      <c r="G18" s="74">
        <v>10165944</v>
      </c>
      <c r="H18" s="75">
        <f t="shared" si="1"/>
        <v>17459020</v>
      </c>
      <c r="I18" s="75">
        <v>10838288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51909477</v>
      </c>
      <c r="D22" s="62">
        <v>2000000</v>
      </c>
      <c r="E22" s="63">
        <f t="shared" si="0"/>
        <v>-49909477</v>
      </c>
      <c r="F22" s="61">
        <v>53499611</v>
      </c>
      <c r="G22" s="62">
        <v>0</v>
      </c>
      <c r="H22" s="63">
        <f t="shared" si="1"/>
        <v>-53499611</v>
      </c>
      <c r="I22" s="63">
        <v>0</v>
      </c>
      <c r="J22" s="28">
        <f t="shared" si="2"/>
        <v>-96.14713898966849</v>
      </c>
      <c r="K22" s="29">
        <f t="shared" si="3"/>
        <v>-100</v>
      </c>
      <c r="L22" s="30">
        <f>IF($E$25=0,0,($E22/$E$25)*100)</f>
        <v>137.71658270447574</v>
      </c>
      <c r="M22" s="29">
        <f>IF($H$25=0,0,($H22/$H$25)*100)</f>
        <v>140.40473494398242</v>
      </c>
      <c r="N22" s="5"/>
      <c r="O22" s="31"/>
    </row>
    <row r="23" spans="1:15" ht="12.75">
      <c r="A23" s="6"/>
      <c r="B23" s="27" t="s">
        <v>29</v>
      </c>
      <c r="C23" s="61">
        <v>9227000</v>
      </c>
      <c r="D23" s="62">
        <v>18945760</v>
      </c>
      <c r="E23" s="63">
        <f t="shared" si="0"/>
        <v>9718760</v>
      </c>
      <c r="F23" s="61">
        <v>9431000</v>
      </c>
      <c r="G23" s="62">
        <v>24826760</v>
      </c>
      <c r="H23" s="63">
        <f t="shared" si="1"/>
        <v>15395760</v>
      </c>
      <c r="I23" s="63">
        <v>27397760</v>
      </c>
      <c r="J23" s="28">
        <f t="shared" si="2"/>
        <v>105.32957624363281</v>
      </c>
      <c r="K23" s="29">
        <f t="shared" si="3"/>
        <v>163.2463153430177</v>
      </c>
      <c r="L23" s="30">
        <f>IF($E$25=0,0,($E23/$E$25)*100)</f>
        <v>-26.8172398465516</v>
      </c>
      <c r="M23" s="29">
        <f>IF($H$25=0,0,($H23/$H$25)*100)</f>
        <v>-40.40473494398243</v>
      </c>
      <c r="N23" s="5"/>
      <c r="O23" s="31"/>
    </row>
    <row r="24" spans="1:15" ht="12.75">
      <c r="A24" s="6"/>
      <c r="B24" s="27" t="s">
        <v>30</v>
      </c>
      <c r="C24" s="61"/>
      <c r="D24" s="62">
        <v>3950000</v>
      </c>
      <c r="E24" s="63">
        <f t="shared" si="0"/>
        <v>3950000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-10.899342857924141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61136477</v>
      </c>
      <c r="D25" s="65">
        <v>24895760</v>
      </c>
      <c r="E25" s="66">
        <f t="shared" si="0"/>
        <v>-36240717</v>
      </c>
      <c r="F25" s="64">
        <v>62930611</v>
      </c>
      <c r="G25" s="65">
        <v>24826760</v>
      </c>
      <c r="H25" s="66">
        <f t="shared" si="1"/>
        <v>-38103851</v>
      </c>
      <c r="I25" s="66">
        <v>27397760</v>
      </c>
      <c r="J25" s="41">
        <f t="shared" si="2"/>
        <v>-59.27838628974319</v>
      </c>
      <c r="K25" s="34">
        <f t="shared" si="3"/>
        <v>-60.548992603933236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13150000</v>
      </c>
      <c r="E28" s="63">
        <f t="shared" si="0"/>
        <v>13150000</v>
      </c>
      <c r="F28" s="61"/>
      <c r="G28" s="62">
        <v>15700000</v>
      </c>
      <c r="H28" s="63">
        <f t="shared" si="1"/>
        <v>15700000</v>
      </c>
      <c r="I28" s="63">
        <v>18000000</v>
      </c>
      <c r="J28" s="28">
        <f t="shared" si="2"/>
        <v>0</v>
      </c>
      <c r="K28" s="29">
        <f t="shared" si="3"/>
        <v>0</v>
      </c>
      <c r="L28" s="30">
        <f t="shared" si="6"/>
        <v>-36.28515407131708</v>
      </c>
      <c r="M28" s="29">
        <f t="shared" si="7"/>
        <v>-41.203184423537664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49350000</v>
      </c>
      <c r="D30" s="62">
        <v>8295760</v>
      </c>
      <c r="E30" s="63">
        <f t="shared" si="0"/>
        <v>-41054240</v>
      </c>
      <c r="F30" s="61">
        <v>51149000</v>
      </c>
      <c r="G30" s="62">
        <v>9126760</v>
      </c>
      <c r="H30" s="63">
        <f t="shared" si="1"/>
        <v>-42022240</v>
      </c>
      <c r="I30" s="63">
        <v>9397760</v>
      </c>
      <c r="J30" s="28">
        <f t="shared" si="2"/>
        <v>-83.1899493414387</v>
      </c>
      <c r="K30" s="29">
        <f t="shared" si="3"/>
        <v>-82.15652309918082</v>
      </c>
      <c r="L30" s="30">
        <f t="shared" si="6"/>
        <v>113.28208545101357</v>
      </c>
      <c r="M30" s="29">
        <f t="shared" si="7"/>
        <v>110.28344615351347</v>
      </c>
      <c r="N30" s="5"/>
      <c r="O30" s="31"/>
    </row>
    <row r="31" spans="1:15" ht="12.75">
      <c r="A31" s="6"/>
      <c r="B31" s="27" t="s">
        <v>30</v>
      </c>
      <c r="C31" s="61">
        <v>11786477</v>
      </c>
      <c r="D31" s="62">
        <v>3450000</v>
      </c>
      <c r="E31" s="63">
        <f t="shared" si="0"/>
        <v>-8336477</v>
      </c>
      <c r="F31" s="61">
        <v>11781611</v>
      </c>
      <c r="G31" s="62">
        <v>0</v>
      </c>
      <c r="H31" s="63">
        <f t="shared" si="1"/>
        <v>-11781611</v>
      </c>
      <c r="I31" s="63">
        <v>0</v>
      </c>
      <c r="J31" s="28">
        <f t="shared" si="2"/>
        <v>-70.7291669936657</v>
      </c>
      <c r="K31" s="29">
        <f t="shared" si="3"/>
        <v>-100</v>
      </c>
      <c r="L31" s="30">
        <f t="shared" si="6"/>
        <v>23.00306862030351</v>
      </c>
      <c r="M31" s="29">
        <f t="shared" si="7"/>
        <v>30.919738270024204</v>
      </c>
      <c r="N31" s="5"/>
      <c r="O31" s="31"/>
    </row>
    <row r="32" spans="1:15" ht="17.25" thickBot="1">
      <c r="A32" s="6"/>
      <c r="B32" s="55" t="s">
        <v>37</v>
      </c>
      <c r="C32" s="79">
        <v>61136477</v>
      </c>
      <c r="D32" s="80">
        <v>24895760</v>
      </c>
      <c r="E32" s="81">
        <f t="shared" si="0"/>
        <v>-36240717</v>
      </c>
      <c r="F32" s="79">
        <v>62930611</v>
      </c>
      <c r="G32" s="80">
        <v>24826760</v>
      </c>
      <c r="H32" s="81">
        <f t="shared" si="1"/>
        <v>-38103851</v>
      </c>
      <c r="I32" s="81">
        <v>27397760</v>
      </c>
      <c r="J32" s="56">
        <f t="shared" si="2"/>
        <v>-59.27838628974319</v>
      </c>
      <c r="K32" s="57">
        <f t="shared" si="3"/>
        <v>-60.548992603933236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10201640</v>
      </c>
      <c r="D7" s="62">
        <v>10249440</v>
      </c>
      <c r="E7" s="63">
        <f>($D7-$C7)</f>
        <v>47800</v>
      </c>
      <c r="F7" s="61">
        <v>10753000</v>
      </c>
      <c r="G7" s="62">
        <v>10852806</v>
      </c>
      <c r="H7" s="63">
        <f>($G7-$F7)</f>
        <v>99806</v>
      </c>
      <c r="I7" s="63">
        <v>11452101</v>
      </c>
      <c r="J7" s="28">
        <f>IF($C7=0,0,($E7/$C7)*100)</f>
        <v>0.4685521151501131</v>
      </c>
      <c r="K7" s="29">
        <f>IF($F7=0,0,($H7/$F7)*100)</f>
        <v>0.9281688831023901</v>
      </c>
      <c r="L7" s="30">
        <f>IF($E$10=0,0,($E7/$E$10)*100)</f>
        <v>0.3343628865589967</v>
      </c>
      <c r="M7" s="29">
        <f>IF($H$10=0,0,($H7/$H$10)*100)</f>
        <v>0.7911438435785454</v>
      </c>
      <c r="N7" s="5"/>
      <c r="O7" s="31"/>
    </row>
    <row r="8" spans="1:15" ht="12.75">
      <c r="A8" s="2"/>
      <c r="B8" s="27" t="s">
        <v>16</v>
      </c>
      <c r="C8" s="61">
        <v>1002310</v>
      </c>
      <c r="D8" s="62">
        <v>980634</v>
      </c>
      <c r="E8" s="63">
        <f>($D8-$C8)</f>
        <v>-21676</v>
      </c>
      <c r="F8" s="61">
        <v>1056434</v>
      </c>
      <c r="G8" s="62">
        <v>1037291</v>
      </c>
      <c r="H8" s="63">
        <f>($G8-$F8)</f>
        <v>-19143</v>
      </c>
      <c r="I8" s="63">
        <v>1094342</v>
      </c>
      <c r="J8" s="28">
        <f>IF($C8=0,0,($E8/$C8)*100)</f>
        <v>-2.1626043838732527</v>
      </c>
      <c r="K8" s="29">
        <f>IF($F8=0,0,($H8/$F8)*100)</f>
        <v>-1.8120393701830877</v>
      </c>
      <c r="L8" s="30">
        <f>IF($E$10=0,0,($E8/$E$10)*100)</f>
        <v>-0.1516244755031969</v>
      </c>
      <c r="M8" s="29">
        <f>IF($H$10=0,0,($H8/$H$10)*100)</f>
        <v>-0.1517430474883684</v>
      </c>
      <c r="N8" s="5"/>
      <c r="O8" s="31"/>
    </row>
    <row r="9" spans="1:15" ht="12.75">
      <c r="A9" s="2"/>
      <c r="B9" s="27" t="s">
        <v>17</v>
      </c>
      <c r="C9" s="61">
        <v>90613206</v>
      </c>
      <c r="D9" s="62">
        <v>104882927</v>
      </c>
      <c r="E9" s="63">
        <f aca="true" t="shared" si="0" ref="E9:E32">($D9-$C9)</f>
        <v>14269721</v>
      </c>
      <c r="F9" s="61">
        <v>91555556</v>
      </c>
      <c r="G9" s="62">
        <v>104090298</v>
      </c>
      <c r="H9" s="63">
        <f aca="true" t="shared" si="1" ref="H9:H32">($G9-$F9)</f>
        <v>12534742</v>
      </c>
      <c r="I9" s="63">
        <v>109859287</v>
      </c>
      <c r="J9" s="28">
        <f aca="true" t="shared" si="2" ref="J9:J32">IF($C9=0,0,($E9/$C9)*100)</f>
        <v>15.747948483359037</v>
      </c>
      <c r="K9" s="29">
        <f aca="true" t="shared" si="3" ref="K9:K32">IF($F9=0,0,($H9/$F9)*100)</f>
        <v>13.690858914122044</v>
      </c>
      <c r="L9" s="30">
        <f>IF($E$10=0,0,($E9/$E$10)*100)</f>
        <v>99.81726158894419</v>
      </c>
      <c r="M9" s="29">
        <f>IF($H$10=0,0,($H9/$H$10)*100)</f>
        <v>99.36059920390983</v>
      </c>
      <c r="N9" s="5"/>
      <c r="O9" s="31"/>
    </row>
    <row r="10" spans="1:15" ht="16.5">
      <c r="A10" s="6"/>
      <c r="B10" s="32" t="s">
        <v>18</v>
      </c>
      <c r="C10" s="64">
        <v>101817156</v>
      </c>
      <c r="D10" s="65">
        <v>116113001</v>
      </c>
      <c r="E10" s="66">
        <f t="shared" si="0"/>
        <v>14295845</v>
      </c>
      <c r="F10" s="64">
        <v>103364990</v>
      </c>
      <c r="G10" s="65">
        <v>115980395</v>
      </c>
      <c r="H10" s="66">
        <f t="shared" si="1"/>
        <v>12615405</v>
      </c>
      <c r="I10" s="66">
        <v>122405730</v>
      </c>
      <c r="J10" s="33">
        <f t="shared" si="2"/>
        <v>14.040703513659327</v>
      </c>
      <c r="K10" s="34">
        <f t="shared" si="3"/>
        <v>12.20471747735863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29931243</v>
      </c>
      <c r="D12" s="62">
        <v>29428898</v>
      </c>
      <c r="E12" s="63">
        <f t="shared" si="0"/>
        <v>-502345</v>
      </c>
      <c r="F12" s="61">
        <v>31851216</v>
      </c>
      <c r="G12" s="62">
        <v>29750407</v>
      </c>
      <c r="H12" s="63">
        <f t="shared" si="1"/>
        <v>-2100809</v>
      </c>
      <c r="I12" s="63">
        <v>31658208</v>
      </c>
      <c r="J12" s="28">
        <f t="shared" si="2"/>
        <v>-1.6783298976257017</v>
      </c>
      <c r="K12" s="29">
        <f t="shared" si="3"/>
        <v>-6.595694808009841</v>
      </c>
      <c r="L12" s="30">
        <f aca="true" t="shared" si="4" ref="L12:L17">IF($E$17=0,0,($E12/$E$17)*100)</f>
        <v>-5.28249566359942</v>
      </c>
      <c r="M12" s="29">
        <f aca="true" t="shared" si="5" ref="M12:M17">IF($H$17=0,0,($H12/$H$17)*100)</f>
        <v>-27.724986416688875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46513089</v>
      </c>
      <c r="D16" s="62">
        <v>56525049</v>
      </c>
      <c r="E16" s="63">
        <f t="shared" si="0"/>
        <v>10011960</v>
      </c>
      <c r="F16" s="61">
        <v>50047233</v>
      </c>
      <c r="G16" s="62">
        <v>59725355</v>
      </c>
      <c r="H16" s="63">
        <f t="shared" si="1"/>
        <v>9678122</v>
      </c>
      <c r="I16" s="63">
        <v>62833022</v>
      </c>
      <c r="J16" s="40">
        <f t="shared" si="2"/>
        <v>21.52503782322434</v>
      </c>
      <c r="K16" s="29">
        <f t="shared" si="3"/>
        <v>19.337976187414796</v>
      </c>
      <c r="L16" s="30">
        <f t="shared" si="4"/>
        <v>105.28249566359942</v>
      </c>
      <c r="M16" s="29">
        <f t="shared" si="5"/>
        <v>127.72498641668888</v>
      </c>
      <c r="N16" s="5"/>
      <c r="O16" s="31"/>
    </row>
    <row r="17" spans="1:15" ht="16.5">
      <c r="A17" s="2"/>
      <c r="B17" s="32" t="s">
        <v>24</v>
      </c>
      <c r="C17" s="64">
        <v>76444332</v>
      </c>
      <c r="D17" s="65">
        <v>85953947</v>
      </c>
      <c r="E17" s="66">
        <f t="shared" si="0"/>
        <v>9509615</v>
      </c>
      <c r="F17" s="64">
        <v>81898449</v>
      </c>
      <c r="G17" s="65">
        <v>89475762</v>
      </c>
      <c r="H17" s="66">
        <f t="shared" si="1"/>
        <v>7577313</v>
      </c>
      <c r="I17" s="66">
        <v>94491230</v>
      </c>
      <c r="J17" s="41">
        <f t="shared" si="2"/>
        <v>12.439921641280089</v>
      </c>
      <c r="K17" s="34">
        <f t="shared" si="3"/>
        <v>9.252083638360476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25372824</v>
      </c>
      <c r="D18" s="71">
        <v>30159054</v>
      </c>
      <c r="E18" s="72">
        <f t="shared" si="0"/>
        <v>4786230</v>
      </c>
      <c r="F18" s="73">
        <v>21466541</v>
      </c>
      <c r="G18" s="74">
        <v>26504633</v>
      </c>
      <c r="H18" s="75">
        <f t="shared" si="1"/>
        <v>5038092</v>
      </c>
      <c r="I18" s="75">
        <v>27914500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20889000</v>
      </c>
      <c r="D22" s="62">
        <v>0</v>
      </c>
      <c r="E22" s="63">
        <f t="shared" si="0"/>
        <v>-20889000</v>
      </c>
      <c r="F22" s="61">
        <v>16733000</v>
      </c>
      <c r="G22" s="62">
        <v>0</v>
      </c>
      <c r="H22" s="63">
        <f t="shared" si="1"/>
        <v>-16733000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217.7730952177908</v>
      </c>
      <c r="M22" s="29">
        <f>IF($H$25=0,0,($H22/$H$25)*100)</f>
        <v>873.7859007832899</v>
      </c>
      <c r="N22" s="5"/>
      <c r="O22" s="31"/>
    </row>
    <row r="23" spans="1:15" ht="12.75">
      <c r="A23" s="6"/>
      <c r="B23" s="27" t="s">
        <v>29</v>
      </c>
      <c r="C23" s="61">
        <v>31240000</v>
      </c>
      <c r="D23" s="62">
        <v>26074000</v>
      </c>
      <c r="E23" s="63">
        <f t="shared" si="0"/>
        <v>-5166000</v>
      </c>
      <c r="F23" s="61">
        <v>22024000</v>
      </c>
      <c r="G23" s="62">
        <v>26767000</v>
      </c>
      <c r="H23" s="63">
        <f t="shared" si="1"/>
        <v>4743000</v>
      </c>
      <c r="I23" s="63">
        <v>22807000</v>
      </c>
      <c r="J23" s="28">
        <f t="shared" si="2"/>
        <v>-16.53649167733675</v>
      </c>
      <c r="K23" s="29">
        <f t="shared" si="3"/>
        <v>21.53559752996731</v>
      </c>
      <c r="L23" s="30">
        <f>IF($E$25=0,0,($E23/$E$25)*100)</f>
        <v>53.85685336277981</v>
      </c>
      <c r="M23" s="29">
        <f>IF($H$25=0,0,($H23/$H$25)*100)</f>
        <v>-247.6762402088773</v>
      </c>
      <c r="N23" s="5"/>
      <c r="O23" s="31"/>
    </row>
    <row r="24" spans="1:15" ht="12.75">
      <c r="A24" s="6"/>
      <c r="B24" s="27" t="s">
        <v>30</v>
      </c>
      <c r="C24" s="61"/>
      <c r="D24" s="62">
        <v>16462906</v>
      </c>
      <c r="E24" s="63">
        <f t="shared" si="0"/>
        <v>16462906</v>
      </c>
      <c r="F24" s="61"/>
      <c r="G24" s="62">
        <v>10075000</v>
      </c>
      <c r="H24" s="63">
        <f t="shared" si="1"/>
        <v>10075000</v>
      </c>
      <c r="I24" s="63">
        <v>4270000</v>
      </c>
      <c r="J24" s="28">
        <f t="shared" si="2"/>
        <v>0</v>
      </c>
      <c r="K24" s="29">
        <f t="shared" si="3"/>
        <v>0</v>
      </c>
      <c r="L24" s="30">
        <f>IF($E$25=0,0,($E24/$E$25)*100)</f>
        <v>-171.62994858057064</v>
      </c>
      <c r="M24" s="29">
        <f>IF($H$25=0,0,($H24/$H$25)*100)</f>
        <v>-526.1096605744125</v>
      </c>
      <c r="N24" s="5"/>
      <c r="O24" s="31"/>
    </row>
    <row r="25" spans="1:15" ht="16.5">
      <c r="A25" s="6"/>
      <c r="B25" s="32" t="s">
        <v>31</v>
      </c>
      <c r="C25" s="64">
        <v>52129000</v>
      </c>
      <c r="D25" s="65">
        <v>42536906</v>
      </c>
      <c r="E25" s="66">
        <f t="shared" si="0"/>
        <v>-9592094</v>
      </c>
      <c r="F25" s="64">
        <v>38757000</v>
      </c>
      <c r="G25" s="65">
        <v>36842000</v>
      </c>
      <c r="H25" s="66">
        <f t="shared" si="1"/>
        <v>-1915000</v>
      </c>
      <c r="I25" s="66">
        <v>27077000</v>
      </c>
      <c r="J25" s="41">
        <f t="shared" si="2"/>
        <v>-18.400686757850718</v>
      </c>
      <c r="K25" s="34">
        <f t="shared" si="3"/>
        <v>-4.941042908377842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9581000</v>
      </c>
      <c r="D28" s="62">
        <v>6000000</v>
      </c>
      <c r="E28" s="63">
        <f t="shared" si="0"/>
        <v>-3581000</v>
      </c>
      <c r="F28" s="61">
        <v>2766374</v>
      </c>
      <c r="G28" s="62">
        <v>5000000</v>
      </c>
      <c r="H28" s="63">
        <f t="shared" si="1"/>
        <v>2233626</v>
      </c>
      <c r="I28" s="63">
        <v>0</v>
      </c>
      <c r="J28" s="28">
        <f t="shared" si="2"/>
        <v>-37.37605677904185</v>
      </c>
      <c r="K28" s="29">
        <f t="shared" si="3"/>
        <v>80.7420110223708</v>
      </c>
      <c r="L28" s="30">
        <f t="shared" si="6"/>
        <v>37.33282847311546</v>
      </c>
      <c r="M28" s="29">
        <f t="shared" si="7"/>
        <v>-116.63843342036553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39349000</v>
      </c>
      <c r="D30" s="62">
        <v>23482406</v>
      </c>
      <c r="E30" s="63">
        <f t="shared" si="0"/>
        <v>-15866594</v>
      </c>
      <c r="F30" s="61">
        <v>32240626</v>
      </c>
      <c r="G30" s="62">
        <v>28945000</v>
      </c>
      <c r="H30" s="63">
        <f t="shared" si="1"/>
        <v>-3295626</v>
      </c>
      <c r="I30" s="63">
        <v>24192000</v>
      </c>
      <c r="J30" s="28">
        <f t="shared" si="2"/>
        <v>-40.322737553686245</v>
      </c>
      <c r="K30" s="29">
        <f t="shared" si="3"/>
        <v>-10.22196653377636</v>
      </c>
      <c r="L30" s="30">
        <f t="shared" si="6"/>
        <v>165.41324553324853</v>
      </c>
      <c r="M30" s="29">
        <f t="shared" si="7"/>
        <v>172.09535248041777</v>
      </c>
      <c r="N30" s="5"/>
      <c r="O30" s="31"/>
    </row>
    <row r="31" spans="1:15" ht="12.75">
      <c r="A31" s="6"/>
      <c r="B31" s="27" t="s">
        <v>30</v>
      </c>
      <c r="C31" s="61">
        <v>3199000</v>
      </c>
      <c r="D31" s="62">
        <v>13054500</v>
      </c>
      <c r="E31" s="63">
        <f t="shared" si="0"/>
        <v>9855500</v>
      </c>
      <c r="F31" s="61">
        <v>3750000</v>
      </c>
      <c r="G31" s="62">
        <v>2897000</v>
      </c>
      <c r="H31" s="63">
        <f t="shared" si="1"/>
        <v>-853000</v>
      </c>
      <c r="I31" s="63">
        <v>2885000</v>
      </c>
      <c r="J31" s="28">
        <f t="shared" si="2"/>
        <v>308.0806502031885</v>
      </c>
      <c r="K31" s="29">
        <f t="shared" si="3"/>
        <v>-22.746666666666666</v>
      </c>
      <c r="L31" s="30">
        <f t="shared" si="6"/>
        <v>-102.746074006364</v>
      </c>
      <c r="M31" s="29">
        <f t="shared" si="7"/>
        <v>44.543080939947785</v>
      </c>
      <c r="N31" s="5"/>
      <c r="O31" s="31"/>
    </row>
    <row r="32" spans="1:15" ht="17.25" thickBot="1">
      <c r="A32" s="6"/>
      <c r="B32" s="55" t="s">
        <v>37</v>
      </c>
      <c r="C32" s="79">
        <v>52129000</v>
      </c>
      <c r="D32" s="80">
        <v>42536906</v>
      </c>
      <c r="E32" s="81">
        <f t="shared" si="0"/>
        <v>-9592094</v>
      </c>
      <c r="F32" s="79">
        <v>38757000</v>
      </c>
      <c r="G32" s="80">
        <v>36842000</v>
      </c>
      <c r="H32" s="81">
        <f t="shared" si="1"/>
        <v>-1915000</v>
      </c>
      <c r="I32" s="81">
        <v>27077000</v>
      </c>
      <c r="J32" s="56">
        <f t="shared" si="2"/>
        <v>-18.400686757850718</v>
      </c>
      <c r="K32" s="57">
        <f t="shared" si="3"/>
        <v>-4.941042908377842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15770787</v>
      </c>
      <c r="D8" s="62">
        <v>19666051</v>
      </c>
      <c r="E8" s="63">
        <f>($D8-$C8)</f>
        <v>3895264</v>
      </c>
      <c r="F8" s="61">
        <v>16638180</v>
      </c>
      <c r="G8" s="62">
        <v>20747685</v>
      </c>
      <c r="H8" s="63">
        <f>($G8-$F8)</f>
        <v>4109505</v>
      </c>
      <c r="I8" s="63">
        <v>21847312</v>
      </c>
      <c r="J8" s="28">
        <f>IF($C8=0,0,($E8/$C8)*100)</f>
        <v>24.699236632896</v>
      </c>
      <c r="K8" s="29">
        <f>IF($F8=0,0,($H8/$F8)*100)</f>
        <v>24.69924595117976</v>
      </c>
      <c r="L8" s="30">
        <f>IF($E$10=0,0,($E8/$E$10)*100)</f>
        <v>21.60861250378749</v>
      </c>
      <c r="M8" s="29">
        <f>IF($H$10=0,0,($H8/$H$10)*100)</f>
        <v>26.183411339776676</v>
      </c>
      <c r="N8" s="5"/>
      <c r="O8" s="31"/>
    </row>
    <row r="9" spans="1:15" ht="12.75">
      <c r="A9" s="2"/>
      <c r="B9" s="27" t="s">
        <v>17</v>
      </c>
      <c r="C9" s="61">
        <v>129370858</v>
      </c>
      <c r="D9" s="62">
        <v>143502036</v>
      </c>
      <c r="E9" s="63">
        <f aca="true" t="shared" si="0" ref="E9:E32">($D9-$C9)</f>
        <v>14131178</v>
      </c>
      <c r="F9" s="61">
        <v>137382098</v>
      </c>
      <c r="G9" s="62">
        <v>148967664</v>
      </c>
      <c r="H9" s="63">
        <f aca="true" t="shared" si="1" ref="H9:H32">($G9-$F9)</f>
        <v>11585566</v>
      </c>
      <c r="I9" s="63">
        <v>157708192</v>
      </c>
      <c r="J9" s="28">
        <f aca="true" t="shared" si="2" ref="J9:J32">IF($C9=0,0,($E9/$C9)*100)</f>
        <v>10.922999366673443</v>
      </c>
      <c r="K9" s="29">
        <f aca="true" t="shared" si="3" ref="K9:K32">IF($F9=0,0,($H9/$F9)*100)</f>
        <v>8.433097302095357</v>
      </c>
      <c r="L9" s="30">
        <f>IF($E$10=0,0,($E9/$E$10)*100)</f>
        <v>78.3913874962125</v>
      </c>
      <c r="M9" s="29">
        <f>IF($H$10=0,0,($H9/$H$10)*100)</f>
        <v>73.81658866022333</v>
      </c>
      <c r="N9" s="5"/>
      <c r="O9" s="31"/>
    </row>
    <row r="10" spans="1:15" ht="16.5">
      <c r="A10" s="6"/>
      <c r="B10" s="32" t="s">
        <v>18</v>
      </c>
      <c r="C10" s="64">
        <v>145141645</v>
      </c>
      <c r="D10" s="65">
        <v>163168087</v>
      </c>
      <c r="E10" s="66">
        <f t="shared" si="0"/>
        <v>18026442</v>
      </c>
      <c r="F10" s="64">
        <v>154020278</v>
      </c>
      <c r="G10" s="65">
        <v>169715349</v>
      </c>
      <c r="H10" s="66">
        <f t="shared" si="1"/>
        <v>15695071</v>
      </c>
      <c r="I10" s="66">
        <v>179555504</v>
      </c>
      <c r="J10" s="33">
        <f t="shared" si="2"/>
        <v>12.419896439784736</v>
      </c>
      <c r="K10" s="34">
        <f t="shared" si="3"/>
        <v>10.190262739299822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75490267</v>
      </c>
      <c r="D12" s="62">
        <v>81241640</v>
      </c>
      <c r="E12" s="63">
        <f t="shared" si="0"/>
        <v>5751373</v>
      </c>
      <c r="F12" s="61">
        <v>79642232</v>
      </c>
      <c r="G12" s="62">
        <v>85709928</v>
      </c>
      <c r="H12" s="63">
        <f t="shared" si="1"/>
        <v>6067696</v>
      </c>
      <c r="I12" s="63">
        <v>90252554</v>
      </c>
      <c r="J12" s="28">
        <f t="shared" si="2"/>
        <v>7.618694738488606</v>
      </c>
      <c r="K12" s="29">
        <f t="shared" si="3"/>
        <v>7.6186915504829145</v>
      </c>
      <c r="L12" s="30">
        <f aca="true" t="shared" si="4" ref="L12:L17">IF($E$17=0,0,($E12/$E$17)*100)</f>
        <v>28.813418537233954</v>
      </c>
      <c r="M12" s="29">
        <f aca="true" t="shared" si="5" ref="M12:M17">IF($H$17=0,0,($H12/$H$17)*100)</f>
        <v>33.95590245885396</v>
      </c>
      <c r="N12" s="5"/>
      <c r="O12" s="31"/>
    </row>
    <row r="13" spans="1:15" ht="12.75">
      <c r="A13" s="2"/>
      <c r="B13" s="27" t="s">
        <v>21</v>
      </c>
      <c r="C13" s="61"/>
      <c r="D13" s="62">
        <v>1800000</v>
      </c>
      <c r="E13" s="63">
        <f t="shared" si="0"/>
        <v>1800000</v>
      </c>
      <c r="F13" s="61"/>
      <c r="G13" s="62">
        <v>1800000</v>
      </c>
      <c r="H13" s="63">
        <f t="shared" si="1"/>
        <v>1800000</v>
      </c>
      <c r="I13" s="63">
        <v>2500000</v>
      </c>
      <c r="J13" s="28">
        <f t="shared" si="2"/>
        <v>0</v>
      </c>
      <c r="K13" s="29">
        <f t="shared" si="3"/>
        <v>0</v>
      </c>
      <c r="L13" s="30">
        <f t="shared" si="4"/>
        <v>9.017699489673356</v>
      </c>
      <c r="M13" s="29">
        <f t="shared" si="5"/>
        <v>10.073119092640294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6000000</v>
      </c>
      <c r="D15" s="62">
        <v>9509470</v>
      </c>
      <c r="E15" s="63">
        <f t="shared" si="0"/>
        <v>3509470</v>
      </c>
      <c r="F15" s="61">
        <v>7000000</v>
      </c>
      <c r="G15" s="62">
        <v>10032491</v>
      </c>
      <c r="H15" s="63">
        <f t="shared" si="1"/>
        <v>3032491</v>
      </c>
      <c r="I15" s="63">
        <v>10564213</v>
      </c>
      <c r="J15" s="28">
        <f t="shared" si="2"/>
        <v>58.49116666666667</v>
      </c>
      <c r="K15" s="29">
        <f t="shared" si="3"/>
        <v>43.3213</v>
      </c>
      <c r="L15" s="30">
        <f t="shared" si="4"/>
        <v>17.58185879334664</v>
      </c>
      <c r="M15" s="29">
        <f t="shared" si="5"/>
        <v>16.97035721686659</v>
      </c>
      <c r="N15" s="5"/>
      <c r="O15" s="31"/>
    </row>
    <row r="16" spans="1:15" ht="12.75">
      <c r="A16" s="2"/>
      <c r="B16" s="27" t="s">
        <v>23</v>
      </c>
      <c r="C16" s="61">
        <v>60200742</v>
      </c>
      <c r="D16" s="62">
        <v>69100644</v>
      </c>
      <c r="E16" s="63">
        <f t="shared" si="0"/>
        <v>8899902</v>
      </c>
      <c r="F16" s="61">
        <v>64106334</v>
      </c>
      <c r="G16" s="62">
        <v>71075488</v>
      </c>
      <c r="H16" s="63">
        <f t="shared" si="1"/>
        <v>6969154</v>
      </c>
      <c r="I16" s="63">
        <v>74261297</v>
      </c>
      <c r="J16" s="40">
        <f t="shared" si="2"/>
        <v>14.783708147650406</v>
      </c>
      <c r="K16" s="29">
        <f t="shared" si="3"/>
        <v>10.871240897974294</v>
      </c>
      <c r="L16" s="30">
        <f t="shared" si="4"/>
        <v>44.58702317974605</v>
      </c>
      <c r="M16" s="29">
        <f t="shared" si="5"/>
        <v>39.00062123163915</v>
      </c>
      <c r="N16" s="5"/>
      <c r="O16" s="31"/>
    </row>
    <row r="17" spans="1:15" ht="16.5">
      <c r="A17" s="2"/>
      <c r="B17" s="32" t="s">
        <v>24</v>
      </c>
      <c r="C17" s="64">
        <v>141691009</v>
      </c>
      <c r="D17" s="65">
        <v>161651754</v>
      </c>
      <c r="E17" s="66">
        <f t="shared" si="0"/>
        <v>19960745</v>
      </c>
      <c r="F17" s="64">
        <v>150748566</v>
      </c>
      <c r="G17" s="65">
        <v>168617907</v>
      </c>
      <c r="H17" s="66">
        <f t="shared" si="1"/>
        <v>17869341</v>
      </c>
      <c r="I17" s="66">
        <v>177578064</v>
      </c>
      <c r="J17" s="41">
        <f t="shared" si="2"/>
        <v>14.087517013870654</v>
      </c>
      <c r="K17" s="34">
        <f t="shared" si="3"/>
        <v>11.853738628598299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3450636</v>
      </c>
      <c r="D18" s="71">
        <v>1516333</v>
      </c>
      <c r="E18" s="72">
        <f t="shared" si="0"/>
        <v>-1934303</v>
      </c>
      <c r="F18" s="73">
        <v>3271712</v>
      </c>
      <c r="G18" s="74">
        <v>1097442</v>
      </c>
      <c r="H18" s="75">
        <f t="shared" si="1"/>
        <v>-2174270</v>
      </c>
      <c r="I18" s="75">
        <v>1977440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7637211</v>
      </c>
      <c r="E21" s="63">
        <f t="shared" si="0"/>
        <v>7637211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76.72303348284719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60560950</v>
      </c>
      <c r="D23" s="62">
        <v>61798000</v>
      </c>
      <c r="E23" s="63">
        <f t="shared" si="0"/>
        <v>1237050</v>
      </c>
      <c r="F23" s="61">
        <v>57587750</v>
      </c>
      <c r="G23" s="62">
        <v>61146000</v>
      </c>
      <c r="H23" s="63">
        <f t="shared" si="1"/>
        <v>3558250</v>
      </c>
      <c r="I23" s="63">
        <v>64371000</v>
      </c>
      <c r="J23" s="28">
        <f t="shared" si="2"/>
        <v>2.0426528976180194</v>
      </c>
      <c r="K23" s="29">
        <f t="shared" si="3"/>
        <v>6.1788314355049465</v>
      </c>
      <c r="L23" s="30">
        <f>IF($E$25=0,0,($E23/$E$25)*100)</f>
        <v>12.42734141690679</v>
      </c>
      <c r="M23" s="29">
        <f>IF($H$25=0,0,($H23/$H$25)*100)</f>
        <v>99.16393785271373</v>
      </c>
      <c r="N23" s="5"/>
      <c r="O23" s="31"/>
    </row>
    <row r="24" spans="1:15" ht="12.75">
      <c r="A24" s="6"/>
      <c r="B24" s="27" t="s">
        <v>30</v>
      </c>
      <c r="C24" s="61"/>
      <c r="D24" s="62">
        <v>1080000</v>
      </c>
      <c r="E24" s="63">
        <f t="shared" si="0"/>
        <v>1080000</v>
      </c>
      <c r="F24" s="61"/>
      <c r="G24" s="62">
        <v>30000</v>
      </c>
      <c r="H24" s="63">
        <f t="shared" si="1"/>
        <v>30000</v>
      </c>
      <c r="I24" s="63">
        <v>20000</v>
      </c>
      <c r="J24" s="28">
        <f t="shared" si="2"/>
        <v>0</v>
      </c>
      <c r="K24" s="29">
        <f t="shared" si="3"/>
        <v>0</v>
      </c>
      <c r="L24" s="30">
        <f>IF($E$25=0,0,($E24/$E$25)*100)</f>
        <v>10.849625100246016</v>
      </c>
      <c r="M24" s="29">
        <f>IF($H$25=0,0,($H24/$H$25)*100)</f>
        <v>0.8360621472862817</v>
      </c>
      <c r="N24" s="5"/>
      <c r="O24" s="31"/>
    </row>
    <row r="25" spans="1:15" ht="16.5">
      <c r="A25" s="6"/>
      <c r="B25" s="32" t="s">
        <v>31</v>
      </c>
      <c r="C25" s="64">
        <v>60560950</v>
      </c>
      <c r="D25" s="65">
        <v>70515211</v>
      </c>
      <c r="E25" s="66">
        <f t="shared" si="0"/>
        <v>9954261</v>
      </c>
      <c r="F25" s="64">
        <v>57587750</v>
      </c>
      <c r="G25" s="65">
        <v>61176000</v>
      </c>
      <c r="H25" s="66">
        <f t="shared" si="1"/>
        <v>3588250</v>
      </c>
      <c r="I25" s="66">
        <v>64391000</v>
      </c>
      <c r="J25" s="41">
        <f t="shared" si="2"/>
        <v>16.43676494506774</v>
      </c>
      <c r="K25" s="34">
        <f t="shared" si="3"/>
        <v>6.230925847945092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58509950</v>
      </c>
      <c r="D27" s="62">
        <v>50546000</v>
      </c>
      <c r="E27" s="63">
        <f t="shared" si="0"/>
        <v>-7963950</v>
      </c>
      <c r="F27" s="61">
        <v>55455750</v>
      </c>
      <c r="G27" s="62">
        <v>43131112</v>
      </c>
      <c r="H27" s="63">
        <f t="shared" si="1"/>
        <v>-12324638</v>
      </c>
      <c r="I27" s="63">
        <v>47881305</v>
      </c>
      <c r="J27" s="28">
        <f t="shared" si="2"/>
        <v>-13.611274663540133</v>
      </c>
      <c r="K27" s="29">
        <f t="shared" si="3"/>
        <v>-22.224274308795753</v>
      </c>
      <c r="L27" s="30">
        <f aca="true" t="shared" si="6" ref="L27:L32">IF($E$32=0,0,($E27/$E$32)*100)</f>
        <v>-80.00543686768913</v>
      </c>
      <c r="M27" s="29">
        <f aca="true" t="shared" si="7" ref="M27:M32">IF($H$32=0,0,($H27/$H$32)*100)</f>
        <v>-343.47211036020343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2051000</v>
      </c>
      <c r="D31" s="62">
        <v>19969211</v>
      </c>
      <c r="E31" s="63">
        <f t="shared" si="0"/>
        <v>17918211</v>
      </c>
      <c r="F31" s="61">
        <v>2132000</v>
      </c>
      <c r="G31" s="62">
        <v>18044888</v>
      </c>
      <c r="H31" s="63">
        <f t="shared" si="1"/>
        <v>15912888</v>
      </c>
      <c r="I31" s="63">
        <v>16509695</v>
      </c>
      <c r="J31" s="28">
        <f t="shared" si="2"/>
        <v>873.6329107752315</v>
      </c>
      <c r="K31" s="29">
        <f t="shared" si="3"/>
        <v>746.3831144465291</v>
      </c>
      <c r="L31" s="30">
        <f t="shared" si="6"/>
        <v>180.00543686768913</v>
      </c>
      <c r="M31" s="29">
        <f t="shared" si="7"/>
        <v>443.47211036020343</v>
      </c>
      <c r="N31" s="5"/>
      <c r="O31" s="31"/>
    </row>
    <row r="32" spans="1:15" ht="17.25" thickBot="1">
      <c r="A32" s="6"/>
      <c r="B32" s="55" t="s">
        <v>37</v>
      </c>
      <c r="C32" s="79">
        <v>60560950</v>
      </c>
      <c r="D32" s="80">
        <v>70515211</v>
      </c>
      <c r="E32" s="81">
        <f t="shared" si="0"/>
        <v>9954261</v>
      </c>
      <c r="F32" s="79">
        <v>57587750</v>
      </c>
      <c r="G32" s="80">
        <v>61176000</v>
      </c>
      <c r="H32" s="81">
        <f t="shared" si="1"/>
        <v>3588250</v>
      </c>
      <c r="I32" s="81">
        <v>64391000</v>
      </c>
      <c r="J32" s="56">
        <f t="shared" si="2"/>
        <v>16.43676494506774</v>
      </c>
      <c r="K32" s="57">
        <f t="shared" si="3"/>
        <v>6.230925847945092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6681033</v>
      </c>
      <c r="D7" s="62">
        <v>8568029</v>
      </c>
      <c r="E7" s="63">
        <f>($D7-$C7)</f>
        <v>1886996</v>
      </c>
      <c r="F7" s="61">
        <v>7008404</v>
      </c>
      <c r="G7" s="62">
        <v>9004998</v>
      </c>
      <c r="H7" s="63">
        <f>($G7-$F7)</f>
        <v>1996594</v>
      </c>
      <c r="I7" s="63">
        <v>9446243</v>
      </c>
      <c r="J7" s="28">
        <f>IF($C7=0,0,($E7/$C7)*100)</f>
        <v>28.24407542965287</v>
      </c>
      <c r="K7" s="29">
        <f>IF($F7=0,0,($H7/$F7)*100)</f>
        <v>28.48856886674912</v>
      </c>
      <c r="L7" s="30">
        <f>IF($E$10=0,0,($E7/$E$10)*100)</f>
        <v>14.271184851184579</v>
      </c>
      <c r="M7" s="29">
        <f>IF($H$10=0,0,($H7/$H$10)*100)</f>
        <v>44.83830225678865</v>
      </c>
      <c r="N7" s="5"/>
      <c r="O7" s="31"/>
    </row>
    <row r="8" spans="1:15" ht="12.75">
      <c r="A8" s="2"/>
      <c r="B8" s="27" t="s">
        <v>16</v>
      </c>
      <c r="C8" s="61">
        <v>22614788</v>
      </c>
      <c r="D8" s="62">
        <v>29022877</v>
      </c>
      <c r="E8" s="63">
        <f>($D8-$C8)</f>
        <v>6408089</v>
      </c>
      <c r="F8" s="61">
        <v>23722914</v>
      </c>
      <c r="G8" s="62">
        <v>25471024</v>
      </c>
      <c r="H8" s="63">
        <f>($G8-$F8)</f>
        <v>1748110</v>
      </c>
      <c r="I8" s="63">
        <v>26719104</v>
      </c>
      <c r="J8" s="28">
        <f>IF($C8=0,0,($E8/$C8)*100)</f>
        <v>28.33583494127825</v>
      </c>
      <c r="K8" s="29">
        <f>IF($F8=0,0,($H8/$F8)*100)</f>
        <v>7.368867079314118</v>
      </c>
      <c r="L8" s="30">
        <f>IF($E$10=0,0,($E8/$E$10)*100)</f>
        <v>48.46381373455086</v>
      </c>
      <c r="M8" s="29">
        <f>IF($H$10=0,0,($H8/$H$10)*100)</f>
        <v>39.257998650759646</v>
      </c>
      <c r="N8" s="5"/>
      <c r="O8" s="31"/>
    </row>
    <row r="9" spans="1:15" ht="12.75">
      <c r="A9" s="2"/>
      <c r="B9" s="27" t="s">
        <v>17</v>
      </c>
      <c r="C9" s="61">
        <v>67717881</v>
      </c>
      <c r="D9" s="62">
        <v>72645216</v>
      </c>
      <c r="E9" s="63">
        <f aca="true" t="shared" si="0" ref="E9:E32">($D9-$C9)</f>
        <v>4927335</v>
      </c>
      <c r="F9" s="61">
        <v>68586642</v>
      </c>
      <c r="G9" s="62">
        <v>69294814</v>
      </c>
      <c r="H9" s="63">
        <f aca="true" t="shared" si="1" ref="H9:H32">($G9-$F9)</f>
        <v>708172</v>
      </c>
      <c r="I9" s="63">
        <v>68689735</v>
      </c>
      <c r="J9" s="28">
        <f aca="true" t="shared" si="2" ref="J9:J32">IF($C9=0,0,($E9/$C9)*100)</f>
        <v>7.27626873026343</v>
      </c>
      <c r="K9" s="29">
        <f aca="true" t="shared" si="3" ref="K9:K32">IF($F9=0,0,($H9/$F9)*100)</f>
        <v>1.0325217554753592</v>
      </c>
      <c r="L9" s="30">
        <f>IF($E$10=0,0,($E9/$E$10)*100)</f>
        <v>37.26500141426456</v>
      </c>
      <c r="M9" s="29">
        <f>IF($H$10=0,0,($H9/$H$10)*100)</f>
        <v>15.90369909245171</v>
      </c>
      <c r="N9" s="5"/>
      <c r="O9" s="31"/>
    </row>
    <row r="10" spans="1:15" ht="16.5">
      <c r="A10" s="6"/>
      <c r="B10" s="32" t="s">
        <v>18</v>
      </c>
      <c r="C10" s="64">
        <v>97013702</v>
      </c>
      <c r="D10" s="65">
        <v>110236122</v>
      </c>
      <c r="E10" s="66">
        <f t="shared" si="0"/>
        <v>13222420</v>
      </c>
      <c r="F10" s="64">
        <v>99317960</v>
      </c>
      <c r="G10" s="65">
        <v>103770836</v>
      </c>
      <c r="H10" s="66">
        <f t="shared" si="1"/>
        <v>4452876</v>
      </c>
      <c r="I10" s="66">
        <v>104855082</v>
      </c>
      <c r="J10" s="33">
        <f t="shared" si="2"/>
        <v>13.629435561586961</v>
      </c>
      <c r="K10" s="34">
        <f t="shared" si="3"/>
        <v>4.483454956183151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37186244</v>
      </c>
      <c r="D12" s="62">
        <v>38583827</v>
      </c>
      <c r="E12" s="63">
        <f t="shared" si="0"/>
        <v>1397583</v>
      </c>
      <c r="F12" s="61">
        <v>39789281</v>
      </c>
      <c r="G12" s="62">
        <v>39152811</v>
      </c>
      <c r="H12" s="63">
        <f t="shared" si="1"/>
        <v>-636470</v>
      </c>
      <c r="I12" s="63">
        <v>41901326</v>
      </c>
      <c r="J12" s="28">
        <f t="shared" si="2"/>
        <v>3.7583333234730567</v>
      </c>
      <c r="K12" s="29">
        <f t="shared" si="3"/>
        <v>-1.5996016615630728</v>
      </c>
      <c r="L12" s="30">
        <f aca="true" t="shared" si="4" ref="L12:L17">IF($E$17=0,0,($E12/$E$17)*100)</f>
        <v>10.698824056632192</v>
      </c>
      <c r="M12" s="29">
        <f aca="true" t="shared" si="5" ref="M12:M17">IF($H$17=0,0,($H12/$H$17)*100)</f>
        <v>-50.559637764626444</v>
      </c>
      <c r="N12" s="5"/>
      <c r="O12" s="31"/>
    </row>
    <row r="13" spans="1:15" ht="12.75">
      <c r="A13" s="2"/>
      <c r="B13" s="27" t="s">
        <v>21</v>
      </c>
      <c r="C13" s="61"/>
      <c r="D13" s="62">
        <v>1170960</v>
      </c>
      <c r="E13" s="63">
        <f t="shared" si="0"/>
        <v>1170960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8.963972098511524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16432000</v>
      </c>
      <c r="D15" s="62">
        <v>18012000</v>
      </c>
      <c r="E15" s="63">
        <f t="shared" si="0"/>
        <v>1580000</v>
      </c>
      <c r="F15" s="61">
        <v>17089280</v>
      </c>
      <c r="G15" s="62">
        <v>17120000</v>
      </c>
      <c r="H15" s="63">
        <f t="shared" si="1"/>
        <v>30720</v>
      </c>
      <c r="I15" s="63">
        <v>18318400</v>
      </c>
      <c r="J15" s="28">
        <f t="shared" si="2"/>
        <v>9.615384615384617</v>
      </c>
      <c r="K15" s="29">
        <f t="shared" si="3"/>
        <v>0.1797618155943375</v>
      </c>
      <c r="L15" s="30">
        <f t="shared" si="4"/>
        <v>12.095268767206573</v>
      </c>
      <c r="M15" s="29">
        <f t="shared" si="5"/>
        <v>2.440322516582595</v>
      </c>
      <c r="N15" s="5"/>
      <c r="O15" s="31"/>
    </row>
    <row r="16" spans="1:15" ht="12.75">
      <c r="A16" s="2"/>
      <c r="B16" s="27" t="s">
        <v>23</v>
      </c>
      <c r="C16" s="61">
        <v>40895455</v>
      </c>
      <c r="D16" s="62">
        <v>49809871</v>
      </c>
      <c r="E16" s="63">
        <f t="shared" si="0"/>
        <v>8914416</v>
      </c>
      <c r="F16" s="61">
        <v>39439402</v>
      </c>
      <c r="G16" s="62">
        <v>41304002</v>
      </c>
      <c r="H16" s="63">
        <f t="shared" si="1"/>
        <v>1864600</v>
      </c>
      <c r="I16" s="63">
        <v>43080429</v>
      </c>
      <c r="J16" s="40">
        <f t="shared" si="2"/>
        <v>21.7980604446142</v>
      </c>
      <c r="K16" s="29">
        <f t="shared" si="3"/>
        <v>4.727759310346541</v>
      </c>
      <c r="L16" s="30">
        <f t="shared" si="4"/>
        <v>68.24193507764971</v>
      </c>
      <c r="M16" s="29">
        <f t="shared" si="5"/>
        <v>148.11931524804385</v>
      </c>
      <c r="N16" s="5"/>
      <c r="O16" s="31"/>
    </row>
    <row r="17" spans="1:15" ht="16.5">
      <c r="A17" s="2"/>
      <c r="B17" s="32" t="s">
        <v>24</v>
      </c>
      <c r="C17" s="64">
        <v>94513699</v>
      </c>
      <c r="D17" s="65">
        <v>107576658</v>
      </c>
      <c r="E17" s="66">
        <f t="shared" si="0"/>
        <v>13062959</v>
      </c>
      <c r="F17" s="64">
        <v>96317963</v>
      </c>
      <c r="G17" s="65">
        <v>97576813</v>
      </c>
      <c r="H17" s="66">
        <f t="shared" si="1"/>
        <v>1258850</v>
      </c>
      <c r="I17" s="66">
        <v>103300155</v>
      </c>
      <c r="J17" s="41">
        <f t="shared" si="2"/>
        <v>13.821233470081411</v>
      </c>
      <c r="K17" s="34">
        <f t="shared" si="3"/>
        <v>1.3069732382110282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2500003</v>
      </c>
      <c r="D18" s="71">
        <v>2659464</v>
      </c>
      <c r="E18" s="72">
        <f t="shared" si="0"/>
        <v>159461</v>
      </c>
      <c r="F18" s="73">
        <v>2999997</v>
      </c>
      <c r="G18" s="74">
        <v>6194023</v>
      </c>
      <c r="H18" s="75">
        <f t="shared" si="1"/>
        <v>3194026</v>
      </c>
      <c r="I18" s="75">
        <v>1554927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27701000</v>
      </c>
      <c r="D23" s="62">
        <v>34691500</v>
      </c>
      <c r="E23" s="63">
        <f t="shared" si="0"/>
        <v>6990500</v>
      </c>
      <c r="F23" s="61">
        <v>28313000</v>
      </c>
      <c r="G23" s="62">
        <v>27701000</v>
      </c>
      <c r="H23" s="63">
        <f t="shared" si="1"/>
        <v>-612000</v>
      </c>
      <c r="I23" s="63">
        <v>28313000</v>
      </c>
      <c r="J23" s="28">
        <f t="shared" si="2"/>
        <v>25.235551063138516</v>
      </c>
      <c r="K23" s="29">
        <f t="shared" si="3"/>
        <v>-2.16155123088334</v>
      </c>
      <c r="L23" s="30">
        <f>IF($E$25=0,0,($E23/$E$25)*100)</f>
        <v>76.64601721396853</v>
      </c>
      <c r="M23" s="29">
        <f>IF($H$25=0,0,($H23/$H$25)*100)</f>
        <v>17.042606516290725</v>
      </c>
      <c r="N23" s="5"/>
      <c r="O23" s="31"/>
    </row>
    <row r="24" spans="1:15" ht="12.75">
      <c r="A24" s="6"/>
      <c r="B24" s="27" t="s">
        <v>30</v>
      </c>
      <c r="C24" s="61">
        <v>2500000</v>
      </c>
      <c r="D24" s="62">
        <v>4630000</v>
      </c>
      <c r="E24" s="63">
        <f t="shared" si="0"/>
        <v>2130000</v>
      </c>
      <c r="F24" s="61">
        <v>2979000</v>
      </c>
      <c r="G24" s="62">
        <v>0</v>
      </c>
      <c r="H24" s="63">
        <f t="shared" si="1"/>
        <v>-2979000</v>
      </c>
      <c r="I24" s="63">
        <v>0</v>
      </c>
      <c r="J24" s="28">
        <f t="shared" si="2"/>
        <v>85.2</v>
      </c>
      <c r="K24" s="29">
        <f t="shared" si="3"/>
        <v>-100</v>
      </c>
      <c r="L24" s="30">
        <f>IF($E$25=0,0,($E24/$E$25)*100)</f>
        <v>23.35398278603147</v>
      </c>
      <c r="M24" s="29">
        <f>IF($H$25=0,0,($H24/$H$25)*100)</f>
        <v>82.95739348370927</v>
      </c>
      <c r="N24" s="5"/>
      <c r="O24" s="31"/>
    </row>
    <row r="25" spans="1:15" ht="16.5">
      <c r="A25" s="6"/>
      <c r="B25" s="32" t="s">
        <v>31</v>
      </c>
      <c r="C25" s="64">
        <v>30201000</v>
      </c>
      <c r="D25" s="65">
        <v>39321500</v>
      </c>
      <c r="E25" s="66">
        <f t="shared" si="0"/>
        <v>9120500</v>
      </c>
      <c r="F25" s="64">
        <v>31292000</v>
      </c>
      <c r="G25" s="65">
        <v>27701000</v>
      </c>
      <c r="H25" s="66">
        <f t="shared" si="1"/>
        <v>-3591000</v>
      </c>
      <c r="I25" s="66">
        <v>28313000</v>
      </c>
      <c r="J25" s="41">
        <f t="shared" si="2"/>
        <v>30.199331147975233</v>
      </c>
      <c r="K25" s="34">
        <f t="shared" si="3"/>
        <v>-11.475776556308322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18700000</v>
      </c>
      <c r="E28" s="63">
        <f t="shared" si="0"/>
        <v>8700000</v>
      </c>
      <c r="F28" s="61">
        <v>10000000</v>
      </c>
      <c r="G28" s="62">
        <v>10000000</v>
      </c>
      <c r="H28" s="63">
        <f t="shared" si="1"/>
        <v>0</v>
      </c>
      <c r="I28" s="63">
        <v>10000000</v>
      </c>
      <c r="J28" s="28">
        <f t="shared" si="2"/>
        <v>87</v>
      </c>
      <c r="K28" s="29">
        <f t="shared" si="3"/>
        <v>0</v>
      </c>
      <c r="L28" s="30">
        <f t="shared" si="6"/>
        <v>95.38950715421304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9046000</v>
      </c>
      <c r="D30" s="62">
        <v>13241500</v>
      </c>
      <c r="E30" s="63">
        <f t="shared" si="0"/>
        <v>4195500</v>
      </c>
      <c r="F30" s="61">
        <v>9066000</v>
      </c>
      <c r="G30" s="62">
        <v>17701000</v>
      </c>
      <c r="H30" s="63">
        <f t="shared" si="1"/>
        <v>8635000</v>
      </c>
      <c r="I30" s="63">
        <v>18313000</v>
      </c>
      <c r="J30" s="28">
        <f t="shared" si="2"/>
        <v>46.379615299579925</v>
      </c>
      <c r="K30" s="29">
        <f t="shared" si="3"/>
        <v>95.24597396867416</v>
      </c>
      <c r="L30" s="30">
        <f t="shared" si="6"/>
        <v>46.0007675017817</v>
      </c>
      <c r="M30" s="29">
        <f t="shared" si="7"/>
        <v>-240.46226677805626</v>
      </c>
      <c r="N30" s="5"/>
      <c r="O30" s="31"/>
    </row>
    <row r="31" spans="1:15" ht="12.75">
      <c r="A31" s="6"/>
      <c r="B31" s="27" t="s">
        <v>30</v>
      </c>
      <c r="C31" s="61">
        <v>11155000</v>
      </c>
      <c r="D31" s="62">
        <v>7380000</v>
      </c>
      <c r="E31" s="63">
        <f t="shared" si="0"/>
        <v>-3775000</v>
      </c>
      <c r="F31" s="61">
        <v>12226000</v>
      </c>
      <c r="G31" s="62">
        <v>0</v>
      </c>
      <c r="H31" s="63">
        <f t="shared" si="1"/>
        <v>-12226000</v>
      </c>
      <c r="I31" s="63">
        <v>0</v>
      </c>
      <c r="J31" s="28">
        <f t="shared" si="2"/>
        <v>-33.84132675930076</v>
      </c>
      <c r="K31" s="29">
        <f t="shared" si="3"/>
        <v>-100</v>
      </c>
      <c r="L31" s="30">
        <f t="shared" si="6"/>
        <v>-41.39027465599474</v>
      </c>
      <c r="M31" s="29">
        <f t="shared" si="7"/>
        <v>340.4622667780563</v>
      </c>
      <c r="N31" s="5"/>
      <c r="O31" s="31"/>
    </row>
    <row r="32" spans="1:15" ht="17.25" thickBot="1">
      <c r="A32" s="6"/>
      <c r="B32" s="55" t="s">
        <v>37</v>
      </c>
      <c r="C32" s="79">
        <v>30201000</v>
      </c>
      <c r="D32" s="80">
        <v>39321500</v>
      </c>
      <c r="E32" s="81">
        <f t="shared" si="0"/>
        <v>9120500</v>
      </c>
      <c r="F32" s="79">
        <v>31292000</v>
      </c>
      <c r="G32" s="80">
        <v>27701000</v>
      </c>
      <c r="H32" s="81">
        <f t="shared" si="1"/>
        <v>-3591000</v>
      </c>
      <c r="I32" s="81">
        <v>28313000</v>
      </c>
      <c r="J32" s="56">
        <f t="shared" si="2"/>
        <v>30.199331147975233</v>
      </c>
      <c r="K32" s="57">
        <f t="shared" si="3"/>
        <v>-11.475776556308322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24425043</v>
      </c>
      <c r="D7" s="62">
        <v>24731561</v>
      </c>
      <c r="E7" s="63">
        <f>($D7-$C7)</f>
        <v>306518</v>
      </c>
      <c r="F7" s="61">
        <v>25768420</v>
      </c>
      <c r="G7" s="62">
        <v>26190723</v>
      </c>
      <c r="H7" s="63">
        <f>($G7-$F7)</f>
        <v>422303</v>
      </c>
      <c r="I7" s="63">
        <v>27657404</v>
      </c>
      <c r="J7" s="28">
        <f>IF($C7=0,0,($E7/$C7)*100)</f>
        <v>1.2549333075892641</v>
      </c>
      <c r="K7" s="29">
        <f>IF($F7=0,0,($H7/$F7)*100)</f>
        <v>1.6388393234819985</v>
      </c>
      <c r="L7" s="30">
        <f>IF($E$10=0,0,($E7/$E$10)*100)</f>
        <v>2.1063820590493143</v>
      </c>
      <c r="M7" s="29">
        <f>IF($H$10=0,0,($H7/$H$10)*100)</f>
        <v>4.202233566303719</v>
      </c>
      <c r="N7" s="5"/>
      <c r="O7" s="31"/>
    </row>
    <row r="8" spans="1:15" ht="12.75">
      <c r="A8" s="2"/>
      <c r="B8" s="27" t="s">
        <v>16</v>
      </c>
      <c r="C8" s="61">
        <v>34789525</v>
      </c>
      <c r="D8" s="62">
        <v>42085540</v>
      </c>
      <c r="E8" s="63">
        <f>($D8-$C8)</f>
        <v>7296015</v>
      </c>
      <c r="F8" s="61">
        <v>36702949</v>
      </c>
      <c r="G8" s="62">
        <v>43931840</v>
      </c>
      <c r="H8" s="63">
        <f>($G8-$F8)</f>
        <v>7228891</v>
      </c>
      <c r="I8" s="63">
        <v>46507339</v>
      </c>
      <c r="J8" s="28">
        <f>IF($C8=0,0,($E8/$C8)*100)</f>
        <v>20.97187299912833</v>
      </c>
      <c r="K8" s="29">
        <f>IF($F8=0,0,($H8/$F8)*100)</f>
        <v>19.695668051087665</v>
      </c>
      <c r="L8" s="30">
        <f>IF($E$10=0,0,($E8/$E$10)*100)</f>
        <v>50.13798569269889</v>
      </c>
      <c r="M8" s="29">
        <f>IF($H$10=0,0,($H8/$H$10)*100)</f>
        <v>71.93292116643941</v>
      </c>
      <c r="N8" s="5"/>
      <c r="O8" s="31"/>
    </row>
    <row r="9" spans="1:15" ht="12.75">
      <c r="A9" s="2"/>
      <c r="B9" s="27" t="s">
        <v>17</v>
      </c>
      <c r="C9" s="61">
        <v>112165134</v>
      </c>
      <c r="D9" s="62">
        <v>119114472</v>
      </c>
      <c r="E9" s="63">
        <f aca="true" t="shared" si="0" ref="E9:E32">($D9-$C9)</f>
        <v>6949338</v>
      </c>
      <c r="F9" s="61">
        <v>114373445</v>
      </c>
      <c r="G9" s="62">
        <v>116771740</v>
      </c>
      <c r="H9" s="63">
        <f aca="true" t="shared" si="1" ref="H9:H32">($G9-$F9)</f>
        <v>2398295</v>
      </c>
      <c r="I9" s="63">
        <v>116202765</v>
      </c>
      <c r="J9" s="28">
        <f aca="true" t="shared" si="2" ref="J9:J32">IF($C9=0,0,($E9/$C9)*100)</f>
        <v>6.195631166454988</v>
      </c>
      <c r="K9" s="29">
        <f aca="true" t="shared" si="3" ref="K9:K32">IF($F9=0,0,($H9/$F9)*100)</f>
        <v>2.0968984540073965</v>
      </c>
      <c r="L9" s="30">
        <f>IF($E$10=0,0,($E9/$E$10)*100)</f>
        <v>47.755632248251786</v>
      </c>
      <c r="M9" s="29">
        <f>IF($H$10=0,0,($H9/$H$10)*100)</f>
        <v>23.864845267256875</v>
      </c>
      <c r="N9" s="5"/>
      <c r="O9" s="31"/>
    </row>
    <row r="10" spans="1:15" ht="16.5">
      <c r="A10" s="6"/>
      <c r="B10" s="32" t="s">
        <v>18</v>
      </c>
      <c r="C10" s="64">
        <v>171379702</v>
      </c>
      <c r="D10" s="65">
        <v>185931573</v>
      </c>
      <c r="E10" s="66">
        <f t="shared" si="0"/>
        <v>14551871</v>
      </c>
      <c r="F10" s="64">
        <v>176844814</v>
      </c>
      <c r="G10" s="65">
        <v>186894303</v>
      </c>
      <c r="H10" s="66">
        <f t="shared" si="1"/>
        <v>10049489</v>
      </c>
      <c r="I10" s="66">
        <v>190367508</v>
      </c>
      <c r="J10" s="33">
        <f t="shared" si="2"/>
        <v>8.491011963598815</v>
      </c>
      <c r="K10" s="34">
        <f t="shared" si="3"/>
        <v>5.682659713165239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48576679</v>
      </c>
      <c r="D12" s="62">
        <v>60765407</v>
      </c>
      <c r="E12" s="63">
        <f t="shared" si="0"/>
        <v>12188728</v>
      </c>
      <c r="F12" s="61">
        <v>51665193</v>
      </c>
      <c r="G12" s="62">
        <v>58878311</v>
      </c>
      <c r="H12" s="63">
        <f t="shared" si="1"/>
        <v>7213118</v>
      </c>
      <c r="I12" s="63">
        <v>62907556</v>
      </c>
      <c r="J12" s="28">
        <f t="shared" si="2"/>
        <v>25.091727658039364</v>
      </c>
      <c r="K12" s="29">
        <f t="shared" si="3"/>
        <v>13.961271759886776</v>
      </c>
      <c r="L12" s="30">
        <f aca="true" t="shared" si="4" ref="L12:L17">IF($E$17=0,0,($E12/$E$17)*100)</f>
        <v>74.96291131964607</v>
      </c>
      <c r="M12" s="29">
        <f aca="true" t="shared" si="5" ref="M12:M17">IF($H$17=0,0,($H12/$H$17)*100)</f>
        <v>71.72299725034854</v>
      </c>
      <c r="N12" s="5"/>
      <c r="O12" s="31"/>
    </row>
    <row r="13" spans="1:15" ht="12.75">
      <c r="A13" s="2"/>
      <c r="B13" s="27" t="s">
        <v>21</v>
      </c>
      <c r="C13" s="61">
        <v>1540090</v>
      </c>
      <c r="D13" s="62">
        <v>9460034</v>
      </c>
      <c r="E13" s="63">
        <f t="shared" si="0"/>
        <v>7919944</v>
      </c>
      <c r="F13" s="61">
        <v>1624795</v>
      </c>
      <c r="G13" s="62">
        <v>7001453</v>
      </c>
      <c r="H13" s="63">
        <f t="shared" si="1"/>
        <v>5376658</v>
      </c>
      <c r="I13" s="63">
        <v>4500000</v>
      </c>
      <c r="J13" s="28">
        <f t="shared" si="2"/>
        <v>514.25202423235</v>
      </c>
      <c r="K13" s="29">
        <f t="shared" si="3"/>
        <v>330.91300748709835</v>
      </c>
      <c r="L13" s="30">
        <f t="shared" si="4"/>
        <v>48.7091072775242</v>
      </c>
      <c r="M13" s="29">
        <f t="shared" si="5"/>
        <v>53.46232058730559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24673264</v>
      </c>
      <c r="D15" s="62">
        <v>25052035</v>
      </c>
      <c r="E15" s="63">
        <f t="shared" si="0"/>
        <v>378771</v>
      </c>
      <c r="F15" s="61">
        <v>26030293</v>
      </c>
      <c r="G15" s="62">
        <v>26530105</v>
      </c>
      <c r="H15" s="63">
        <f t="shared" si="1"/>
        <v>499812</v>
      </c>
      <c r="I15" s="63">
        <v>28015791</v>
      </c>
      <c r="J15" s="28">
        <f t="shared" si="2"/>
        <v>1.5351475183826508</v>
      </c>
      <c r="K15" s="29">
        <f t="shared" si="3"/>
        <v>1.920116688659632</v>
      </c>
      <c r="L15" s="30">
        <f t="shared" si="4"/>
        <v>2.32951107641861</v>
      </c>
      <c r="M15" s="29">
        <f t="shared" si="5"/>
        <v>4.969836165399097</v>
      </c>
      <c r="N15" s="5"/>
      <c r="O15" s="31"/>
    </row>
    <row r="16" spans="1:15" ht="12.75">
      <c r="A16" s="2"/>
      <c r="B16" s="27" t="s">
        <v>23</v>
      </c>
      <c r="C16" s="61">
        <v>94881668</v>
      </c>
      <c r="D16" s="62">
        <v>90653903</v>
      </c>
      <c r="E16" s="63">
        <f t="shared" si="0"/>
        <v>-4227765</v>
      </c>
      <c r="F16" s="61">
        <v>97516896</v>
      </c>
      <c r="G16" s="62">
        <v>94484219</v>
      </c>
      <c r="H16" s="63">
        <f t="shared" si="1"/>
        <v>-3032677</v>
      </c>
      <c r="I16" s="63">
        <v>96944518</v>
      </c>
      <c r="J16" s="40">
        <f t="shared" si="2"/>
        <v>-4.4558291281304205</v>
      </c>
      <c r="K16" s="29">
        <f t="shared" si="3"/>
        <v>-3.109899027138846</v>
      </c>
      <c r="L16" s="30">
        <f t="shared" si="4"/>
        <v>-26.001529673588863</v>
      </c>
      <c r="M16" s="29">
        <f t="shared" si="5"/>
        <v>-30.155154003053227</v>
      </c>
      <c r="N16" s="5"/>
      <c r="O16" s="31"/>
    </row>
    <row r="17" spans="1:15" ht="16.5">
      <c r="A17" s="2"/>
      <c r="B17" s="32" t="s">
        <v>24</v>
      </c>
      <c r="C17" s="64">
        <v>169671701</v>
      </c>
      <c r="D17" s="65">
        <v>185931379</v>
      </c>
      <c r="E17" s="66">
        <f t="shared" si="0"/>
        <v>16259678</v>
      </c>
      <c r="F17" s="64">
        <v>176837177</v>
      </c>
      <c r="G17" s="65">
        <v>186894088</v>
      </c>
      <c r="H17" s="66">
        <f t="shared" si="1"/>
        <v>10056911</v>
      </c>
      <c r="I17" s="66">
        <v>192367865</v>
      </c>
      <c r="J17" s="41">
        <f t="shared" si="2"/>
        <v>9.583022922602751</v>
      </c>
      <c r="K17" s="34">
        <f t="shared" si="3"/>
        <v>5.68710220928261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1708001</v>
      </c>
      <c r="D18" s="71">
        <v>194</v>
      </c>
      <c r="E18" s="72">
        <f t="shared" si="0"/>
        <v>-1707807</v>
      </c>
      <c r="F18" s="73">
        <v>7637</v>
      </c>
      <c r="G18" s="74">
        <v>215</v>
      </c>
      <c r="H18" s="75">
        <f t="shared" si="1"/>
        <v>-7422</v>
      </c>
      <c r="I18" s="75">
        <v>-2000357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13550000</v>
      </c>
      <c r="E21" s="63">
        <f t="shared" si="0"/>
        <v>13550000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122.23725755525486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43089000</v>
      </c>
      <c r="D23" s="62">
        <v>38459000</v>
      </c>
      <c r="E23" s="63">
        <f t="shared" si="0"/>
        <v>-4630000</v>
      </c>
      <c r="F23" s="61">
        <v>44203000</v>
      </c>
      <c r="G23" s="62">
        <v>39996000</v>
      </c>
      <c r="H23" s="63">
        <f t="shared" si="1"/>
        <v>-4207000</v>
      </c>
      <c r="I23" s="63">
        <v>43801300</v>
      </c>
      <c r="J23" s="28">
        <f t="shared" si="2"/>
        <v>-10.745201791640557</v>
      </c>
      <c r="K23" s="29">
        <f t="shared" si="3"/>
        <v>-9.517453566500011</v>
      </c>
      <c r="L23" s="30">
        <f>IF($E$25=0,0,($E23/$E$25)*100)</f>
        <v>-41.768155164636894</v>
      </c>
      <c r="M23" s="29">
        <f>IF($H$25=0,0,($H23/$H$25)*100)</f>
        <v>76.03470088559551</v>
      </c>
      <c r="N23" s="5"/>
      <c r="O23" s="31"/>
    </row>
    <row r="24" spans="1:15" ht="12.75">
      <c r="A24" s="6"/>
      <c r="B24" s="27" t="s">
        <v>30</v>
      </c>
      <c r="C24" s="61">
        <v>2158000</v>
      </c>
      <c r="D24" s="62">
        <v>4323000</v>
      </c>
      <c r="E24" s="63">
        <f t="shared" si="0"/>
        <v>2165000</v>
      </c>
      <c r="F24" s="61">
        <v>2558000</v>
      </c>
      <c r="G24" s="62">
        <v>1232000</v>
      </c>
      <c r="H24" s="63">
        <f t="shared" si="1"/>
        <v>-1326000</v>
      </c>
      <c r="I24" s="63">
        <v>1100000</v>
      </c>
      <c r="J24" s="28">
        <f t="shared" si="2"/>
        <v>100.32437442075997</v>
      </c>
      <c r="K24" s="29">
        <f t="shared" si="3"/>
        <v>-51.83737294761532</v>
      </c>
      <c r="L24" s="30">
        <f>IF($E$25=0,0,($E24/$E$25)*100)</f>
        <v>19.53089760938205</v>
      </c>
      <c r="M24" s="29">
        <f>IF($H$25=0,0,($H24/$H$25)*100)</f>
        <v>23.96529911440448</v>
      </c>
      <c r="N24" s="5"/>
      <c r="O24" s="31"/>
    </row>
    <row r="25" spans="1:15" ht="16.5">
      <c r="A25" s="6"/>
      <c r="B25" s="32" t="s">
        <v>31</v>
      </c>
      <c r="C25" s="64">
        <v>45247000</v>
      </c>
      <c r="D25" s="65">
        <v>56332000</v>
      </c>
      <c r="E25" s="66">
        <f t="shared" si="0"/>
        <v>11085000</v>
      </c>
      <c r="F25" s="64">
        <v>46761000</v>
      </c>
      <c r="G25" s="65">
        <v>41228000</v>
      </c>
      <c r="H25" s="66">
        <f t="shared" si="1"/>
        <v>-5533000</v>
      </c>
      <c r="I25" s="66">
        <v>44901300</v>
      </c>
      <c r="J25" s="41">
        <f t="shared" si="2"/>
        <v>24.498861802992465</v>
      </c>
      <c r="K25" s="34">
        <f t="shared" si="3"/>
        <v>-11.832509997647612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15000000</v>
      </c>
      <c r="D28" s="62">
        <v>13500000</v>
      </c>
      <c r="E28" s="63">
        <f t="shared" si="0"/>
        <v>-1500000</v>
      </c>
      <c r="F28" s="61">
        <v>15000000</v>
      </c>
      <c r="G28" s="62">
        <v>12600000</v>
      </c>
      <c r="H28" s="63">
        <f t="shared" si="1"/>
        <v>-2400000</v>
      </c>
      <c r="I28" s="63">
        <v>15000000</v>
      </c>
      <c r="J28" s="28">
        <f t="shared" si="2"/>
        <v>-10</v>
      </c>
      <c r="K28" s="29">
        <f t="shared" si="3"/>
        <v>-16</v>
      </c>
      <c r="L28" s="30">
        <f t="shared" si="6"/>
        <v>-13.531799729364005</v>
      </c>
      <c r="M28" s="29">
        <f t="shared" si="7"/>
        <v>43.376106994397254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18171200</v>
      </c>
      <c r="D30" s="62">
        <v>18171200</v>
      </c>
      <c r="E30" s="63">
        <f t="shared" si="0"/>
        <v>0</v>
      </c>
      <c r="F30" s="61">
        <v>29203000</v>
      </c>
      <c r="G30" s="62">
        <v>17400000</v>
      </c>
      <c r="H30" s="63">
        <f t="shared" si="1"/>
        <v>-11803000</v>
      </c>
      <c r="I30" s="63">
        <v>18116000</v>
      </c>
      <c r="J30" s="28">
        <f t="shared" si="2"/>
        <v>0</v>
      </c>
      <c r="K30" s="29">
        <f t="shared" si="3"/>
        <v>-40.41708043694141</v>
      </c>
      <c r="L30" s="30">
        <f t="shared" si="6"/>
        <v>0</v>
      </c>
      <c r="M30" s="29">
        <f t="shared" si="7"/>
        <v>213.32007952286284</v>
      </c>
      <c r="N30" s="5"/>
      <c r="O30" s="31"/>
    </row>
    <row r="31" spans="1:15" ht="12.75">
      <c r="A31" s="6"/>
      <c r="B31" s="27" t="s">
        <v>30</v>
      </c>
      <c r="C31" s="61">
        <v>12075800</v>
      </c>
      <c r="D31" s="62">
        <v>24660800</v>
      </c>
      <c r="E31" s="63">
        <f t="shared" si="0"/>
        <v>12585000</v>
      </c>
      <c r="F31" s="61">
        <v>2558000</v>
      </c>
      <c r="G31" s="62">
        <v>11228000</v>
      </c>
      <c r="H31" s="63">
        <f t="shared" si="1"/>
        <v>8670000</v>
      </c>
      <c r="I31" s="63">
        <v>11785300</v>
      </c>
      <c r="J31" s="28">
        <f t="shared" si="2"/>
        <v>104.21669785852697</v>
      </c>
      <c r="K31" s="29">
        <f t="shared" si="3"/>
        <v>338.93666927286944</v>
      </c>
      <c r="L31" s="30">
        <f t="shared" si="6"/>
        <v>113.531799729364</v>
      </c>
      <c r="M31" s="29">
        <f t="shared" si="7"/>
        <v>-156.69618651726006</v>
      </c>
      <c r="N31" s="5"/>
      <c r="O31" s="31"/>
    </row>
    <row r="32" spans="1:15" ht="17.25" thickBot="1">
      <c r="A32" s="6"/>
      <c r="B32" s="55" t="s">
        <v>37</v>
      </c>
      <c r="C32" s="79">
        <v>45247000</v>
      </c>
      <c r="D32" s="80">
        <v>56332000</v>
      </c>
      <c r="E32" s="81">
        <f t="shared" si="0"/>
        <v>11085000</v>
      </c>
      <c r="F32" s="79">
        <v>46761000</v>
      </c>
      <c r="G32" s="80">
        <v>41228000</v>
      </c>
      <c r="H32" s="81">
        <f t="shared" si="1"/>
        <v>-5533000</v>
      </c>
      <c r="I32" s="81">
        <v>44901300</v>
      </c>
      <c r="J32" s="56">
        <f t="shared" si="2"/>
        <v>24.498861802992465</v>
      </c>
      <c r="K32" s="57">
        <f t="shared" si="3"/>
        <v>-11.832509997647612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58426270</v>
      </c>
      <c r="D7" s="62">
        <v>55889000</v>
      </c>
      <c r="E7" s="63">
        <f>($D7-$C7)</f>
        <v>-2537270</v>
      </c>
      <c r="F7" s="61">
        <v>61581290</v>
      </c>
      <c r="G7" s="62">
        <v>58735015</v>
      </c>
      <c r="H7" s="63">
        <f>($G7-$F7)</f>
        <v>-2846275</v>
      </c>
      <c r="I7" s="63">
        <v>61847971</v>
      </c>
      <c r="J7" s="28">
        <f>IF($C7=0,0,($E7/$C7)*100)</f>
        <v>-4.342686945444233</v>
      </c>
      <c r="K7" s="29">
        <f>IF($F7=0,0,($H7/$F7)*100)</f>
        <v>-4.621980150139758</v>
      </c>
      <c r="L7" s="30">
        <f>IF($E$10=0,0,($E7/$E$10)*100)</f>
        <v>-19.311217733072326</v>
      </c>
      <c r="M7" s="29">
        <f>IF($H$10=0,0,($H7/$H$10)*100)</f>
        <v>-12.16334642098625</v>
      </c>
      <c r="N7" s="5"/>
      <c r="O7" s="31"/>
    </row>
    <row r="8" spans="1:15" ht="12.75">
      <c r="A8" s="2"/>
      <c r="B8" s="27" t="s">
        <v>16</v>
      </c>
      <c r="C8" s="61">
        <v>247972260</v>
      </c>
      <c r="D8" s="62">
        <v>256408686</v>
      </c>
      <c r="E8" s="63">
        <f>($D8-$C8)</f>
        <v>8436426</v>
      </c>
      <c r="F8" s="61">
        <v>263453900</v>
      </c>
      <c r="G8" s="62">
        <v>282049561</v>
      </c>
      <c r="H8" s="63">
        <f>($G8-$F8)</f>
        <v>18595661</v>
      </c>
      <c r="I8" s="63">
        <v>310254522</v>
      </c>
      <c r="J8" s="28">
        <f>IF($C8=0,0,($E8/$C8)*100)</f>
        <v>3.4021652260619795</v>
      </c>
      <c r="K8" s="29">
        <f>IF($F8=0,0,($H8/$F8)*100)</f>
        <v>7.058411737309639</v>
      </c>
      <c r="L8" s="30">
        <f>IF($E$10=0,0,($E8/$E$10)*100)</f>
        <v>64.20982369828691</v>
      </c>
      <c r="M8" s="29">
        <f>IF($H$10=0,0,($H8/$H$10)*100)</f>
        <v>79.46718664578215</v>
      </c>
      <c r="N8" s="5"/>
      <c r="O8" s="31"/>
    </row>
    <row r="9" spans="1:15" ht="12.75">
      <c r="A9" s="2"/>
      <c r="B9" s="27" t="s">
        <v>17</v>
      </c>
      <c r="C9" s="61">
        <v>138675460</v>
      </c>
      <c r="D9" s="62">
        <v>145915144</v>
      </c>
      <c r="E9" s="63">
        <f aca="true" t="shared" si="0" ref="E9:E32">($D9-$C9)</f>
        <v>7239684</v>
      </c>
      <c r="F9" s="61">
        <v>141758379</v>
      </c>
      <c r="G9" s="62">
        <v>149409420</v>
      </c>
      <c r="H9" s="63">
        <f aca="true" t="shared" si="1" ref="H9:H32">($G9-$F9)</f>
        <v>7651041</v>
      </c>
      <c r="I9" s="63">
        <v>151386970</v>
      </c>
      <c r="J9" s="28">
        <f aca="true" t="shared" si="2" ref="J9:J32">IF($C9=0,0,($E9/$C9)*100)</f>
        <v>5.220594905544211</v>
      </c>
      <c r="K9" s="29">
        <f aca="true" t="shared" si="3" ref="K9:K32">IF($F9=0,0,($H9/$F9)*100)</f>
        <v>5.397240751462036</v>
      </c>
      <c r="L9" s="30">
        <f>IF($E$10=0,0,($E9/$E$10)*100)</f>
        <v>55.101394034785415</v>
      </c>
      <c r="M9" s="29">
        <f>IF($H$10=0,0,($H9/$H$10)*100)</f>
        <v>32.6961597752041</v>
      </c>
      <c r="N9" s="5"/>
      <c r="O9" s="31"/>
    </row>
    <row r="10" spans="1:15" ht="16.5">
      <c r="A10" s="6"/>
      <c r="B10" s="32" t="s">
        <v>18</v>
      </c>
      <c r="C10" s="64">
        <v>445073990</v>
      </c>
      <c r="D10" s="65">
        <v>458212830</v>
      </c>
      <c r="E10" s="66">
        <f t="shared" si="0"/>
        <v>13138840</v>
      </c>
      <c r="F10" s="64">
        <v>466793569</v>
      </c>
      <c r="G10" s="65">
        <v>490193996</v>
      </c>
      <c r="H10" s="66">
        <f t="shared" si="1"/>
        <v>23400427</v>
      </c>
      <c r="I10" s="66">
        <v>523489463</v>
      </c>
      <c r="J10" s="33">
        <f t="shared" si="2"/>
        <v>2.9520574770051153</v>
      </c>
      <c r="K10" s="34">
        <f t="shared" si="3"/>
        <v>5.013014007483038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213883730</v>
      </c>
      <c r="D12" s="62">
        <v>130169605</v>
      </c>
      <c r="E12" s="63">
        <f t="shared" si="0"/>
        <v>-83714125</v>
      </c>
      <c r="F12" s="61">
        <v>227566250</v>
      </c>
      <c r="G12" s="62">
        <v>134184070</v>
      </c>
      <c r="H12" s="63">
        <f t="shared" si="1"/>
        <v>-93382180</v>
      </c>
      <c r="I12" s="63">
        <v>141450010</v>
      </c>
      <c r="J12" s="28">
        <f t="shared" si="2"/>
        <v>-39.140015465411985</v>
      </c>
      <c r="K12" s="29">
        <f t="shared" si="3"/>
        <v>-41.035162287905166</v>
      </c>
      <c r="L12" s="30">
        <f aca="true" t="shared" si="4" ref="L12:L17">IF($E$17=0,0,($E12/$E$17)*100)</f>
        <v>26.218036910740405</v>
      </c>
      <c r="M12" s="29">
        <f aca="true" t="shared" si="5" ref="M12:M17">IF($H$17=0,0,($H12/$H$17)*100)</f>
        <v>28.551359311691655</v>
      </c>
      <c r="N12" s="5"/>
      <c r="O12" s="31"/>
    </row>
    <row r="13" spans="1:15" ht="12.75">
      <c r="A13" s="2"/>
      <c r="B13" s="27" t="s">
        <v>21</v>
      </c>
      <c r="C13" s="61">
        <v>1669540</v>
      </c>
      <c r="D13" s="62">
        <v>1698120</v>
      </c>
      <c r="E13" s="63">
        <f t="shared" si="0"/>
        <v>28580</v>
      </c>
      <c r="F13" s="61">
        <v>1759700</v>
      </c>
      <c r="G13" s="62">
        <v>1791520</v>
      </c>
      <c r="H13" s="63">
        <f t="shared" si="1"/>
        <v>31820</v>
      </c>
      <c r="I13" s="63">
        <v>1886470</v>
      </c>
      <c r="J13" s="28">
        <f t="shared" si="2"/>
        <v>1.711848772715838</v>
      </c>
      <c r="K13" s="29">
        <f t="shared" si="3"/>
        <v>1.80826277206342</v>
      </c>
      <c r="L13" s="30">
        <f t="shared" si="4"/>
        <v>-0.008950837088830122</v>
      </c>
      <c r="M13" s="29">
        <f t="shared" si="5"/>
        <v>-0.009728882462350189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182730980</v>
      </c>
      <c r="D15" s="62">
        <v>154425000</v>
      </c>
      <c r="E15" s="63">
        <f t="shared" si="0"/>
        <v>-28305980</v>
      </c>
      <c r="F15" s="61">
        <v>197259460</v>
      </c>
      <c r="G15" s="62">
        <v>163187700</v>
      </c>
      <c r="H15" s="63">
        <f t="shared" si="1"/>
        <v>-34071760</v>
      </c>
      <c r="I15" s="63">
        <v>172163020</v>
      </c>
      <c r="J15" s="28">
        <f t="shared" si="2"/>
        <v>-15.490520545558283</v>
      </c>
      <c r="K15" s="29">
        <f t="shared" si="3"/>
        <v>-17.272560717747073</v>
      </c>
      <c r="L15" s="30">
        <f t="shared" si="4"/>
        <v>8.865018041276544</v>
      </c>
      <c r="M15" s="29">
        <f t="shared" si="5"/>
        <v>10.417352241527487</v>
      </c>
      <c r="N15" s="5"/>
      <c r="O15" s="31"/>
    </row>
    <row r="16" spans="1:15" ht="12.75">
      <c r="A16" s="2"/>
      <c r="B16" s="27" t="s">
        <v>23</v>
      </c>
      <c r="C16" s="61">
        <v>410560590</v>
      </c>
      <c r="D16" s="62">
        <v>203252370</v>
      </c>
      <c r="E16" s="63">
        <f t="shared" si="0"/>
        <v>-207308220</v>
      </c>
      <c r="F16" s="61">
        <v>424149090</v>
      </c>
      <c r="G16" s="62">
        <v>224503840</v>
      </c>
      <c r="H16" s="63">
        <f t="shared" si="1"/>
        <v>-199645250</v>
      </c>
      <c r="I16" s="63">
        <v>236822220</v>
      </c>
      <c r="J16" s="40">
        <f t="shared" si="2"/>
        <v>-50.49394049243743</v>
      </c>
      <c r="K16" s="29">
        <f t="shared" si="3"/>
        <v>-47.0695929113039</v>
      </c>
      <c r="L16" s="30">
        <f t="shared" si="4"/>
        <v>64.92589588507188</v>
      </c>
      <c r="M16" s="29">
        <f t="shared" si="5"/>
        <v>61.04101732924321</v>
      </c>
      <c r="N16" s="5"/>
      <c r="O16" s="31"/>
    </row>
    <row r="17" spans="1:15" ht="16.5">
      <c r="A17" s="2"/>
      <c r="B17" s="32" t="s">
        <v>24</v>
      </c>
      <c r="C17" s="64">
        <v>808844840</v>
      </c>
      <c r="D17" s="65">
        <v>489545095</v>
      </c>
      <c r="E17" s="66">
        <f t="shared" si="0"/>
        <v>-319299745</v>
      </c>
      <c r="F17" s="64">
        <v>850734500</v>
      </c>
      <c r="G17" s="65">
        <v>523667130</v>
      </c>
      <c r="H17" s="66">
        <f t="shared" si="1"/>
        <v>-327067370</v>
      </c>
      <c r="I17" s="66">
        <v>552321720</v>
      </c>
      <c r="J17" s="41">
        <f t="shared" si="2"/>
        <v>-39.476019282017056</v>
      </c>
      <c r="K17" s="34">
        <f t="shared" si="3"/>
        <v>-38.445292861638976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-363770850</v>
      </c>
      <c r="D18" s="71">
        <v>-31332265</v>
      </c>
      <c r="E18" s="72">
        <f t="shared" si="0"/>
        <v>332438585</v>
      </c>
      <c r="F18" s="73">
        <v>-383940931</v>
      </c>
      <c r="G18" s="74">
        <v>-33473134</v>
      </c>
      <c r="H18" s="75">
        <f t="shared" si="1"/>
        <v>350467797</v>
      </c>
      <c r="I18" s="75">
        <v>-28832257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44883000</v>
      </c>
      <c r="D23" s="62">
        <v>53566000</v>
      </c>
      <c r="E23" s="63">
        <f t="shared" si="0"/>
        <v>8683000</v>
      </c>
      <c r="F23" s="61">
        <v>46373000</v>
      </c>
      <c r="G23" s="62">
        <v>55884630</v>
      </c>
      <c r="H23" s="63">
        <f t="shared" si="1"/>
        <v>9511630</v>
      </c>
      <c r="I23" s="63">
        <v>58861220</v>
      </c>
      <c r="J23" s="28">
        <f t="shared" si="2"/>
        <v>19.3458547779783</v>
      </c>
      <c r="K23" s="29">
        <f t="shared" si="3"/>
        <v>20.511137946649992</v>
      </c>
      <c r="L23" s="30">
        <f>IF($E$25=0,0,($E23/$E$25)*100)</f>
        <v>-54.05344835850702</v>
      </c>
      <c r="M23" s="29">
        <f>IF($H$25=0,0,($H23/$H$25)*100)</f>
        <v>-177.05048331524662</v>
      </c>
      <c r="N23" s="5"/>
      <c r="O23" s="31"/>
    </row>
    <row r="24" spans="1:15" ht="12.75">
      <c r="A24" s="6"/>
      <c r="B24" s="27" t="s">
        <v>30</v>
      </c>
      <c r="C24" s="61">
        <v>36241730</v>
      </c>
      <c r="D24" s="62">
        <v>11495000</v>
      </c>
      <c r="E24" s="63">
        <f t="shared" si="0"/>
        <v>-24746730</v>
      </c>
      <c r="F24" s="61">
        <v>27010900</v>
      </c>
      <c r="G24" s="62">
        <v>12127000</v>
      </c>
      <c r="H24" s="63">
        <f t="shared" si="1"/>
        <v>-14883900</v>
      </c>
      <c r="I24" s="63">
        <v>12789000</v>
      </c>
      <c r="J24" s="28">
        <f t="shared" si="2"/>
        <v>-68.28241918915019</v>
      </c>
      <c r="K24" s="29">
        <f t="shared" si="3"/>
        <v>-55.10331014516362</v>
      </c>
      <c r="L24" s="30">
        <f>IF($E$25=0,0,($E24/$E$25)*100)</f>
        <v>154.05344835850704</v>
      </c>
      <c r="M24" s="29">
        <f>IF($H$25=0,0,($H24/$H$25)*100)</f>
        <v>277.05048331524665</v>
      </c>
      <c r="N24" s="5"/>
      <c r="O24" s="31"/>
    </row>
    <row r="25" spans="1:15" ht="16.5">
      <c r="A25" s="6"/>
      <c r="B25" s="32" t="s">
        <v>31</v>
      </c>
      <c r="C25" s="64">
        <v>81124730</v>
      </c>
      <c r="D25" s="65">
        <v>65061000</v>
      </c>
      <c r="E25" s="66">
        <f t="shared" si="0"/>
        <v>-16063730</v>
      </c>
      <c r="F25" s="64">
        <v>73383900</v>
      </c>
      <c r="G25" s="65">
        <v>68011630</v>
      </c>
      <c r="H25" s="66">
        <f t="shared" si="1"/>
        <v>-5372270</v>
      </c>
      <c r="I25" s="66">
        <v>71650220</v>
      </c>
      <c r="J25" s="41">
        <f t="shared" si="2"/>
        <v>-19.80127391487158</v>
      </c>
      <c r="K25" s="34">
        <f t="shared" si="3"/>
        <v>-7.320774720340566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8711000</v>
      </c>
      <c r="D27" s="62">
        <v>3575000</v>
      </c>
      <c r="E27" s="63">
        <f t="shared" si="0"/>
        <v>-5136000</v>
      </c>
      <c r="F27" s="61">
        <v>8482100</v>
      </c>
      <c r="G27" s="62">
        <v>3771380</v>
      </c>
      <c r="H27" s="63">
        <f t="shared" si="1"/>
        <v>-4710720</v>
      </c>
      <c r="I27" s="63">
        <v>3978880</v>
      </c>
      <c r="J27" s="28">
        <f t="shared" si="2"/>
        <v>-58.959935713465725</v>
      </c>
      <c r="K27" s="29">
        <f t="shared" si="3"/>
        <v>-55.53719008264463</v>
      </c>
      <c r="L27" s="30">
        <f aca="true" t="shared" si="6" ref="L27:L32">IF($E$32=0,0,($E27/$E$32)*100)</f>
        <v>31.972648942680188</v>
      </c>
      <c r="M27" s="29">
        <f aca="true" t="shared" si="7" ref="M27:M32">IF($H$32=0,0,($H27/$H$32)*100)</f>
        <v>87.68583857475518</v>
      </c>
      <c r="N27" s="5"/>
      <c r="O27" s="31"/>
    </row>
    <row r="28" spans="1:15" ht="12.75">
      <c r="A28" s="6"/>
      <c r="B28" s="27" t="s">
        <v>34</v>
      </c>
      <c r="C28" s="61">
        <v>2374790</v>
      </c>
      <c r="D28" s="62">
        <v>22180000</v>
      </c>
      <c r="E28" s="63">
        <f t="shared" si="0"/>
        <v>19805210</v>
      </c>
      <c r="F28" s="61">
        <v>2607520</v>
      </c>
      <c r="G28" s="62">
        <v>23409900</v>
      </c>
      <c r="H28" s="63">
        <f t="shared" si="1"/>
        <v>20802380</v>
      </c>
      <c r="I28" s="63">
        <v>24652460</v>
      </c>
      <c r="J28" s="28">
        <f t="shared" si="2"/>
        <v>833.9773200998826</v>
      </c>
      <c r="K28" s="29">
        <f t="shared" si="3"/>
        <v>797.78410136835</v>
      </c>
      <c r="L28" s="30">
        <f t="shared" si="6"/>
        <v>-123.2914771351361</v>
      </c>
      <c r="M28" s="29">
        <f t="shared" si="7"/>
        <v>-387.21769382402596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35883000</v>
      </c>
      <c r="D30" s="62">
        <v>35566000</v>
      </c>
      <c r="E30" s="63">
        <f t="shared" si="0"/>
        <v>-317000</v>
      </c>
      <c r="F30" s="61">
        <v>37373000</v>
      </c>
      <c r="G30" s="62">
        <v>36885000</v>
      </c>
      <c r="H30" s="63">
        <f t="shared" si="1"/>
        <v>-488000</v>
      </c>
      <c r="I30" s="63">
        <v>38861000</v>
      </c>
      <c r="J30" s="28">
        <f t="shared" si="2"/>
        <v>-0.8834266923055487</v>
      </c>
      <c r="K30" s="29">
        <f t="shared" si="3"/>
        <v>-1.3057554919326788</v>
      </c>
      <c r="L30" s="30">
        <f t="shared" si="6"/>
        <v>1.97338974198396</v>
      </c>
      <c r="M30" s="29">
        <f t="shared" si="7"/>
        <v>9.083683433632338</v>
      </c>
      <c r="N30" s="5"/>
      <c r="O30" s="31"/>
    </row>
    <row r="31" spans="1:15" ht="12.75">
      <c r="A31" s="6"/>
      <c r="B31" s="27" t="s">
        <v>30</v>
      </c>
      <c r="C31" s="61">
        <v>34155940</v>
      </c>
      <c r="D31" s="62">
        <v>3740000</v>
      </c>
      <c r="E31" s="63">
        <f t="shared" si="0"/>
        <v>-30415940</v>
      </c>
      <c r="F31" s="61">
        <v>24921280</v>
      </c>
      <c r="G31" s="62">
        <v>3945350</v>
      </c>
      <c r="H31" s="63">
        <f t="shared" si="1"/>
        <v>-20975930</v>
      </c>
      <c r="I31" s="63">
        <v>4157880</v>
      </c>
      <c r="J31" s="28">
        <f t="shared" si="2"/>
        <v>-89.05022084006472</v>
      </c>
      <c r="K31" s="29">
        <f t="shared" si="3"/>
        <v>-84.1687505617689</v>
      </c>
      <c r="L31" s="30">
        <f t="shared" si="6"/>
        <v>189.34543845047196</v>
      </c>
      <c r="M31" s="29">
        <f t="shared" si="7"/>
        <v>390.4481718156385</v>
      </c>
      <c r="N31" s="5"/>
      <c r="O31" s="31"/>
    </row>
    <row r="32" spans="1:15" ht="17.25" thickBot="1">
      <c r="A32" s="6"/>
      <c r="B32" s="55" t="s">
        <v>37</v>
      </c>
      <c r="C32" s="79">
        <v>81124730</v>
      </c>
      <c r="D32" s="80">
        <v>65061000</v>
      </c>
      <c r="E32" s="81">
        <f t="shared" si="0"/>
        <v>-16063730</v>
      </c>
      <c r="F32" s="79">
        <v>73383900</v>
      </c>
      <c r="G32" s="80">
        <v>68011630</v>
      </c>
      <c r="H32" s="81">
        <f t="shared" si="1"/>
        <v>-5372270</v>
      </c>
      <c r="I32" s="81">
        <v>71650220</v>
      </c>
      <c r="J32" s="56">
        <f t="shared" si="2"/>
        <v>-19.80127391487158</v>
      </c>
      <c r="K32" s="57">
        <f t="shared" si="3"/>
        <v>-7.320774720340566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30085000</v>
      </c>
      <c r="D7" s="62">
        <v>19296173</v>
      </c>
      <c r="E7" s="63">
        <f>($D7-$C7)</f>
        <v>-10788827</v>
      </c>
      <c r="F7" s="61">
        <v>31890000</v>
      </c>
      <c r="G7" s="62">
        <v>20453944</v>
      </c>
      <c r="H7" s="63">
        <f>($G7-$F7)</f>
        <v>-11436056</v>
      </c>
      <c r="I7" s="63">
        <v>21681181</v>
      </c>
      <c r="J7" s="28">
        <f>IF($C7=0,0,($E7/$C7)*100)</f>
        <v>-35.8611500747881</v>
      </c>
      <c r="K7" s="29">
        <f>IF($F7=0,0,($H7/$F7)*100)</f>
        <v>-35.86094700533082</v>
      </c>
      <c r="L7" s="30">
        <f>IF($E$10=0,0,($E7/$E$10)*100)</f>
        <v>124.66501445416323</v>
      </c>
      <c r="M7" s="29">
        <f>IF($H$10=0,0,($H7/$H$10)*100)</f>
        <v>101.18057583109048</v>
      </c>
      <c r="N7" s="5"/>
      <c r="O7" s="31"/>
    </row>
    <row r="8" spans="1:15" ht="12.75">
      <c r="A8" s="2"/>
      <c r="B8" s="27" t="s">
        <v>16</v>
      </c>
      <c r="C8" s="61">
        <v>1696000</v>
      </c>
      <c r="D8" s="62">
        <v>1678860</v>
      </c>
      <c r="E8" s="63">
        <f>($D8-$C8)</f>
        <v>-17140</v>
      </c>
      <c r="F8" s="61">
        <v>1790000</v>
      </c>
      <c r="G8" s="62">
        <v>1777912</v>
      </c>
      <c r="H8" s="63">
        <f>($G8-$F8)</f>
        <v>-12088</v>
      </c>
      <c r="I8" s="63">
        <v>1877475</v>
      </c>
      <c r="J8" s="28">
        <f>IF($C8=0,0,($E8/$C8)*100)</f>
        <v>-1.0106132075471699</v>
      </c>
      <c r="K8" s="29">
        <f>IF($F8=0,0,($H8/$F8)*100)</f>
        <v>-0.6753072625698323</v>
      </c>
      <c r="L8" s="30">
        <f>IF($E$10=0,0,($E8/$E$10)*100)</f>
        <v>0.1980528882096597</v>
      </c>
      <c r="M8" s="29">
        <f>IF($H$10=0,0,($H8/$H$10)*100)</f>
        <v>0.10694865438278912</v>
      </c>
      <c r="N8" s="5"/>
      <c r="O8" s="31"/>
    </row>
    <row r="9" spans="1:15" ht="12.75">
      <c r="A9" s="2"/>
      <c r="B9" s="27" t="s">
        <v>17</v>
      </c>
      <c r="C9" s="61">
        <v>129662000</v>
      </c>
      <c r="D9" s="62">
        <v>131813713</v>
      </c>
      <c r="E9" s="63">
        <f aca="true" t="shared" si="0" ref="E9:E32">($D9-$C9)</f>
        <v>2151713</v>
      </c>
      <c r="F9" s="61">
        <v>130555000</v>
      </c>
      <c r="G9" s="62">
        <v>130700524</v>
      </c>
      <c r="H9" s="63">
        <f aca="true" t="shared" si="1" ref="H9:H32">($G9-$F9)</f>
        <v>145524</v>
      </c>
      <c r="I9" s="63">
        <v>127202074</v>
      </c>
      <c r="J9" s="28">
        <f aca="true" t="shared" si="2" ref="J9:J32">IF($C9=0,0,($E9/$C9)*100)</f>
        <v>1.65947849022844</v>
      </c>
      <c r="K9" s="29">
        <f aca="true" t="shared" si="3" ref="K9:K32">IF($F9=0,0,($H9/$F9)*100)</f>
        <v>0.11146566581134389</v>
      </c>
      <c r="L9" s="30">
        <f>IF($E$10=0,0,($E9/$E$10)*100)</f>
        <v>-24.863067342372897</v>
      </c>
      <c r="M9" s="29">
        <f>IF($H$10=0,0,($H9/$H$10)*100)</f>
        <v>-1.2875244854732797</v>
      </c>
      <c r="N9" s="5"/>
      <c r="O9" s="31"/>
    </row>
    <row r="10" spans="1:15" ht="16.5">
      <c r="A10" s="6"/>
      <c r="B10" s="32" t="s">
        <v>18</v>
      </c>
      <c r="C10" s="64">
        <v>161443000</v>
      </c>
      <c r="D10" s="65">
        <v>152788746</v>
      </c>
      <c r="E10" s="66">
        <f t="shared" si="0"/>
        <v>-8654254</v>
      </c>
      <c r="F10" s="64">
        <v>164235000</v>
      </c>
      <c r="G10" s="65">
        <v>152932380</v>
      </c>
      <c r="H10" s="66">
        <f t="shared" si="1"/>
        <v>-11302620</v>
      </c>
      <c r="I10" s="66">
        <v>150760730</v>
      </c>
      <c r="J10" s="33">
        <f t="shared" si="2"/>
        <v>-5.360563170902424</v>
      </c>
      <c r="K10" s="34">
        <f t="shared" si="3"/>
        <v>-6.881980089505892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52764001</v>
      </c>
      <c r="D12" s="62">
        <v>56681000</v>
      </c>
      <c r="E12" s="63">
        <f t="shared" si="0"/>
        <v>3916999</v>
      </c>
      <c r="F12" s="61">
        <v>56141000</v>
      </c>
      <c r="G12" s="62">
        <v>60167000</v>
      </c>
      <c r="H12" s="63">
        <f t="shared" si="1"/>
        <v>4026000</v>
      </c>
      <c r="I12" s="63">
        <v>63686000</v>
      </c>
      <c r="J12" s="28">
        <f t="shared" si="2"/>
        <v>7.42362013070237</v>
      </c>
      <c r="K12" s="29">
        <f t="shared" si="3"/>
        <v>7.171229582657951</v>
      </c>
      <c r="L12" s="30">
        <f aca="true" t="shared" si="4" ref="L12:L17">IF($E$17=0,0,($E12/$E$17)*100)</f>
        <v>80.12603745039169</v>
      </c>
      <c r="M12" s="29">
        <f aca="true" t="shared" si="5" ref="M12:M17">IF($H$17=0,0,($H12/$H$17)*100)</f>
        <v>-70.70639127118535</v>
      </c>
      <c r="N12" s="5"/>
      <c r="O12" s="31"/>
    </row>
    <row r="13" spans="1:15" ht="12.75">
      <c r="A13" s="2"/>
      <c r="B13" s="27" t="s">
        <v>21</v>
      </c>
      <c r="C13" s="61">
        <v>1347000</v>
      </c>
      <c r="D13" s="62">
        <v>1819000</v>
      </c>
      <c r="E13" s="63">
        <f t="shared" si="0"/>
        <v>472000</v>
      </c>
      <c r="F13" s="61">
        <v>1405000</v>
      </c>
      <c r="G13" s="62">
        <v>1925864</v>
      </c>
      <c r="H13" s="63">
        <f t="shared" si="1"/>
        <v>520864</v>
      </c>
      <c r="I13" s="63">
        <v>2033712</v>
      </c>
      <c r="J13" s="28">
        <f t="shared" si="2"/>
        <v>35.04083147735709</v>
      </c>
      <c r="K13" s="29">
        <f t="shared" si="3"/>
        <v>37.07217081850534</v>
      </c>
      <c r="L13" s="30">
        <f t="shared" si="4"/>
        <v>9.655220661681273</v>
      </c>
      <c r="M13" s="29">
        <f t="shared" si="5"/>
        <v>-9.147643761320092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83767000</v>
      </c>
      <c r="D16" s="62">
        <v>84266548</v>
      </c>
      <c r="E16" s="63">
        <f t="shared" si="0"/>
        <v>499548</v>
      </c>
      <c r="F16" s="61">
        <v>89249001</v>
      </c>
      <c r="G16" s="62">
        <v>79008168</v>
      </c>
      <c r="H16" s="63">
        <f t="shared" si="1"/>
        <v>-10240833</v>
      </c>
      <c r="I16" s="63">
        <v>83436902</v>
      </c>
      <c r="J16" s="40">
        <f t="shared" si="2"/>
        <v>0.59635417288431</v>
      </c>
      <c r="K16" s="29">
        <f t="shared" si="3"/>
        <v>-11.474451125789072</v>
      </c>
      <c r="L16" s="30">
        <f t="shared" si="4"/>
        <v>10.218741887927026</v>
      </c>
      <c r="M16" s="29">
        <f t="shared" si="5"/>
        <v>179.85403503250546</v>
      </c>
      <c r="N16" s="5"/>
      <c r="O16" s="31"/>
    </row>
    <row r="17" spans="1:15" ht="16.5">
      <c r="A17" s="2"/>
      <c r="B17" s="32" t="s">
        <v>24</v>
      </c>
      <c r="C17" s="64">
        <v>137878001</v>
      </c>
      <c r="D17" s="65">
        <v>142766548</v>
      </c>
      <c r="E17" s="66">
        <f t="shared" si="0"/>
        <v>4888547</v>
      </c>
      <c r="F17" s="64">
        <v>146795001</v>
      </c>
      <c r="G17" s="65">
        <v>141101032</v>
      </c>
      <c r="H17" s="66">
        <f t="shared" si="1"/>
        <v>-5693969</v>
      </c>
      <c r="I17" s="66">
        <v>149156614</v>
      </c>
      <c r="J17" s="41">
        <f t="shared" si="2"/>
        <v>3.545559817044345</v>
      </c>
      <c r="K17" s="34">
        <f t="shared" si="3"/>
        <v>-3.878857564093753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23564999</v>
      </c>
      <c r="D18" s="71">
        <v>10022198</v>
      </c>
      <c r="E18" s="72">
        <f t="shared" si="0"/>
        <v>-13542801</v>
      </c>
      <c r="F18" s="73">
        <v>17439999</v>
      </c>
      <c r="G18" s="74">
        <v>11831348</v>
      </c>
      <c r="H18" s="75">
        <f t="shared" si="1"/>
        <v>-5608651</v>
      </c>
      <c r="I18" s="75">
        <v>1604116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20500000</v>
      </c>
      <c r="D21" s="62">
        <v>0</v>
      </c>
      <c r="E21" s="63">
        <f t="shared" si="0"/>
        <v>-20500000</v>
      </c>
      <c r="F21" s="61">
        <v>20500000</v>
      </c>
      <c r="G21" s="62">
        <v>0</v>
      </c>
      <c r="H21" s="63">
        <f t="shared" si="1"/>
        <v>-20500000</v>
      </c>
      <c r="I21" s="63">
        <v>0</v>
      </c>
      <c r="J21" s="28">
        <f t="shared" si="2"/>
        <v>-100</v>
      </c>
      <c r="K21" s="29">
        <f t="shared" si="3"/>
        <v>-100</v>
      </c>
      <c r="L21" s="30">
        <f>IF($E$25=0,0,($E21/$E$25)*100)</f>
        <v>138.6352877527558</v>
      </c>
      <c r="M21" s="29">
        <f>IF($H$25=0,0,($H21/$H$25)*100)</f>
        <v>155.03289722453303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41160000</v>
      </c>
      <c r="D23" s="62">
        <v>42381000</v>
      </c>
      <c r="E23" s="63">
        <f t="shared" si="0"/>
        <v>1221000</v>
      </c>
      <c r="F23" s="61">
        <v>42422000</v>
      </c>
      <c r="G23" s="62">
        <v>44099000</v>
      </c>
      <c r="H23" s="63">
        <f t="shared" si="1"/>
        <v>1677000</v>
      </c>
      <c r="I23" s="63">
        <v>48173000</v>
      </c>
      <c r="J23" s="28">
        <f t="shared" si="2"/>
        <v>2.9664723032069973</v>
      </c>
      <c r="K23" s="29">
        <f t="shared" si="3"/>
        <v>3.953137522983358</v>
      </c>
      <c r="L23" s="30">
        <f>IF($E$25=0,0,($E23/$E$25)*100)</f>
        <v>-8.257252992493406</v>
      </c>
      <c r="M23" s="29">
        <f>IF($H$25=0,0,($H23/$H$25)*100)</f>
        <v>-12.68244725100204</v>
      </c>
      <c r="N23" s="5"/>
      <c r="O23" s="31"/>
    </row>
    <row r="24" spans="1:15" ht="12.75">
      <c r="A24" s="6"/>
      <c r="B24" s="27" t="s">
        <v>30</v>
      </c>
      <c r="C24" s="61">
        <v>1000000</v>
      </c>
      <c r="D24" s="62">
        <v>5492000</v>
      </c>
      <c r="E24" s="63">
        <f t="shared" si="0"/>
        <v>4492000</v>
      </c>
      <c r="F24" s="61">
        <v>1000000</v>
      </c>
      <c r="G24" s="62">
        <v>6600000</v>
      </c>
      <c r="H24" s="63">
        <f t="shared" si="1"/>
        <v>5600000</v>
      </c>
      <c r="I24" s="63">
        <v>1500000</v>
      </c>
      <c r="J24" s="28">
        <f t="shared" si="2"/>
        <v>449.2</v>
      </c>
      <c r="K24" s="29">
        <f t="shared" si="3"/>
        <v>560</v>
      </c>
      <c r="L24" s="30">
        <f>IF($E$25=0,0,($E24/$E$25)*100)</f>
        <v>-30.37803476026239</v>
      </c>
      <c r="M24" s="29">
        <f>IF($H$25=0,0,($H24/$H$25)*100)</f>
        <v>-42.35044997353097</v>
      </c>
      <c r="N24" s="5"/>
      <c r="O24" s="31"/>
    </row>
    <row r="25" spans="1:15" ht="16.5">
      <c r="A25" s="6"/>
      <c r="B25" s="32" t="s">
        <v>31</v>
      </c>
      <c r="C25" s="64">
        <v>62660000</v>
      </c>
      <c r="D25" s="65">
        <v>47873000</v>
      </c>
      <c r="E25" s="66">
        <f t="shared" si="0"/>
        <v>-14787000</v>
      </c>
      <c r="F25" s="64">
        <v>63922000</v>
      </c>
      <c r="G25" s="65">
        <v>50699000</v>
      </c>
      <c r="H25" s="66">
        <f t="shared" si="1"/>
        <v>-13223000</v>
      </c>
      <c r="I25" s="66">
        <v>49673000</v>
      </c>
      <c r="J25" s="41">
        <f t="shared" si="2"/>
        <v>-23.59878710501117</v>
      </c>
      <c r="K25" s="34">
        <f t="shared" si="3"/>
        <v>-20.686148743781484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12000000</v>
      </c>
      <c r="E28" s="63">
        <f t="shared" si="0"/>
        <v>2000000</v>
      </c>
      <c r="F28" s="61">
        <v>10000000</v>
      </c>
      <c r="G28" s="62">
        <v>0</v>
      </c>
      <c r="H28" s="63">
        <f t="shared" si="1"/>
        <v>-10000000</v>
      </c>
      <c r="I28" s="63">
        <v>0</v>
      </c>
      <c r="J28" s="28">
        <f t="shared" si="2"/>
        <v>20</v>
      </c>
      <c r="K28" s="29">
        <f t="shared" si="3"/>
        <v>-100</v>
      </c>
      <c r="L28" s="30">
        <f t="shared" si="6"/>
        <v>-13.525393927098126</v>
      </c>
      <c r="M28" s="29">
        <f t="shared" si="7"/>
        <v>75.62580352416245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31160000</v>
      </c>
      <c r="D30" s="62">
        <v>30381000</v>
      </c>
      <c r="E30" s="63">
        <f t="shared" si="0"/>
        <v>-779000</v>
      </c>
      <c r="F30" s="61">
        <v>32422000</v>
      </c>
      <c r="G30" s="62">
        <v>46599000</v>
      </c>
      <c r="H30" s="63">
        <f t="shared" si="1"/>
        <v>14177000</v>
      </c>
      <c r="I30" s="63">
        <v>48173000</v>
      </c>
      <c r="J30" s="28">
        <f t="shared" si="2"/>
        <v>-2.5</v>
      </c>
      <c r="K30" s="29">
        <f t="shared" si="3"/>
        <v>43.726482018382576</v>
      </c>
      <c r="L30" s="30">
        <f t="shared" si="6"/>
        <v>5.2681409346047205</v>
      </c>
      <c r="M30" s="29">
        <f t="shared" si="7"/>
        <v>-107.21470165620511</v>
      </c>
      <c r="N30" s="5"/>
      <c r="O30" s="31"/>
    </row>
    <row r="31" spans="1:15" ht="12.75">
      <c r="A31" s="6"/>
      <c r="B31" s="27" t="s">
        <v>30</v>
      </c>
      <c r="C31" s="61">
        <v>21500000</v>
      </c>
      <c r="D31" s="62">
        <v>5492000</v>
      </c>
      <c r="E31" s="63">
        <f t="shared" si="0"/>
        <v>-16008000</v>
      </c>
      <c r="F31" s="61">
        <v>21500000</v>
      </c>
      <c r="G31" s="62">
        <v>4100000</v>
      </c>
      <c r="H31" s="63">
        <f t="shared" si="1"/>
        <v>-17400000</v>
      </c>
      <c r="I31" s="63">
        <v>1500000</v>
      </c>
      <c r="J31" s="28">
        <f t="shared" si="2"/>
        <v>-74.45581395348837</v>
      </c>
      <c r="K31" s="29">
        <f t="shared" si="3"/>
        <v>-80.93023255813954</v>
      </c>
      <c r="L31" s="30">
        <f t="shared" si="6"/>
        <v>108.2572529924934</v>
      </c>
      <c r="M31" s="29">
        <f t="shared" si="7"/>
        <v>131.58889813204263</v>
      </c>
      <c r="N31" s="5"/>
      <c r="O31" s="31"/>
    </row>
    <row r="32" spans="1:15" ht="17.25" thickBot="1">
      <c r="A32" s="6"/>
      <c r="B32" s="55" t="s">
        <v>37</v>
      </c>
      <c r="C32" s="79">
        <v>62660000</v>
      </c>
      <c r="D32" s="80">
        <v>47873000</v>
      </c>
      <c r="E32" s="81">
        <f t="shared" si="0"/>
        <v>-14787000</v>
      </c>
      <c r="F32" s="79">
        <v>63922000</v>
      </c>
      <c r="G32" s="80">
        <v>50699000</v>
      </c>
      <c r="H32" s="81">
        <f t="shared" si="1"/>
        <v>-13223000</v>
      </c>
      <c r="I32" s="81">
        <v>49673000</v>
      </c>
      <c r="J32" s="56">
        <f t="shared" si="2"/>
        <v>-23.59878710501117</v>
      </c>
      <c r="K32" s="57">
        <f t="shared" si="3"/>
        <v>-20.686148743781484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49424000</v>
      </c>
      <c r="D7" s="62">
        <v>55145000</v>
      </c>
      <c r="E7" s="63">
        <f>($D7-$C7)</f>
        <v>5721000</v>
      </c>
      <c r="F7" s="61">
        <v>52141000</v>
      </c>
      <c r="G7" s="62">
        <v>57019000</v>
      </c>
      <c r="H7" s="63">
        <f>($G7-$F7)</f>
        <v>4878000</v>
      </c>
      <c r="I7" s="63">
        <v>60082000</v>
      </c>
      <c r="J7" s="28">
        <f>IF($C7=0,0,($E7/$C7)*100)</f>
        <v>11.575348009064422</v>
      </c>
      <c r="K7" s="29">
        <f>IF($F7=0,0,($H7/$F7)*100)</f>
        <v>9.355401699238602</v>
      </c>
      <c r="L7" s="30">
        <f>IF($E$10=0,0,($E7/$E$10)*100)</f>
        <v>8.748449505152923</v>
      </c>
      <c r="M7" s="29">
        <f>IF($H$10=0,0,($H7/$H$10)*100)</f>
        <v>88.75421505193614</v>
      </c>
      <c r="N7" s="5"/>
      <c r="O7" s="31"/>
    </row>
    <row r="8" spans="1:15" ht="12.75">
      <c r="A8" s="2"/>
      <c r="B8" s="27" t="s">
        <v>16</v>
      </c>
      <c r="C8" s="61">
        <v>84068000</v>
      </c>
      <c r="D8" s="62">
        <v>122271000</v>
      </c>
      <c r="E8" s="63">
        <f>($D8-$C8)</f>
        <v>38203000</v>
      </c>
      <c r="F8" s="61">
        <v>88693000</v>
      </c>
      <c r="G8" s="62">
        <v>75528000</v>
      </c>
      <c r="H8" s="63">
        <f>($G8-$F8)</f>
        <v>-13165000</v>
      </c>
      <c r="I8" s="63">
        <v>97498000</v>
      </c>
      <c r="J8" s="28">
        <f>IF($C8=0,0,($E8/$C8)*100)</f>
        <v>45.44297473473854</v>
      </c>
      <c r="K8" s="29">
        <f>IF($F8=0,0,($H8/$F8)*100)</f>
        <v>-14.843336001713778</v>
      </c>
      <c r="L8" s="30">
        <f>IF($E$10=0,0,($E8/$E$10)*100)</f>
        <v>58.41933515912552</v>
      </c>
      <c r="M8" s="29">
        <f>IF($H$10=0,0,($H8/$H$10)*100)</f>
        <v>-239.53448978243935</v>
      </c>
      <c r="N8" s="5"/>
      <c r="O8" s="31"/>
    </row>
    <row r="9" spans="1:15" ht="12.75">
      <c r="A9" s="2"/>
      <c r="B9" s="27" t="s">
        <v>17</v>
      </c>
      <c r="C9" s="61">
        <v>122625000</v>
      </c>
      <c r="D9" s="62">
        <v>144095445</v>
      </c>
      <c r="E9" s="63">
        <f aca="true" t="shared" si="0" ref="E9:E32">($D9-$C9)</f>
        <v>21470445</v>
      </c>
      <c r="F9" s="61">
        <v>129367315</v>
      </c>
      <c r="G9" s="62">
        <v>143150392</v>
      </c>
      <c r="H9" s="63">
        <f aca="true" t="shared" si="1" ref="H9:H32">($G9-$F9)</f>
        <v>13783077</v>
      </c>
      <c r="I9" s="63">
        <v>139126364</v>
      </c>
      <c r="J9" s="28">
        <f aca="true" t="shared" si="2" ref="J9:J32">IF($C9=0,0,($E9/$C9)*100)</f>
        <v>17.50902752293578</v>
      </c>
      <c r="K9" s="29">
        <f aca="true" t="shared" si="3" ref="K9:K32">IF($F9=0,0,($H9/$F9)*100)</f>
        <v>10.65421895785655</v>
      </c>
      <c r="L9" s="30">
        <f>IF($E$10=0,0,($E9/$E$10)*100)</f>
        <v>32.83221533572156</v>
      </c>
      <c r="M9" s="29">
        <f>IF($H$10=0,0,($H9/$H$10)*100)</f>
        <v>250.78027473050324</v>
      </c>
      <c r="N9" s="5"/>
      <c r="O9" s="31"/>
    </row>
    <row r="10" spans="1:15" ht="16.5">
      <c r="A10" s="6"/>
      <c r="B10" s="32" t="s">
        <v>18</v>
      </c>
      <c r="C10" s="64">
        <v>256117000</v>
      </c>
      <c r="D10" s="65">
        <v>321511445</v>
      </c>
      <c r="E10" s="66">
        <f t="shared" si="0"/>
        <v>65394445</v>
      </c>
      <c r="F10" s="64">
        <v>270201315</v>
      </c>
      <c r="G10" s="65">
        <v>275697392</v>
      </c>
      <c r="H10" s="66">
        <f t="shared" si="1"/>
        <v>5496077</v>
      </c>
      <c r="I10" s="66">
        <v>296706364</v>
      </c>
      <c r="J10" s="33">
        <f t="shared" si="2"/>
        <v>25.533035682910544</v>
      </c>
      <c r="K10" s="34">
        <f t="shared" si="3"/>
        <v>2.034067450782022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84799000</v>
      </c>
      <c r="D12" s="62">
        <v>101150829</v>
      </c>
      <c r="E12" s="63">
        <f t="shared" si="0"/>
        <v>16351829</v>
      </c>
      <c r="F12" s="61">
        <v>89463000</v>
      </c>
      <c r="G12" s="62">
        <v>107371471</v>
      </c>
      <c r="H12" s="63">
        <f t="shared" si="1"/>
        <v>17908471</v>
      </c>
      <c r="I12" s="63">
        <v>113652562</v>
      </c>
      <c r="J12" s="28">
        <f t="shared" si="2"/>
        <v>19.283044611375132</v>
      </c>
      <c r="K12" s="29">
        <f t="shared" si="3"/>
        <v>20.017740294870507</v>
      </c>
      <c r="L12" s="30">
        <f aca="true" t="shared" si="4" ref="L12:L17">IF($E$17=0,0,($E12/$E$17)*100)</f>
        <v>21.606524815898975</v>
      </c>
      <c r="M12" s="29">
        <f aca="true" t="shared" si="5" ref="M12:M17">IF($H$17=0,0,($H12/$H$17)*100)</f>
        <v>89.20356876618291</v>
      </c>
      <c r="N12" s="5"/>
      <c r="O12" s="31"/>
    </row>
    <row r="13" spans="1:15" ht="12.75">
      <c r="A13" s="2"/>
      <c r="B13" s="27" t="s">
        <v>21</v>
      </c>
      <c r="C13" s="61">
        <v>7310000</v>
      </c>
      <c r="D13" s="62">
        <v>2124000</v>
      </c>
      <c r="E13" s="63">
        <f t="shared" si="0"/>
        <v>-5186000</v>
      </c>
      <c r="F13" s="61">
        <v>7712000</v>
      </c>
      <c r="G13" s="62">
        <v>2239000</v>
      </c>
      <c r="H13" s="63">
        <f t="shared" si="1"/>
        <v>-5473000</v>
      </c>
      <c r="I13" s="63">
        <v>2360000</v>
      </c>
      <c r="J13" s="28">
        <f t="shared" si="2"/>
        <v>-70.9439124487004</v>
      </c>
      <c r="K13" s="29">
        <f t="shared" si="3"/>
        <v>-70.96732365145229</v>
      </c>
      <c r="L13" s="30">
        <f t="shared" si="4"/>
        <v>-6.852532380032354</v>
      </c>
      <c r="M13" s="29">
        <f t="shared" si="5"/>
        <v>-27.261463687062903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61922000</v>
      </c>
      <c r="D15" s="62">
        <v>99715160</v>
      </c>
      <c r="E15" s="63">
        <f t="shared" si="0"/>
        <v>37793160</v>
      </c>
      <c r="F15" s="61">
        <v>65327000</v>
      </c>
      <c r="G15" s="62">
        <v>105099779</v>
      </c>
      <c r="H15" s="63">
        <f t="shared" si="1"/>
        <v>39772779</v>
      </c>
      <c r="I15" s="63">
        <v>110775167</v>
      </c>
      <c r="J15" s="28">
        <f t="shared" si="2"/>
        <v>61.03349375020186</v>
      </c>
      <c r="K15" s="29">
        <f t="shared" si="3"/>
        <v>60.88260443614432</v>
      </c>
      <c r="L15" s="30">
        <f t="shared" si="4"/>
        <v>49.93807416963818</v>
      </c>
      <c r="M15" s="29">
        <f t="shared" si="5"/>
        <v>198.11148738207163</v>
      </c>
      <c r="N15" s="5"/>
      <c r="O15" s="31"/>
    </row>
    <row r="16" spans="1:15" ht="12.75">
      <c r="A16" s="2"/>
      <c r="B16" s="27" t="s">
        <v>23</v>
      </c>
      <c r="C16" s="61">
        <v>215752000</v>
      </c>
      <c r="D16" s="62">
        <v>242473062</v>
      </c>
      <c r="E16" s="63">
        <f t="shared" si="0"/>
        <v>26721062</v>
      </c>
      <c r="F16" s="61">
        <v>227617000</v>
      </c>
      <c r="G16" s="62">
        <v>195484708</v>
      </c>
      <c r="H16" s="63">
        <f t="shared" si="1"/>
        <v>-32132292</v>
      </c>
      <c r="I16" s="63">
        <v>205753113</v>
      </c>
      <c r="J16" s="40">
        <f t="shared" si="2"/>
        <v>12.385081945937928</v>
      </c>
      <c r="K16" s="29">
        <f t="shared" si="3"/>
        <v>-14.116824314528353</v>
      </c>
      <c r="L16" s="30">
        <f t="shared" si="4"/>
        <v>35.3079333944952</v>
      </c>
      <c r="M16" s="29">
        <f t="shared" si="5"/>
        <v>-160.05359246119164</v>
      </c>
      <c r="N16" s="5"/>
      <c r="O16" s="31"/>
    </row>
    <row r="17" spans="1:15" ht="16.5">
      <c r="A17" s="2"/>
      <c r="B17" s="32" t="s">
        <v>24</v>
      </c>
      <c r="C17" s="64">
        <v>369783000</v>
      </c>
      <c r="D17" s="65">
        <v>445463051</v>
      </c>
      <c r="E17" s="66">
        <f t="shared" si="0"/>
        <v>75680051</v>
      </c>
      <c r="F17" s="64">
        <v>390119000</v>
      </c>
      <c r="G17" s="65">
        <v>410194958</v>
      </c>
      <c r="H17" s="66">
        <f t="shared" si="1"/>
        <v>20075958</v>
      </c>
      <c r="I17" s="66">
        <v>432540842</v>
      </c>
      <c r="J17" s="41">
        <f t="shared" si="2"/>
        <v>20.466070911859116</v>
      </c>
      <c r="K17" s="34">
        <f t="shared" si="3"/>
        <v>5.146111314752678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-113666000</v>
      </c>
      <c r="D18" s="71">
        <v>-123951606</v>
      </c>
      <c r="E18" s="72">
        <f t="shared" si="0"/>
        <v>-10285606</v>
      </c>
      <c r="F18" s="73">
        <v>-119917685</v>
      </c>
      <c r="G18" s="74">
        <v>-134497566</v>
      </c>
      <c r="H18" s="75">
        <f t="shared" si="1"/>
        <v>-14579881</v>
      </c>
      <c r="I18" s="75">
        <v>-135834478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40216000</v>
      </c>
      <c r="D23" s="62">
        <v>44957000</v>
      </c>
      <c r="E23" s="63">
        <f t="shared" si="0"/>
        <v>4741000</v>
      </c>
      <c r="F23" s="61">
        <v>41432000</v>
      </c>
      <c r="G23" s="62">
        <v>15000000</v>
      </c>
      <c r="H23" s="63">
        <f t="shared" si="1"/>
        <v>-26432000</v>
      </c>
      <c r="I23" s="63">
        <v>10000000</v>
      </c>
      <c r="J23" s="28">
        <f t="shared" si="2"/>
        <v>11.788840262582056</v>
      </c>
      <c r="K23" s="29">
        <f t="shared" si="3"/>
        <v>-63.79609963313381</v>
      </c>
      <c r="L23" s="30">
        <f>IF($E$25=0,0,($E23/$E$25)*100)</f>
        <v>34.40992887211497</v>
      </c>
      <c r="M23" s="29">
        <f>IF($H$25=0,0,($H23/$H$25)*100)</f>
        <v>100.20091739641381</v>
      </c>
      <c r="N23" s="5"/>
      <c r="O23" s="31"/>
    </row>
    <row r="24" spans="1:15" ht="12.75">
      <c r="A24" s="6"/>
      <c r="B24" s="27" t="s">
        <v>30</v>
      </c>
      <c r="C24" s="61"/>
      <c r="D24" s="62">
        <v>9037000</v>
      </c>
      <c r="E24" s="63">
        <f t="shared" si="0"/>
        <v>9037000</v>
      </c>
      <c r="F24" s="61"/>
      <c r="G24" s="62">
        <v>53000</v>
      </c>
      <c r="H24" s="63">
        <f t="shared" si="1"/>
        <v>53000</v>
      </c>
      <c r="I24" s="63">
        <v>56000</v>
      </c>
      <c r="J24" s="28">
        <f t="shared" si="2"/>
        <v>0</v>
      </c>
      <c r="K24" s="29">
        <f t="shared" si="3"/>
        <v>0</v>
      </c>
      <c r="L24" s="30">
        <f>IF($E$25=0,0,($E24/$E$25)*100)</f>
        <v>65.59007112788503</v>
      </c>
      <c r="M24" s="29">
        <f>IF($H$25=0,0,($H24/$H$25)*100)</f>
        <v>-0.20091739641381404</v>
      </c>
      <c r="N24" s="5"/>
      <c r="O24" s="31"/>
    </row>
    <row r="25" spans="1:15" ht="16.5">
      <c r="A25" s="6"/>
      <c r="B25" s="32" t="s">
        <v>31</v>
      </c>
      <c r="C25" s="64">
        <v>40216000</v>
      </c>
      <c r="D25" s="65">
        <v>53994000</v>
      </c>
      <c r="E25" s="66">
        <f t="shared" si="0"/>
        <v>13778000</v>
      </c>
      <c r="F25" s="64">
        <v>41432000</v>
      </c>
      <c r="G25" s="65">
        <v>15053000</v>
      </c>
      <c r="H25" s="66">
        <f t="shared" si="1"/>
        <v>-26379000</v>
      </c>
      <c r="I25" s="66">
        <v>10056000</v>
      </c>
      <c r="J25" s="41">
        <f t="shared" si="2"/>
        <v>34.259996021483985</v>
      </c>
      <c r="K25" s="34">
        <f t="shared" si="3"/>
        <v>-63.66817918517088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17338000</v>
      </c>
      <c r="E28" s="63">
        <f t="shared" si="0"/>
        <v>7338000</v>
      </c>
      <c r="F28" s="61">
        <v>10000000</v>
      </c>
      <c r="G28" s="62">
        <v>15000000</v>
      </c>
      <c r="H28" s="63">
        <f t="shared" si="1"/>
        <v>5000000</v>
      </c>
      <c r="I28" s="63">
        <v>10000000</v>
      </c>
      <c r="J28" s="28">
        <f t="shared" si="2"/>
        <v>73.38</v>
      </c>
      <c r="K28" s="29">
        <f t="shared" si="3"/>
        <v>50</v>
      </c>
      <c r="L28" s="30">
        <f t="shared" si="6"/>
        <v>53.25881840615474</v>
      </c>
      <c r="M28" s="29">
        <f t="shared" si="7"/>
        <v>-18.954471359793775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11000000</v>
      </c>
      <c r="D30" s="62">
        <v>11656000</v>
      </c>
      <c r="E30" s="63">
        <f t="shared" si="0"/>
        <v>656000</v>
      </c>
      <c r="F30" s="61">
        <v>15574000</v>
      </c>
      <c r="G30" s="62">
        <v>0</v>
      </c>
      <c r="H30" s="63">
        <f t="shared" si="1"/>
        <v>-15574000</v>
      </c>
      <c r="I30" s="63">
        <v>0</v>
      </c>
      <c r="J30" s="28">
        <f t="shared" si="2"/>
        <v>5.963636363636363</v>
      </c>
      <c r="K30" s="29">
        <f t="shared" si="3"/>
        <v>-100</v>
      </c>
      <c r="L30" s="30">
        <f t="shared" si="6"/>
        <v>4.761213528814051</v>
      </c>
      <c r="M30" s="29">
        <f t="shared" si="7"/>
        <v>59.039387391485654</v>
      </c>
      <c r="N30" s="5"/>
      <c r="O30" s="31"/>
    </row>
    <row r="31" spans="1:15" ht="12.75">
      <c r="A31" s="6"/>
      <c r="B31" s="27" t="s">
        <v>30</v>
      </c>
      <c r="C31" s="61">
        <v>19216000</v>
      </c>
      <c r="D31" s="62">
        <v>25000000</v>
      </c>
      <c r="E31" s="63">
        <f t="shared" si="0"/>
        <v>5784000</v>
      </c>
      <c r="F31" s="61">
        <v>15858000</v>
      </c>
      <c r="G31" s="62">
        <v>53000</v>
      </c>
      <c r="H31" s="63">
        <f t="shared" si="1"/>
        <v>-15805000</v>
      </c>
      <c r="I31" s="63">
        <v>56000</v>
      </c>
      <c r="J31" s="28">
        <f t="shared" si="2"/>
        <v>30.099916736053288</v>
      </c>
      <c r="K31" s="29">
        <f t="shared" si="3"/>
        <v>-99.66578383150461</v>
      </c>
      <c r="L31" s="30">
        <f t="shared" si="6"/>
        <v>41.97996806503121</v>
      </c>
      <c r="M31" s="29">
        <f t="shared" si="7"/>
        <v>59.915083968308124</v>
      </c>
      <c r="N31" s="5"/>
      <c r="O31" s="31"/>
    </row>
    <row r="32" spans="1:15" ht="17.25" thickBot="1">
      <c r="A32" s="6"/>
      <c r="B32" s="55" t="s">
        <v>37</v>
      </c>
      <c r="C32" s="79">
        <v>40216000</v>
      </c>
      <c r="D32" s="80">
        <v>53994000</v>
      </c>
      <c r="E32" s="81">
        <f t="shared" si="0"/>
        <v>13778000</v>
      </c>
      <c r="F32" s="79">
        <v>41432000</v>
      </c>
      <c r="G32" s="80">
        <v>15053000</v>
      </c>
      <c r="H32" s="81">
        <f t="shared" si="1"/>
        <v>-26379000</v>
      </c>
      <c r="I32" s="81">
        <v>10056000</v>
      </c>
      <c r="J32" s="56">
        <f t="shared" si="2"/>
        <v>34.259996021483985</v>
      </c>
      <c r="K32" s="57">
        <f t="shared" si="3"/>
        <v>-63.66817918517088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30879000</v>
      </c>
      <c r="D8" s="62">
        <v>31668406</v>
      </c>
      <c r="E8" s="63">
        <f>($D8-$C8)</f>
        <v>789406</v>
      </c>
      <c r="F8" s="61">
        <v>32546000</v>
      </c>
      <c r="G8" s="62">
        <v>33410168</v>
      </c>
      <c r="H8" s="63">
        <f>($G8-$F8)</f>
        <v>864168</v>
      </c>
      <c r="I8" s="63">
        <v>35180907</v>
      </c>
      <c r="J8" s="28">
        <f>IF($C8=0,0,($E8/$C8)*100)</f>
        <v>2.5564493668836423</v>
      </c>
      <c r="K8" s="29">
        <f>IF($F8=0,0,($H8/$F8)*100)</f>
        <v>2.655220303570331</v>
      </c>
      <c r="L8" s="30">
        <f>IF($E$10=0,0,($E8/$E$10)*100)</f>
        <v>-0.9236728388308455</v>
      </c>
      <c r="M8" s="29">
        <f>IF($H$10=0,0,($H8/$H$10)*100)</f>
        <v>-0.8628184139496364</v>
      </c>
      <c r="N8" s="5"/>
      <c r="O8" s="31"/>
    </row>
    <row r="9" spans="1:15" ht="12.75">
      <c r="A9" s="2"/>
      <c r="B9" s="27" t="s">
        <v>17</v>
      </c>
      <c r="C9" s="61">
        <v>519529000</v>
      </c>
      <c r="D9" s="62">
        <v>433275784</v>
      </c>
      <c r="E9" s="63">
        <f aca="true" t="shared" si="0" ref="E9:E32">($D9-$C9)</f>
        <v>-86253216</v>
      </c>
      <c r="F9" s="61">
        <v>551225000</v>
      </c>
      <c r="G9" s="62">
        <v>450204416</v>
      </c>
      <c r="H9" s="63">
        <f aca="true" t="shared" si="1" ref="H9:H32">($G9-$F9)</f>
        <v>-101020584</v>
      </c>
      <c r="I9" s="63">
        <v>483110509</v>
      </c>
      <c r="J9" s="28">
        <f aca="true" t="shared" si="2" ref="J9:J32">IF($C9=0,0,($E9/$C9)*100)</f>
        <v>-16.602194680181473</v>
      </c>
      <c r="K9" s="29">
        <f aca="true" t="shared" si="3" ref="K9:K32">IF($F9=0,0,($H9/$F9)*100)</f>
        <v>-18.326560660347408</v>
      </c>
      <c r="L9" s="30">
        <f>IF($E$10=0,0,($E9/$E$10)*100)</f>
        <v>100.92367283883084</v>
      </c>
      <c r="M9" s="29">
        <f>IF($H$10=0,0,($H9/$H$10)*100)</f>
        <v>100.86281841394964</v>
      </c>
      <c r="N9" s="5"/>
      <c r="O9" s="31"/>
    </row>
    <row r="10" spans="1:15" ht="16.5">
      <c r="A10" s="6"/>
      <c r="B10" s="32" t="s">
        <v>18</v>
      </c>
      <c r="C10" s="64">
        <v>550408000</v>
      </c>
      <c r="D10" s="65">
        <v>464944190</v>
      </c>
      <c r="E10" s="66">
        <f t="shared" si="0"/>
        <v>-85463810</v>
      </c>
      <c r="F10" s="64">
        <v>583771000</v>
      </c>
      <c r="G10" s="65">
        <v>483614584</v>
      </c>
      <c r="H10" s="66">
        <f t="shared" si="1"/>
        <v>-100156416</v>
      </c>
      <c r="I10" s="66">
        <v>518291416</v>
      </c>
      <c r="J10" s="33">
        <f t="shared" si="2"/>
        <v>-15.527356070405954</v>
      </c>
      <c r="K10" s="34">
        <f t="shared" si="3"/>
        <v>-17.15679881323327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163272395</v>
      </c>
      <c r="D12" s="62">
        <v>149580695</v>
      </c>
      <c r="E12" s="63">
        <f t="shared" si="0"/>
        <v>-13691700</v>
      </c>
      <c r="F12" s="61">
        <v>174073000</v>
      </c>
      <c r="G12" s="62">
        <v>159122115</v>
      </c>
      <c r="H12" s="63">
        <f t="shared" si="1"/>
        <v>-14950885</v>
      </c>
      <c r="I12" s="63">
        <v>169689921</v>
      </c>
      <c r="J12" s="28">
        <f t="shared" si="2"/>
        <v>-8.385802143712047</v>
      </c>
      <c r="K12" s="29">
        <f t="shared" si="3"/>
        <v>-8.588859271684868</v>
      </c>
      <c r="L12" s="30">
        <f aca="true" t="shared" si="4" ref="L12:L17">IF($E$17=0,0,($E12/$E$17)*100)</f>
        <v>17.03311939455712</v>
      </c>
      <c r="M12" s="29">
        <f aca="true" t="shared" si="5" ref="M12:M17">IF($H$17=0,0,($H12/$H$17)*100)</f>
        <v>16.887469782819437</v>
      </c>
      <c r="N12" s="5"/>
      <c r="O12" s="31"/>
    </row>
    <row r="13" spans="1:15" ht="12.75">
      <c r="A13" s="2"/>
      <c r="B13" s="27" t="s">
        <v>21</v>
      </c>
      <c r="C13" s="61">
        <v>3788000</v>
      </c>
      <c r="D13" s="62">
        <v>3594000</v>
      </c>
      <c r="E13" s="63">
        <f t="shared" si="0"/>
        <v>-194000</v>
      </c>
      <c r="F13" s="61">
        <v>3993000</v>
      </c>
      <c r="G13" s="62">
        <v>3806046</v>
      </c>
      <c r="H13" s="63">
        <f t="shared" si="1"/>
        <v>-186954</v>
      </c>
      <c r="I13" s="63">
        <v>4015330</v>
      </c>
      <c r="J13" s="28">
        <f t="shared" si="2"/>
        <v>-5.12143611404435</v>
      </c>
      <c r="K13" s="29">
        <f t="shared" si="3"/>
        <v>-4.682043576258453</v>
      </c>
      <c r="L13" s="30">
        <f t="shared" si="4"/>
        <v>0.24134513336868915</v>
      </c>
      <c r="M13" s="29">
        <f t="shared" si="5"/>
        <v>0.21117010971438982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89474000</v>
      </c>
      <c r="D15" s="62">
        <v>84868000</v>
      </c>
      <c r="E15" s="63">
        <f t="shared" si="0"/>
        <v>-4606000</v>
      </c>
      <c r="F15" s="61">
        <v>94332000</v>
      </c>
      <c r="G15" s="62">
        <v>89535740</v>
      </c>
      <c r="H15" s="63">
        <f t="shared" si="1"/>
        <v>-4796260</v>
      </c>
      <c r="I15" s="63">
        <v>94281134</v>
      </c>
      <c r="J15" s="28">
        <f t="shared" si="2"/>
        <v>-5.147864184008762</v>
      </c>
      <c r="K15" s="29">
        <f t="shared" si="3"/>
        <v>-5.084446423271</v>
      </c>
      <c r="L15" s="30">
        <f t="shared" si="4"/>
        <v>5.730080846887537</v>
      </c>
      <c r="M15" s="29">
        <f t="shared" si="5"/>
        <v>5.417518482721628</v>
      </c>
      <c r="N15" s="5"/>
      <c r="O15" s="31"/>
    </row>
    <row r="16" spans="1:15" ht="12.75">
      <c r="A16" s="2"/>
      <c r="B16" s="27" t="s">
        <v>23</v>
      </c>
      <c r="C16" s="61">
        <v>282844605</v>
      </c>
      <c r="D16" s="62">
        <v>220953495</v>
      </c>
      <c r="E16" s="63">
        <f t="shared" si="0"/>
        <v>-61891110</v>
      </c>
      <c r="F16" s="61">
        <v>299749000</v>
      </c>
      <c r="G16" s="62">
        <v>231150683</v>
      </c>
      <c r="H16" s="63">
        <f t="shared" si="1"/>
        <v>-68598317</v>
      </c>
      <c r="I16" s="63">
        <v>250305031</v>
      </c>
      <c r="J16" s="40">
        <f t="shared" si="2"/>
        <v>-21.881665375940262</v>
      </c>
      <c r="K16" s="29">
        <f t="shared" si="3"/>
        <v>-22.88525299500582</v>
      </c>
      <c r="L16" s="30">
        <f t="shared" si="4"/>
        <v>76.99545462518665</v>
      </c>
      <c r="M16" s="29">
        <f t="shared" si="5"/>
        <v>77.48384162474454</v>
      </c>
      <c r="N16" s="5"/>
      <c r="O16" s="31"/>
    </row>
    <row r="17" spans="1:15" ht="16.5">
      <c r="A17" s="2"/>
      <c r="B17" s="32" t="s">
        <v>24</v>
      </c>
      <c r="C17" s="64">
        <v>539379000</v>
      </c>
      <c r="D17" s="65">
        <v>458996190</v>
      </c>
      <c r="E17" s="66">
        <f t="shared" si="0"/>
        <v>-80382810</v>
      </c>
      <c r="F17" s="64">
        <v>572147000</v>
      </c>
      <c r="G17" s="65">
        <v>483614584</v>
      </c>
      <c r="H17" s="66">
        <f t="shared" si="1"/>
        <v>-88532416</v>
      </c>
      <c r="I17" s="66">
        <v>518291416</v>
      </c>
      <c r="J17" s="41">
        <f t="shared" si="2"/>
        <v>-14.902843825955403</v>
      </c>
      <c r="K17" s="34">
        <f t="shared" si="3"/>
        <v>-15.47371846745679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11029000</v>
      </c>
      <c r="D18" s="71">
        <v>5948000</v>
      </c>
      <c r="E18" s="72">
        <f t="shared" si="0"/>
        <v>-5081000</v>
      </c>
      <c r="F18" s="73">
        <v>11624000</v>
      </c>
      <c r="G18" s="74">
        <v>0</v>
      </c>
      <c r="H18" s="75">
        <f t="shared" si="1"/>
        <v>-11624000</v>
      </c>
      <c r="I18" s="75">
        <v>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11028000</v>
      </c>
      <c r="D22" s="62">
        <v>5848000</v>
      </c>
      <c r="E22" s="63">
        <f t="shared" si="0"/>
        <v>-5180000</v>
      </c>
      <c r="F22" s="61">
        <v>11624000</v>
      </c>
      <c r="G22" s="62">
        <v>0</v>
      </c>
      <c r="H22" s="63">
        <f t="shared" si="1"/>
        <v>-11624000</v>
      </c>
      <c r="I22" s="63">
        <v>0</v>
      </c>
      <c r="J22" s="28">
        <f t="shared" si="2"/>
        <v>-46.97134566557853</v>
      </c>
      <c r="K22" s="29">
        <f t="shared" si="3"/>
        <v>-100</v>
      </c>
      <c r="L22" s="30">
        <f>IF($E$25=0,0,($E22/$E$25)*100)</f>
        <v>-8.206200592494021</v>
      </c>
      <c r="M22" s="29">
        <f>IF($H$25=0,0,($H22/$H$25)*100)</f>
        <v>18.863392944078413</v>
      </c>
      <c r="N22" s="5"/>
      <c r="O22" s="31"/>
    </row>
    <row r="23" spans="1:15" ht="12.75">
      <c r="A23" s="6"/>
      <c r="B23" s="27" t="s">
        <v>29</v>
      </c>
      <c r="C23" s="61">
        <v>429235000</v>
      </c>
      <c r="D23" s="62">
        <v>497538000</v>
      </c>
      <c r="E23" s="63">
        <f t="shared" si="0"/>
        <v>68303000</v>
      </c>
      <c r="F23" s="61">
        <v>507693000</v>
      </c>
      <c r="G23" s="62">
        <v>457695000</v>
      </c>
      <c r="H23" s="63">
        <f t="shared" si="1"/>
        <v>-49998000</v>
      </c>
      <c r="I23" s="63">
        <v>364699000</v>
      </c>
      <c r="J23" s="28">
        <f t="shared" si="2"/>
        <v>15.91272845876967</v>
      </c>
      <c r="K23" s="29">
        <f t="shared" si="3"/>
        <v>-9.848077479894346</v>
      </c>
      <c r="L23" s="30">
        <f>IF($E$25=0,0,($E23/$E$25)*100)</f>
        <v>108.20620059249401</v>
      </c>
      <c r="M23" s="29">
        <f>IF($H$25=0,0,($H23/$H$25)*100)</f>
        <v>81.13660705592159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440263000</v>
      </c>
      <c r="D25" s="65">
        <v>503386000</v>
      </c>
      <c r="E25" s="66">
        <f t="shared" si="0"/>
        <v>63123000</v>
      </c>
      <c r="F25" s="64">
        <v>519317000</v>
      </c>
      <c r="G25" s="65">
        <v>457695000</v>
      </c>
      <c r="H25" s="66">
        <f t="shared" si="1"/>
        <v>-61622000</v>
      </c>
      <c r="I25" s="66">
        <v>364699000</v>
      </c>
      <c r="J25" s="41">
        <f t="shared" si="2"/>
        <v>14.337566409169064</v>
      </c>
      <c r="K25" s="34">
        <f t="shared" si="3"/>
        <v>-11.865970110741609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427018000</v>
      </c>
      <c r="D27" s="62">
        <v>495365000</v>
      </c>
      <c r="E27" s="63">
        <f t="shared" si="0"/>
        <v>68347000</v>
      </c>
      <c r="F27" s="61">
        <v>505396000</v>
      </c>
      <c r="G27" s="62">
        <v>455466000</v>
      </c>
      <c r="H27" s="63">
        <f t="shared" si="1"/>
        <v>-49930000</v>
      </c>
      <c r="I27" s="63">
        <v>362324000</v>
      </c>
      <c r="J27" s="28">
        <f t="shared" si="2"/>
        <v>16.005648473834828</v>
      </c>
      <c r="K27" s="29">
        <f t="shared" si="3"/>
        <v>-9.879381712558073</v>
      </c>
      <c r="L27" s="30">
        <f aca="true" t="shared" si="6" ref="L27:L32">IF($E$32=0,0,($E27/$E$32)*100)</f>
        <v>108.27590577127195</v>
      </c>
      <c r="M27" s="29">
        <f aca="true" t="shared" si="7" ref="M27:M32">IF($H$32=0,0,($H27/$H$32)*100)</f>
        <v>81.02625685631754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2217000</v>
      </c>
      <c r="D30" s="62">
        <v>2173000</v>
      </c>
      <c r="E30" s="63">
        <f t="shared" si="0"/>
        <v>-44000</v>
      </c>
      <c r="F30" s="61">
        <v>2297000</v>
      </c>
      <c r="G30" s="62">
        <v>2229000</v>
      </c>
      <c r="H30" s="63">
        <f t="shared" si="1"/>
        <v>-68000</v>
      </c>
      <c r="I30" s="63">
        <v>2375000</v>
      </c>
      <c r="J30" s="28">
        <f t="shared" si="2"/>
        <v>-1.9846639603067207</v>
      </c>
      <c r="K30" s="29">
        <f t="shared" si="3"/>
        <v>-2.960383108402264</v>
      </c>
      <c r="L30" s="30">
        <f t="shared" si="6"/>
        <v>-0.06970517877794148</v>
      </c>
      <c r="M30" s="29">
        <f t="shared" si="7"/>
        <v>0.11035019960403752</v>
      </c>
      <c r="N30" s="5"/>
      <c r="O30" s="31"/>
    </row>
    <row r="31" spans="1:15" ht="12.75">
      <c r="A31" s="6"/>
      <c r="B31" s="27" t="s">
        <v>30</v>
      </c>
      <c r="C31" s="61">
        <v>11028000</v>
      </c>
      <c r="D31" s="62">
        <v>5848000</v>
      </c>
      <c r="E31" s="63">
        <f t="shared" si="0"/>
        <v>-5180000</v>
      </c>
      <c r="F31" s="61">
        <v>11624000</v>
      </c>
      <c r="G31" s="62">
        <v>0</v>
      </c>
      <c r="H31" s="63">
        <f t="shared" si="1"/>
        <v>-11624000</v>
      </c>
      <c r="I31" s="63">
        <v>0</v>
      </c>
      <c r="J31" s="28">
        <f t="shared" si="2"/>
        <v>-46.97134566557853</v>
      </c>
      <c r="K31" s="29">
        <f t="shared" si="3"/>
        <v>-100</v>
      </c>
      <c r="L31" s="30">
        <f t="shared" si="6"/>
        <v>-8.206200592494021</v>
      </c>
      <c r="M31" s="29">
        <f t="shared" si="7"/>
        <v>18.863392944078413</v>
      </c>
      <c r="N31" s="5"/>
      <c r="O31" s="31"/>
    </row>
    <row r="32" spans="1:15" ht="17.25" thickBot="1">
      <c r="A32" s="6"/>
      <c r="B32" s="55" t="s">
        <v>37</v>
      </c>
      <c r="C32" s="79">
        <v>440263000</v>
      </c>
      <c r="D32" s="80">
        <v>503386000</v>
      </c>
      <c r="E32" s="81">
        <f t="shared" si="0"/>
        <v>63123000</v>
      </c>
      <c r="F32" s="79">
        <v>519317000</v>
      </c>
      <c r="G32" s="80">
        <v>457695000</v>
      </c>
      <c r="H32" s="81">
        <f t="shared" si="1"/>
        <v>-61622000</v>
      </c>
      <c r="I32" s="81">
        <v>364699000</v>
      </c>
      <c r="J32" s="56">
        <f t="shared" si="2"/>
        <v>14.337566409169064</v>
      </c>
      <c r="K32" s="57">
        <f t="shared" si="3"/>
        <v>-11.865970110741609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16123266</v>
      </c>
      <c r="D7" s="62">
        <v>20018950</v>
      </c>
      <c r="E7" s="63">
        <f>($D7-$C7)</f>
        <v>3895684</v>
      </c>
      <c r="F7" s="61">
        <v>16993922</v>
      </c>
      <c r="G7" s="62">
        <v>21119992</v>
      </c>
      <c r="H7" s="63">
        <f>($G7-$F7)</f>
        <v>4126070</v>
      </c>
      <c r="I7" s="63">
        <v>22239352</v>
      </c>
      <c r="J7" s="28">
        <f>IF($C7=0,0,($E7/$C7)*100)</f>
        <v>24.161878864989266</v>
      </c>
      <c r="K7" s="29">
        <f>IF($F7=0,0,($H7/$F7)*100)</f>
        <v>24.27968069995849</v>
      </c>
      <c r="L7" s="30">
        <f>IF($E$10=0,0,($E7/$E$10)*100)</f>
        <v>63.047649504317235</v>
      </c>
      <c r="M7" s="29">
        <f>IF($H$10=0,0,($H7/$H$10)*100)</f>
        <v>82.12483559388424</v>
      </c>
      <c r="N7" s="5"/>
      <c r="O7" s="31"/>
    </row>
    <row r="8" spans="1:15" ht="12.75">
      <c r="A8" s="2"/>
      <c r="B8" s="27" t="s">
        <v>16</v>
      </c>
      <c r="C8" s="61">
        <v>88343</v>
      </c>
      <c r="D8" s="62">
        <v>81302</v>
      </c>
      <c r="E8" s="63">
        <f>($D8-$C8)</f>
        <v>-7041</v>
      </c>
      <c r="F8" s="61">
        <v>88897</v>
      </c>
      <c r="G8" s="62">
        <v>85774</v>
      </c>
      <c r="H8" s="63">
        <f>($G8-$F8)</f>
        <v>-3123</v>
      </c>
      <c r="I8" s="63">
        <v>90320</v>
      </c>
      <c r="J8" s="28">
        <f>IF($C8=0,0,($E8/$C8)*100)</f>
        <v>-7.970071199755499</v>
      </c>
      <c r="K8" s="29">
        <f>IF($F8=0,0,($H8/$F8)*100)</f>
        <v>-3.5130544337829175</v>
      </c>
      <c r="L8" s="30">
        <f>IF($E$10=0,0,($E8/$E$10)*100)</f>
        <v>-0.11395136262589514</v>
      </c>
      <c r="M8" s="29">
        <f>IF($H$10=0,0,($H8/$H$10)*100)</f>
        <v>-0.06215984255228353</v>
      </c>
      <c r="N8" s="5"/>
      <c r="O8" s="31"/>
    </row>
    <row r="9" spans="1:15" ht="12.75">
      <c r="A9" s="2"/>
      <c r="B9" s="27" t="s">
        <v>17</v>
      </c>
      <c r="C9" s="61">
        <v>134787905</v>
      </c>
      <c r="D9" s="62">
        <v>137078214</v>
      </c>
      <c r="E9" s="63">
        <f aca="true" t="shared" si="0" ref="E9:E32">($D9-$C9)</f>
        <v>2290309</v>
      </c>
      <c r="F9" s="61">
        <v>139911218</v>
      </c>
      <c r="G9" s="62">
        <v>140812415</v>
      </c>
      <c r="H9" s="63">
        <f aca="true" t="shared" si="1" ref="H9:H32">($G9-$F9)</f>
        <v>901197</v>
      </c>
      <c r="I9" s="63">
        <v>141163945</v>
      </c>
      <c r="J9" s="28">
        <f aca="true" t="shared" si="2" ref="J9:J32">IF($C9=0,0,($E9/$C9)*100)</f>
        <v>1.6991947459974246</v>
      </c>
      <c r="K9" s="29">
        <f aca="true" t="shared" si="3" ref="K9:K32">IF($F9=0,0,($H9/$F9)*100)</f>
        <v>0.6441206165469877</v>
      </c>
      <c r="L9" s="30">
        <f>IF($E$10=0,0,($E9/$E$10)*100)</f>
        <v>37.06630185830866</v>
      </c>
      <c r="M9" s="29">
        <f>IF($H$10=0,0,($H9/$H$10)*100)</f>
        <v>17.937324248668034</v>
      </c>
      <c r="N9" s="5"/>
      <c r="O9" s="31"/>
    </row>
    <row r="10" spans="1:15" ht="16.5">
      <c r="A10" s="6"/>
      <c r="B10" s="32" t="s">
        <v>18</v>
      </c>
      <c r="C10" s="64">
        <v>150999514</v>
      </c>
      <c r="D10" s="65">
        <v>157178466</v>
      </c>
      <c r="E10" s="66">
        <f t="shared" si="0"/>
        <v>6178952</v>
      </c>
      <c r="F10" s="64">
        <v>156994037</v>
      </c>
      <c r="G10" s="65">
        <v>162018181</v>
      </c>
      <c r="H10" s="66">
        <f t="shared" si="1"/>
        <v>5024144</v>
      </c>
      <c r="I10" s="66">
        <v>163493617</v>
      </c>
      <c r="J10" s="33">
        <f t="shared" si="2"/>
        <v>4.092034362441723</v>
      </c>
      <c r="K10" s="34">
        <f t="shared" si="3"/>
        <v>3.2002132666987855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34085770</v>
      </c>
      <c r="D12" s="62">
        <v>38237421</v>
      </c>
      <c r="E12" s="63">
        <f t="shared" si="0"/>
        <v>4151651</v>
      </c>
      <c r="F12" s="61">
        <v>35706697</v>
      </c>
      <c r="G12" s="62">
        <v>40684613</v>
      </c>
      <c r="H12" s="63">
        <f t="shared" si="1"/>
        <v>4977916</v>
      </c>
      <c r="I12" s="63">
        <v>43046209</v>
      </c>
      <c r="J12" s="28">
        <f t="shared" si="2"/>
        <v>12.180012362930338</v>
      </c>
      <c r="K12" s="29">
        <f t="shared" si="3"/>
        <v>13.941127066443586</v>
      </c>
      <c r="L12" s="30">
        <f aca="true" t="shared" si="4" ref="L12:L17">IF($E$17=0,0,($E12/$E$17)*100)</f>
        <v>9.906609944170892</v>
      </c>
      <c r="M12" s="29">
        <f aca="true" t="shared" si="5" ref="M12:M17">IF($H$17=0,0,($H12/$H$17)*100)</f>
        <v>14.269290360851446</v>
      </c>
      <c r="N12" s="5"/>
      <c r="O12" s="31"/>
    </row>
    <row r="13" spans="1:15" ht="12.75">
      <c r="A13" s="2"/>
      <c r="B13" s="27" t="s">
        <v>21</v>
      </c>
      <c r="C13" s="61">
        <v>2700000</v>
      </c>
      <c r="D13" s="62">
        <v>4000000</v>
      </c>
      <c r="E13" s="63">
        <f t="shared" si="0"/>
        <v>1300000</v>
      </c>
      <c r="F13" s="61">
        <v>2600000</v>
      </c>
      <c r="G13" s="62">
        <v>4220000</v>
      </c>
      <c r="H13" s="63">
        <f t="shared" si="1"/>
        <v>1620000</v>
      </c>
      <c r="I13" s="63">
        <v>4464760</v>
      </c>
      <c r="J13" s="28">
        <f t="shared" si="2"/>
        <v>48.148148148148145</v>
      </c>
      <c r="K13" s="29">
        <f t="shared" si="3"/>
        <v>62.30769230769231</v>
      </c>
      <c r="L13" s="30">
        <f t="shared" si="4"/>
        <v>3.102041314990629</v>
      </c>
      <c r="M13" s="29">
        <f t="shared" si="5"/>
        <v>4.643760638905787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71430711</v>
      </c>
      <c r="D16" s="62">
        <v>107886948</v>
      </c>
      <c r="E16" s="63">
        <f t="shared" si="0"/>
        <v>36456237</v>
      </c>
      <c r="F16" s="61">
        <v>74897039</v>
      </c>
      <c r="G16" s="62">
        <v>103184642</v>
      </c>
      <c r="H16" s="63">
        <f t="shared" si="1"/>
        <v>28287603</v>
      </c>
      <c r="I16" s="63">
        <v>115982725</v>
      </c>
      <c r="J16" s="40">
        <f t="shared" si="2"/>
        <v>51.03720303162039</v>
      </c>
      <c r="K16" s="29">
        <f t="shared" si="3"/>
        <v>37.76865331084718</v>
      </c>
      <c r="L16" s="30">
        <f t="shared" si="4"/>
        <v>86.99134874083848</v>
      </c>
      <c r="M16" s="29">
        <f t="shared" si="5"/>
        <v>81.08694900024277</v>
      </c>
      <c r="N16" s="5"/>
      <c r="O16" s="31"/>
    </row>
    <row r="17" spans="1:15" ht="16.5">
      <c r="A17" s="2"/>
      <c r="B17" s="32" t="s">
        <v>24</v>
      </c>
      <c r="C17" s="64">
        <v>108216481</v>
      </c>
      <c r="D17" s="65">
        <v>150124369</v>
      </c>
      <c r="E17" s="66">
        <f t="shared" si="0"/>
        <v>41907888</v>
      </c>
      <c r="F17" s="64">
        <v>113203736</v>
      </c>
      <c r="G17" s="65">
        <v>148089255</v>
      </c>
      <c r="H17" s="66">
        <f t="shared" si="1"/>
        <v>34885519</v>
      </c>
      <c r="I17" s="66">
        <v>163493694</v>
      </c>
      <c r="J17" s="41">
        <f t="shared" si="2"/>
        <v>38.7259755748295</v>
      </c>
      <c r="K17" s="34">
        <f t="shared" si="3"/>
        <v>30.81657923374543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42783033</v>
      </c>
      <c r="D18" s="71">
        <v>7054097</v>
      </c>
      <c r="E18" s="72">
        <f t="shared" si="0"/>
        <v>-35728936</v>
      </c>
      <c r="F18" s="73">
        <v>43790301</v>
      </c>
      <c r="G18" s="74">
        <v>13928926</v>
      </c>
      <c r="H18" s="75">
        <f t="shared" si="1"/>
        <v>-29861375</v>
      </c>
      <c r="I18" s="75">
        <v>-77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43126000</v>
      </c>
      <c r="D23" s="62">
        <v>48827000</v>
      </c>
      <c r="E23" s="63">
        <f t="shared" si="0"/>
        <v>5701000</v>
      </c>
      <c r="F23" s="61">
        <v>44531000</v>
      </c>
      <c r="G23" s="62">
        <v>50771000</v>
      </c>
      <c r="H23" s="63">
        <f t="shared" si="1"/>
        <v>6240000</v>
      </c>
      <c r="I23" s="63">
        <v>54935000</v>
      </c>
      <c r="J23" s="28">
        <f t="shared" si="2"/>
        <v>13.219403608032277</v>
      </c>
      <c r="K23" s="29">
        <f t="shared" si="3"/>
        <v>14.012710246794368</v>
      </c>
      <c r="L23" s="30">
        <f>IF($E$25=0,0,($E23/$E$25)*100)</f>
        <v>-597.4707316894242</v>
      </c>
      <c r="M23" s="29">
        <f>IF($H$25=0,0,($H23/$H$25)*100)</f>
        <v>-26.416651126422515</v>
      </c>
      <c r="N23" s="5"/>
      <c r="O23" s="31"/>
    </row>
    <row r="24" spans="1:15" ht="12.75">
      <c r="A24" s="6"/>
      <c r="B24" s="27" t="s">
        <v>30</v>
      </c>
      <c r="C24" s="61">
        <v>42782553</v>
      </c>
      <c r="D24" s="62">
        <v>36127364</v>
      </c>
      <c r="E24" s="63">
        <f t="shared" si="0"/>
        <v>-6655189</v>
      </c>
      <c r="F24" s="61">
        <v>43790465</v>
      </c>
      <c r="G24" s="62">
        <v>13929000</v>
      </c>
      <c r="H24" s="63">
        <f t="shared" si="1"/>
        <v>-29861465</v>
      </c>
      <c r="I24" s="63">
        <v>0</v>
      </c>
      <c r="J24" s="28">
        <f t="shared" si="2"/>
        <v>-15.55584819821295</v>
      </c>
      <c r="K24" s="29">
        <f t="shared" si="3"/>
        <v>-68.19170566012487</v>
      </c>
      <c r="L24" s="30">
        <f>IF($E$25=0,0,($E24/$E$25)*100)</f>
        <v>697.4707316894242</v>
      </c>
      <c r="M24" s="29">
        <f>IF($H$25=0,0,($H24/$H$25)*100)</f>
        <v>126.41665112642251</v>
      </c>
      <c r="N24" s="5"/>
      <c r="O24" s="31"/>
    </row>
    <row r="25" spans="1:15" ht="16.5">
      <c r="A25" s="6"/>
      <c r="B25" s="32" t="s">
        <v>31</v>
      </c>
      <c r="C25" s="64">
        <v>85908553</v>
      </c>
      <c r="D25" s="65">
        <v>84954364</v>
      </c>
      <c r="E25" s="66">
        <f t="shared" si="0"/>
        <v>-954189</v>
      </c>
      <c r="F25" s="64">
        <v>88321465</v>
      </c>
      <c r="G25" s="65">
        <v>64700000</v>
      </c>
      <c r="H25" s="66">
        <f t="shared" si="1"/>
        <v>-23621465</v>
      </c>
      <c r="I25" s="66">
        <v>54935000</v>
      </c>
      <c r="J25" s="41">
        <f t="shared" si="2"/>
        <v>-1.1107031450058296</v>
      </c>
      <c r="K25" s="34">
        <f t="shared" si="3"/>
        <v>-26.744874533048108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9000000</v>
      </c>
      <c r="D28" s="62">
        <v>15000000</v>
      </c>
      <c r="E28" s="63">
        <f t="shared" si="0"/>
        <v>6000000</v>
      </c>
      <c r="F28" s="61">
        <v>9000000</v>
      </c>
      <c r="G28" s="62">
        <v>15700000</v>
      </c>
      <c r="H28" s="63">
        <f t="shared" si="1"/>
        <v>6700000</v>
      </c>
      <c r="I28" s="63">
        <v>18000000</v>
      </c>
      <c r="J28" s="28">
        <f t="shared" si="2"/>
        <v>66.66666666666666</v>
      </c>
      <c r="K28" s="29">
        <f t="shared" si="3"/>
        <v>74.44444444444444</v>
      </c>
      <c r="L28" s="30">
        <f t="shared" si="6"/>
        <v>-628.8062427883784</v>
      </c>
      <c r="M28" s="29">
        <f t="shared" si="7"/>
        <v>-28.36403245946007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23000000</v>
      </c>
      <c r="D30" s="62">
        <v>24626000</v>
      </c>
      <c r="E30" s="63">
        <f t="shared" si="0"/>
        <v>1626000</v>
      </c>
      <c r="F30" s="61">
        <v>25000000</v>
      </c>
      <c r="G30" s="62">
        <v>25000000</v>
      </c>
      <c r="H30" s="63">
        <f t="shared" si="1"/>
        <v>0</v>
      </c>
      <c r="I30" s="63">
        <v>0</v>
      </c>
      <c r="J30" s="28">
        <f t="shared" si="2"/>
        <v>7.069565217391305</v>
      </c>
      <c r="K30" s="29">
        <f t="shared" si="3"/>
        <v>0</v>
      </c>
      <c r="L30" s="30">
        <f t="shared" si="6"/>
        <v>-170.40649179565054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53908553</v>
      </c>
      <c r="D31" s="62">
        <v>45328364</v>
      </c>
      <c r="E31" s="63">
        <f t="shared" si="0"/>
        <v>-8580189</v>
      </c>
      <c r="F31" s="61">
        <v>54321465</v>
      </c>
      <c r="G31" s="62">
        <v>24000000</v>
      </c>
      <c r="H31" s="63">
        <f t="shared" si="1"/>
        <v>-30321465</v>
      </c>
      <c r="I31" s="63">
        <v>36935000</v>
      </c>
      <c r="J31" s="28">
        <f t="shared" si="2"/>
        <v>-15.916192371180877</v>
      </c>
      <c r="K31" s="29">
        <f t="shared" si="3"/>
        <v>-55.8185700624974</v>
      </c>
      <c r="L31" s="30">
        <f t="shared" si="6"/>
        <v>899.212734584029</v>
      </c>
      <c r="M31" s="29">
        <f t="shared" si="7"/>
        <v>128.36403245946008</v>
      </c>
      <c r="N31" s="5"/>
      <c r="O31" s="31"/>
    </row>
    <row r="32" spans="1:15" ht="17.25" thickBot="1">
      <c r="A32" s="6"/>
      <c r="B32" s="55" t="s">
        <v>37</v>
      </c>
      <c r="C32" s="79">
        <v>85908553</v>
      </c>
      <c r="D32" s="80">
        <v>84954364</v>
      </c>
      <c r="E32" s="81">
        <f t="shared" si="0"/>
        <v>-954189</v>
      </c>
      <c r="F32" s="79">
        <v>88321465</v>
      </c>
      <c r="G32" s="80">
        <v>64700000</v>
      </c>
      <c r="H32" s="81">
        <f t="shared" si="1"/>
        <v>-23621465</v>
      </c>
      <c r="I32" s="81">
        <v>54935000</v>
      </c>
      <c r="J32" s="56">
        <f t="shared" si="2"/>
        <v>-1.1107031450058296</v>
      </c>
      <c r="K32" s="57">
        <f t="shared" si="3"/>
        <v>-26.744874533048108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71529100</v>
      </c>
      <c r="D7" s="62">
        <v>70059958</v>
      </c>
      <c r="E7" s="63">
        <f>($D7-$C7)</f>
        <v>-1469142</v>
      </c>
      <c r="F7" s="61">
        <v>75105555</v>
      </c>
      <c r="G7" s="62">
        <v>75206764</v>
      </c>
      <c r="H7" s="63">
        <f>($G7-$F7)</f>
        <v>101209</v>
      </c>
      <c r="I7" s="63">
        <v>78967103</v>
      </c>
      <c r="J7" s="28">
        <f>IF($C7=0,0,($E7/$C7)*100)</f>
        <v>-2.0539081296982626</v>
      </c>
      <c r="K7" s="29">
        <f>IF($F7=0,0,($H7/$F7)*100)</f>
        <v>0.13475567819184614</v>
      </c>
      <c r="L7" s="30">
        <f>IF($E$10=0,0,($E7/$E$10)*100)</f>
        <v>-51.26737522102338</v>
      </c>
      <c r="M7" s="29">
        <f>IF($H$10=0,0,($H7/$H$10)*100)</f>
        <v>4.214205857308519</v>
      </c>
      <c r="N7" s="5"/>
      <c r="O7" s="31"/>
    </row>
    <row r="8" spans="1:15" ht="12.75">
      <c r="A8" s="2"/>
      <c r="B8" s="27" t="s">
        <v>16</v>
      </c>
      <c r="C8" s="61">
        <v>8169150</v>
      </c>
      <c r="D8" s="62">
        <v>8250000</v>
      </c>
      <c r="E8" s="63">
        <f>($D8-$C8)</f>
        <v>80850</v>
      </c>
      <c r="F8" s="61">
        <v>8577609</v>
      </c>
      <c r="G8" s="62">
        <v>8662500</v>
      </c>
      <c r="H8" s="63">
        <f>($G8-$F8)</f>
        <v>84891</v>
      </c>
      <c r="I8" s="63">
        <v>9685625</v>
      </c>
      <c r="J8" s="28">
        <f>IF($C8=0,0,($E8/$C8)*100)</f>
        <v>0.989699050696829</v>
      </c>
      <c r="K8" s="29">
        <f>IF($F8=0,0,($H8/$F8)*100)</f>
        <v>0.989681390233572</v>
      </c>
      <c r="L8" s="30">
        <f>IF($E$10=0,0,($E8/$E$10)*100)</f>
        <v>2.821352385691608</v>
      </c>
      <c r="M8" s="29">
        <f>IF($H$10=0,0,($H8/$H$10)*100)</f>
        <v>3.534746410228117</v>
      </c>
      <c r="N8" s="5"/>
      <c r="O8" s="31"/>
    </row>
    <row r="9" spans="1:15" ht="12.75">
      <c r="A9" s="2"/>
      <c r="B9" s="27" t="s">
        <v>17</v>
      </c>
      <c r="C9" s="61">
        <v>92272516</v>
      </c>
      <c r="D9" s="62">
        <v>96526455</v>
      </c>
      <c r="E9" s="63">
        <f aca="true" t="shared" si="0" ref="E9:E32">($D9-$C9)</f>
        <v>4253939</v>
      </c>
      <c r="F9" s="61">
        <v>91189446</v>
      </c>
      <c r="G9" s="62">
        <v>93404961</v>
      </c>
      <c r="H9" s="63">
        <f aca="true" t="shared" si="1" ref="H9:H32">($G9-$F9)</f>
        <v>2215515</v>
      </c>
      <c r="I9" s="63">
        <v>91207809</v>
      </c>
      <c r="J9" s="28">
        <f aca="true" t="shared" si="2" ref="J9:J32">IF($C9=0,0,($E9/$C9)*100)</f>
        <v>4.610190752791437</v>
      </c>
      <c r="K9" s="29">
        <f aca="true" t="shared" si="3" ref="K9:K32">IF($F9=0,0,($H9/$F9)*100)</f>
        <v>2.429573922403257</v>
      </c>
      <c r="L9" s="30">
        <f>IF($E$10=0,0,($E9/$E$10)*100)</f>
        <v>148.44602283533177</v>
      </c>
      <c r="M9" s="29">
        <f>IF($H$10=0,0,($H9/$H$10)*100)</f>
        <v>92.25104773246336</v>
      </c>
      <c r="N9" s="5"/>
      <c r="O9" s="31"/>
    </row>
    <row r="10" spans="1:15" ht="16.5">
      <c r="A10" s="6"/>
      <c r="B10" s="32" t="s">
        <v>18</v>
      </c>
      <c r="C10" s="64">
        <v>171970766</v>
      </c>
      <c r="D10" s="65">
        <v>174836413</v>
      </c>
      <c r="E10" s="66">
        <f t="shared" si="0"/>
        <v>2865647</v>
      </c>
      <c r="F10" s="64">
        <v>174872610</v>
      </c>
      <c r="G10" s="65">
        <v>177274225</v>
      </c>
      <c r="H10" s="66">
        <f t="shared" si="1"/>
        <v>2401615</v>
      </c>
      <c r="I10" s="66">
        <v>179860537</v>
      </c>
      <c r="J10" s="33">
        <f t="shared" si="2"/>
        <v>1.6663570597807302</v>
      </c>
      <c r="K10" s="34">
        <f t="shared" si="3"/>
        <v>1.3733511497312243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66990998</v>
      </c>
      <c r="D12" s="62">
        <v>66794929</v>
      </c>
      <c r="E12" s="63">
        <f t="shared" si="0"/>
        <v>-196069</v>
      </c>
      <c r="F12" s="61">
        <v>70349365</v>
      </c>
      <c r="G12" s="62">
        <v>67997985</v>
      </c>
      <c r="H12" s="63">
        <f t="shared" si="1"/>
        <v>-2351380</v>
      </c>
      <c r="I12" s="63">
        <v>71242375</v>
      </c>
      <c r="J12" s="28">
        <f t="shared" si="2"/>
        <v>-0.29267962241732837</v>
      </c>
      <c r="K12" s="29">
        <f t="shared" si="3"/>
        <v>-3.3424324441308038</v>
      </c>
      <c r="L12" s="30">
        <f aca="true" t="shared" si="4" ref="L12:L17">IF($E$17=0,0,($E12/$E$17)*100)</f>
        <v>-2.1846848653727187</v>
      </c>
      <c r="M12" s="29">
        <f aca="true" t="shared" si="5" ref="M12:M17">IF($H$17=0,0,($H12/$H$17)*100)</f>
        <v>-65.20124824545204</v>
      </c>
      <c r="N12" s="5"/>
      <c r="O12" s="31"/>
    </row>
    <row r="13" spans="1:15" ht="12.75">
      <c r="A13" s="2"/>
      <c r="B13" s="27" t="s">
        <v>21</v>
      </c>
      <c r="C13" s="61">
        <v>2200000</v>
      </c>
      <c r="D13" s="62">
        <v>2000000</v>
      </c>
      <c r="E13" s="63">
        <f t="shared" si="0"/>
        <v>-200000</v>
      </c>
      <c r="F13" s="61">
        <v>2400000</v>
      </c>
      <c r="G13" s="62">
        <v>2100000</v>
      </c>
      <c r="H13" s="63">
        <f t="shared" si="1"/>
        <v>-300000</v>
      </c>
      <c r="I13" s="63">
        <v>2205000</v>
      </c>
      <c r="J13" s="28">
        <f t="shared" si="2"/>
        <v>-9.090909090909092</v>
      </c>
      <c r="K13" s="29">
        <f t="shared" si="3"/>
        <v>-12.5</v>
      </c>
      <c r="L13" s="30">
        <f t="shared" si="4"/>
        <v>-2.2284857528448847</v>
      </c>
      <c r="M13" s="29">
        <f t="shared" si="5"/>
        <v>-8.318678594542614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122729914</v>
      </c>
      <c r="D16" s="62">
        <v>132100687</v>
      </c>
      <c r="E16" s="63">
        <f t="shared" si="0"/>
        <v>9370773</v>
      </c>
      <c r="F16" s="61">
        <v>119735918</v>
      </c>
      <c r="G16" s="62">
        <v>125993640</v>
      </c>
      <c r="H16" s="63">
        <f t="shared" si="1"/>
        <v>6257722</v>
      </c>
      <c r="I16" s="63">
        <v>127364999</v>
      </c>
      <c r="J16" s="40">
        <f t="shared" si="2"/>
        <v>7.635280344122135</v>
      </c>
      <c r="K16" s="29">
        <f t="shared" si="3"/>
        <v>5.226269697953124</v>
      </c>
      <c r="L16" s="30">
        <f t="shared" si="4"/>
        <v>104.4131706182176</v>
      </c>
      <c r="M16" s="29">
        <f t="shared" si="5"/>
        <v>173.51992683999467</v>
      </c>
      <c r="N16" s="5"/>
      <c r="O16" s="31"/>
    </row>
    <row r="17" spans="1:15" ht="16.5">
      <c r="A17" s="2"/>
      <c r="B17" s="32" t="s">
        <v>24</v>
      </c>
      <c r="C17" s="64">
        <v>191920912</v>
      </c>
      <c r="D17" s="65">
        <v>200895616</v>
      </c>
      <c r="E17" s="66">
        <f t="shared" si="0"/>
        <v>8974704</v>
      </c>
      <c r="F17" s="64">
        <v>192485283</v>
      </c>
      <c r="G17" s="65">
        <v>196091625</v>
      </c>
      <c r="H17" s="66">
        <f t="shared" si="1"/>
        <v>3606342</v>
      </c>
      <c r="I17" s="66">
        <v>200812374</v>
      </c>
      <c r="J17" s="41">
        <f t="shared" si="2"/>
        <v>4.676251225817435</v>
      </c>
      <c r="K17" s="34">
        <f t="shared" si="3"/>
        <v>1.8735676534813315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-19950146</v>
      </c>
      <c r="D18" s="71">
        <v>-26059203</v>
      </c>
      <c r="E18" s="72">
        <f t="shared" si="0"/>
        <v>-6109057</v>
      </c>
      <c r="F18" s="73">
        <v>-17612673</v>
      </c>
      <c r="G18" s="74">
        <v>-18817400</v>
      </c>
      <c r="H18" s="75">
        <f t="shared" si="1"/>
        <v>-1204727</v>
      </c>
      <c r="I18" s="75">
        <v>-20951837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5497000</v>
      </c>
      <c r="D22" s="62">
        <v>0</v>
      </c>
      <c r="E22" s="63">
        <f t="shared" si="0"/>
        <v>-5497000</v>
      </c>
      <c r="F22" s="61">
        <v>14900000</v>
      </c>
      <c r="G22" s="62">
        <v>0</v>
      </c>
      <c r="H22" s="63">
        <f t="shared" si="1"/>
        <v>-14900000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-36.064820889647024</v>
      </c>
      <c r="M22" s="29">
        <f>IF($H$25=0,0,($H22/$H$25)*100)</f>
        <v>-714.1145458902467</v>
      </c>
      <c r="N22" s="5"/>
      <c r="O22" s="31"/>
    </row>
    <row r="23" spans="1:15" ht="12.75">
      <c r="A23" s="6"/>
      <c r="B23" s="27" t="s">
        <v>29</v>
      </c>
      <c r="C23" s="61">
        <v>19205200</v>
      </c>
      <c r="D23" s="62">
        <v>26405400</v>
      </c>
      <c r="E23" s="63">
        <f t="shared" si="0"/>
        <v>7200200</v>
      </c>
      <c r="F23" s="61">
        <v>19902500</v>
      </c>
      <c r="G23" s="62">
        <v>19674500</v>
      </c>
      <c r="H23" s="63">
        <f t="shared" si="1"/>
        <v>-228000</v>
      </c>
      <c r="I23" s="63">
        <v>20599800</v>
      </c>
      <c r="J23" s="28">
        <f t="shared" si="2"/>
        <v>37.49088788453127</v>
      </c>
      <c r="K23" s="29">
        <f t="shared" si="3"/>
        <v>-1.1455847255369929</v>
      </c>
      <c r="L23" s="30">
        <f>IF($E$25=0,0,($E23/$E$25)*100)</f>
        <v>47.239207453090145</v>
      </c>
      <c r="M23" s="29">
        <f>IF($H$25=0,0,($H23/$H$25)*100)</f>
        <v>-10.927390366642703</v>
      </c>
      <c r="N23" s="5"/>
      <c r="O23" s="31"/>
    </row>
    <row r="24" spans="1:15" ht="12.75">
      <c r="A24" s="6"/>
      <c r="B24" s="27" t="s">
        <v>30</v>
      </c>
      <c r="C24" s="61">
        <v>17990000</v>
      </c>
      <c r="D24" s="62">
        <v>31528800</v>
      </c>
      <c r="E24" s="63">
        <f t="shared" si="0"/>
        <v>13538800</v>
      </c>
      <c r="F24" s="61"/>
      <c r="G24" s="62">
        <v>17214500</v>
      </c>
      <c r="H24" s="63">
        <f t="shared" si="1"/>
        <v>17214500</v>
      </c>
      <c r="I24" s="63">
        <v>17120000</v>
      </c>
      <c r="J24" s="28">
        <f t="shared" si="2"/>
        <v>75.2573652028905</v>
      </c>
      <c r="K24" s="29">
        <f t="shared" si="3"/>
        <v>0</v>
      </c>
      <c r="L24" s="30">
        <f>IF($E$25=0,0,($E24/$E$25)*100)</f>
        <v>88.82561343655688</v>
      </c>
      <c r="M24" s="29">
        <f>IF($H$25=0,0,($H24/$H$25)*100)</f>
        <v>825.0419362568895</v>
      </c>
      <c r="N24" s="5"/>
      <c r="O24" s="31"/>
    </row>
    <row r="25" spans="1:15" ht="16.5">
      <c r="A25" s="6"/>
      <c r="B25" s="32" t="s">
        <v>31</v>
      </c>
      <c r="C25" s="64">
        <v>42692200</v>
      </c>
      <c r="D25" s="65">
        <v>57934200</v>
      </c>
      <c r="E25" s="66">
        <f t="shared" si="0"/>
        <v>15242000</v>
      </c>
      <c r="F25" s="64">
        <v>34802500</v>
      </c>
      <c r="G25" s="65">
        <v>36889000</v>
      </c>
      <c r="H25" s="66">
        <f t="shared" si="1"/>
        <v>2086500</v>
      </c>
      <c r="I25" s="66">
        <v>37719800</v>
      </c>
      <c r="J25" s="41">
        <f t="shared" si="2"/>
        <v>35.7020720412628</v>
      </c>
      <c r="K25" s="34">
        <f t="shared" si="3"/>
        <v>5.995258961281517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300000</v>
      </c>
      <c r="H28" s="63">
        <f t="shared" si="1"/>
        <v>300000</v>
      </c>
      <c r="I28" s="63">
        <v>500000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14.378145219266713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30985000</v>
      </c>
      <c r="D30" s="62">
        <v>54084000</v>
      </c>
      <c r="E30" s="63">
        <f t="shared" si="0"/>
        <v>23099000</v>
      </c>
      <c r="F30" s="61">
        <v>33902500</v>
      </c>
      <c r="G30" s="62">
        <v>34674500</v>
      </c>
      <c r="H30" s="63">
        <f t="shared" si="1"/>
        <v>772000</v>
      </c>
      <c r="I30" s="63">
        <v>35599800</v>
      </c>
      <c r="J30" s="28">
        <f t="shared" si="2"/>
        <v>74.54897531063418</v>
      </c>
      <c r="K30" s="29">
        <f t="shared" si="3"/>
        <v>2.2771182066219304</v>
      </c>
      <c r="L30" s="30">
        <f t="shared" si="6"/>
        <v>151.54835323448367</v>
      </c>
      <c r="M30" s="29">
        <f t="shared" si="7"/>
        <v>36.99976036424635</v>
      </c>
      <c r="N30" s="5"/>
      <c r="O30" s="31"/>
    </row>
    <row r="31" spans="1:15" ht="12.75">
      <c r="A31" s="6"/>
      <c r="B31" s="27" t="s">
        <v>30</v>
      </c>
      <c r="C31" s="61">
        <v>11707200</v>
      </c>
      <c r="D31" s="62">
        <v>3850200</v>
      </c>
      <c r="E31" s="63">
        <f t="shared" si="0"/>
        <v>-7857000</v>
      </c>
      <c r="F31" s="61">
        <v>900000</v>
      </c>
      <c r="G31" s="62">
        <v>1914500</v>
      </c>
      <c r="H31" s="63">
        <f t="shared" si="1"/>
        <v>1014500</v>
      </c>
      <c r="I31" s="63">
        <v>1620000</v>
      </c>
      <c r="J31" s="28">
        <f t="shared" si="2"/>
        <v>-67.11254612546126</v>
      </c>
      <c r="K31" s="29">
        <f t="shared" si="3"/>
        <v>112.72222222222221</v>
      </c>
      <c r="L31" s="30">
        <f t="shared" si="6"/>
        <v>-51.54835323448367</v>
      </c>
      <c r="M31" s="29">
        <f t="shared" si="7"/>
        <v>48.62209441648694</v>
      </c>
      <c r="N31" s="5"/>
      <c r="O31" s="31"/>
    </row>
    <row r="32" spans="1:15" ht="17.25" thickBot="1">
      <c r="A32" s="6"/>
      <c r="B32" s="55" t="s">
        <v>37</v>
      </c>
      <c r="C32" s="79">
        <v>42692200</v>
      </c>
      <c r="D32" s="80">
        <v>57934200</v>
      </c>
      <c r="E32" s="81">
        <f t="shared" si="0"/>
        <v>15242000</v>
      </c>
      <c r="F32" s="79">
        <v>34802500</v>
      </c>
      <c r="G32" s="80">
        <v>36889000</v>
      </c>
      <c r="H32" s="81">
        <f t="shared" si="1"/>
        <v>2086500</v>
      </c>
      <c r="I32" s="81">
        <v>37719800</v>
      </c>
      <c r="J32" s="56">
        <f t="shared" si="2"/>
        <v>35.7020720412628</v>
      </c>
      <c r="K32" s="57">
        <f t="shared" si="3"/>
        <v>5.995258961281517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35004330</v>
      </c>
      <c r="D7" s="62">
        <v>25134113</v>
      </c>
      <c r="E7" s="63">
        <f>($D7-$C7)</f>
        <v>-9870217</v>
      </c>
      <c r="F7" s="61">
        <v>36894563</v>
      </c>
      <c r="G7" s="62">
        <v>26617025</v>
      </c>
      <c r="H7" s="63">
        <f>($G7-$F7)</f>
        <v>-10277538</v>
      </c>
      <c r="I7" s="63">
        <v>28107579</v>
      </c>
      <c r="J7" s="28">
        <f>IF($C7=0,0,($E7/$C7)*100)</f>
        <v>-28.197131612003428</v>
      </c>
      <c r="K7" s="29">
        <f>IF($F7=0,0,($H7/$F7)*100)</f>
        <v>-27.856510998653107</v>
      </c>
      <c r="L7" s="30">
        <f>IF($E$10=0,0,($E7/$E$10)*100)</f>
        <v>68.4166930010846</v>
      </c>
      <c r="M7" s="29">
        <f>IF($H$10=0,0,($H7/$H$10)*100)</f>
        <v>58.75888655194581</v>
      </c>
      <c r="N7" s="5"/>
      <c r="O7" s="31"/>
    </row>
    <row r="8" spans="1:15" ht="12.75">
      <c r="A8" s="2"/>
      <c r="B8" s="27" t="s">
        <v>16</v>
      </c>
      <c r="C8" s="61">
        <v>5379565</v>
      </c>
      <c r="D8" s="62">
        <v>3511704</v>
      </c>
      <c r="E8" s="63">
        <f>($D8-$C8)</f>
        <v>-1867861</v>
      </c>
      <c r="F8" s="61">
        <v>5675441</v>
      </c>
      <c r="G8" s="62">
        <v>3704848</v>
      </c>
      <c r="H8" s="63">
        <f>($G8-$F8)</f>
        <v>-1970593</v>
      </c>
      <c r="I8" s="63">
        <v>3901205</v>
      </c>
      <c r="J8" s="28">
        <f>IF($C8=0,0,($E8/$C8)*100)</f>
        <v>-34.72141334847706</v>
      </c>
      <c r="K8" s="29">
        <f>IF($F8=0,0,($H8/$F8)*100)</f>
        <v>-34.721407552294174</v>
      </c>
      <c r="L8" s="30">
        <f>IF($E$10=0,0,($E8/$E$10)*100)</f>
        <v>12.947321482972345</v>
      </c>
      <c r="M8" s="29">
        <f>IF($H$10=0,0,($H8/$H$10)*100)</f>
        <v>11.266302350529722</v>
      </c>
      <c r="N8" s="5"/>
      <c r="O8" s="31"/>
    </row>
    <row r="9" spans="1:15" ht="12.75">
      <c r="A9" s="2"/>
      <c r="B9" s="27" t="s">
        <v>17</v>
      </c>
      <c r="C9" s="61">
        <v>156166426</v>
      </c>
      <c r="D9" s="62">
        <v>153477883</v>
      </c>
      <c r="E9" s="63">
        <f aca="true" t="shared" si="0" ref="E9:E32">($D9-$C9)</f>
        <v>-2688543</v>
      </c>
      <c r="F9" s="61">
        <v>159503786</v>
      </c>
      <c r="G9" s="62">
        <v>154260881</v>
      </c>
      <c r="H9" s="63">
        <f aca="true" t="shared" si="1" ref="H9:H32">($G9-$F9)</f>
        <v>-5242905</v>
      </c>
      <c r="I9" s="63">
        <v>152274991</v>
      </c>
      <c r="J9" s="28">
        <f aca="true" t="shared" si="2" ref="J9:J32">IF($C9=0,0,($E9/$C9)*100)</f>
        <v>-1.7215883521596378</v>
      </c>
      <c r="K9" s="29">
        <f aca="true" t="shared" si="3" ref="K9:K32">IF($F9=0,0,($H9/$F9)*100)</f>
        <v>-3.28700975160552</v>
      </c>
      <c r="L9" s="30">
        <f>IF($E$10=0,0,($E9/$E$10)*100)</f>
        <v>18.63598551594306</v>
      </c>
      <c r="M9" s="29">
        <f>IF($H$10=0,0,($H9/$H$10)*100)</f>
        <v>29.974811097524466</v>
      </c>
      <c r="N9" s="5"/>
      <c r="O9" s="31"/>
    </row>
    <row r="10" spans="1:15" ht="16.5">
      <c r="A10" s="6"/>
      <c r="B10" s="32" t="s">
        <v>18</v>
      </c>
      <c r="C10" s="64">
        <v>196550321</v>
      </c>
      <c r="D10" s="65">
        <v>182123700</v>
      </c>
      <c r="E10" s="66">
        <f t="shared" si="0"/>
        <v>-14426621</v>
      </c>
      <c r="F10" s="64">
        <v>202073790</v>
      </c>
      <c r="G10" s="65">
        <v>184582754</v>
      </c>
      <c r="H10" s="66">
        <f t="shared" si="1"/>
        <v>-17491036</v>
      </c>
      <c r="I10" s="66">
        <v>184283775</v>
      </c>
      <c r="J10" s="33">
        <f t="shared" si="2"/>
        <v>-7.33991220497676</v>
      </c>
      <c r="K10" s="34">
        <f t="shared" si="3"/>
        <v>-8.655766786974203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38531999</v>
      </c>
      <c r="D12" s="62">
        <v>42802756</v>
      </c>
      <c r="E12" s="63">
        <f t="shared" si="0"/>
        <v>4270757</v>
      </c>
      <c r="F12" s="61">
        <v>41018000</v>
      </c>
      <c r="G12" s="62">
        <v>44793083</v>
      </c>
      <c r="H12" s="63">
        <f t="shared" si="1"/>
        <v>3775083</v>
      </c>
      <c r="I12" s="63">
        <v>46878831</v>
      </c>
      <c r="J12" s="28">
        <f t="shared" si="2"/>
        <v>11.083663217161403</v>
      </c>
      <c r="K12" s="29">
        <f t="shared" si="3"/>
        <v>9.203478960456385</v>
      </c>
      <c r="L12" s="30">
        <f aca="true" t="shared" si="4" ref="L12:L17">IF($E$17=0,0,($E12/$E$17)*100)</f>
        <v>20.85722963407129</v>
      </c>
      <c r="M12" s="29">
        <f aca="true" t="shared" si="5" ref="M12:M17">IF($H$17=0,0,($H12/$H$17)*100)</f>
        <v>13.451118356620896</v>
      </c>
      <c r="N12" s="5"/>
      <c r="O12" s="31"/>
    </row>
    <row r="13" spans="1:15" ht="12.75">
      <c r="A13" s="2"/>
      <c r="B13" s="27" t="s">
        <v>21</v>
      </c>
      <c r="C13" s="61">
        <v>5270000</v>
      </c>
      <c r="D13" s="62">
        <v>8024286</v>
      </c>
      <c r="E13" s="63">
        <f t="shared" si="0"/>
        <v>2754286</v>
      </c>
      <c r="F13" s="61">
        <v>5554580</v>
      </c>
      <c r="G13" s="62">
        <v>14190804</v>
      </c>
      <c r="H13" s="63">
        <f t="shared" si="1"/>
        <v>8636224</v>
      </c>
      <c r="I13" s="63">
        <v>12004287</v>
      </c>
      <c r="J13" s="28">
        <f t="shared" si="2"/>
        <v>52.263491461100564</v>
      </c>
      <c r="K13" s="29">
        <f t="shared" si="3"/>
        <v>155.47933417108044</v>
      </c>
      <c r="L13" s="30">
        <f t="shared" si="4"/>
        <v>13.451192746369713</v>
      </c>
      <c r="M13" s="29">
        <f t="shared" si="5"/>
        <v>30.772004530308323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102829855</v>
      </c>
      <c r="D16" s="62">
        <v>116280959</v>
      </c>
      <c r="E16" s="63">
        <f t="shared" si="0"/>
        <v>13451104</v>
      </c>
      <c r="F16" s="61">
        <v>107087532</v>
      </c>
      <c r="G16" s="62">
        <v>122741423</v>
      </c>
      <c r="H16" s="63">
        <f t="shared" si="1"/>
        <v>15653891</v>
      </c>
      <c r="I16" s="63">
        <v>123429425</v>
      </c>
      <c r="J16" s="40">
        <f t="shared" si="2"/>
        <v>13.08093257546653</v>
      </c>
      <c r="K16" s="29">
        <f t="shared" si="3"/>
        <v>14.617846454804843</v>
      </c>
      <c r="L16" s="30">
        <f t="shared" si="4"/>
        <v>65.691577619559</v>
      </c>
      <c r="M16" s="29">
        <f t="shared" si="5"/>
        <v>55.77687711307079</v>
      </c>
      <c r="N16" s="5"/>
      <c r="O16" s="31"/>
    </row>
    <row r="17" spans="1:15" ht="16.5">
      <c r="A17" s="2"/>
      <c r="B17" s="32" t="s">
        <v>24</v>
      </c>
      <c r="C17" s="64">
        <v>146631854</v>
      </c>
      <c r="D17" s="65">
        <v>167108001</v>
      </c>
      <c r="E17" s="66">
        <f t="shared" si="0"/>
        <v>20476147</v>
      </c>
      <c r="F17" s="64">
        <v>153660112</v>
      </c>
      <c r="G17" s="65">
        <v>181725310</v>
      </c>
      <c r="H17" s="66">
        <f t="shared" si="1"/>
        <v>28065198</v>
      </c>
      <c r="I17" s="66">
        <v>182312543</v>
      </c>
      <c r="J17" s="41">
        <f t="shared" si="2"/>
        <v>13.964323877402517</v>
      </c>
      <c r="K17" s="34">
        <f t="shared" si="3"/>
        <v>18.264465406611183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49918467</v>
      </c>
      <c r="D18" s="71">
        <v>15015699</v>
      </c>
      <c r="E18" s="72">
        <f t="shared" si="0"/>
        <v>-34902768</v>
      </c>
      <c r="F18" s="73">
        <v>48413678</v>
      </c>
      <c r="G18" s="74">
        <v>2857444</v>
      </c>
      <c r="H18" s="75">
        <f t="shared" si="1"/>
        <v>-45556234</v>
      </c>
      <c r="I18" s="75">
        <v>1971232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31309811</v>
      </c>
      <c r="D23" s="62">
        <v>51213000</v>
      </c>
      <c r="E23" s="63">
        <f t="shared" si="0"/>
        <v>19903189</v>
      </c>
      <c r="F23" s="61">
        <v>46024471</v>
      </c>
      <c r="G23" s="62">
        <v>53360000</v>
      </c>
      <c r="H23" s="63">
        <f t="shared" si="1"/>
        <v>7335529</v>
      </c>
      <c r="I23" s="63">
        <v>57579000</v>
      </c>
      <c r="J23" s="28">
        <f t="shared" si="2"/>
        <v>63.56853767018906</v>
      </c>
      <c r="K23" s="29">
        <f t="shared" si="3"/>
        <v>15.938323332385504</v>
      </c>
      <c r="L23" s="30">
        <f>IF($E$25=0,0,($E23/$E$25)*100)</f>
        <v>92.351723136961</v>
      </c>
      <c r="M23" s="29">
        <f>IF($H$25=0,0,($H23/$H$25)*100)</f>
        <v>72.16434734293016</v>
      </c>
      <c r="N23" s="5"/>
      <c r="O23" s="31"/>
    </row>
    <row r="24" spans="1:15" ht="12.75">
      <c r="A24" s="6"/>
      <c r="B24" s="27" t="s">
        <v>30</v>
      </c>
      <c r="C24" s="61">
        <v>13367381</v>
      </c>
      <c r="D24" s="62">
        <v>15015700</v>
      </c>
      <c r="E24" s="63">
        <f t="shared" si="0"/>
        <v>1648319</v>
      </c>
      <c r="F24" s="61">
        <v>55757</v>
      </c>
      <c r="G24" s="62">
        <v>2885260</v>
      </c>
      <c r="H24" s="63">
        <f t="shared" si="1"/>
        <v>2829503</v>
      </c>
      <c r="I24" s="63">
        <v>1977859</v>
      </c>
      <c r="J24" s="28">
        <f t="shared" si="2"/>
        <v>12.330904610259855</v>
      </c>
      <c r="K24" s="29">
        <f t="shared" si="3"/>
        <v>5074.704521405384</v>
      </c>
      <c r="L24" s="30">
        <f>IF($E$25=0,0,($E24/$E$25)*100)</f>
        <v>7.648276863039004</v>
      </c>
      <c r="M24" s="29">
        <f>IF($H$25=0,0,($H24/$H$25)*100)</f>
        <v>27.835652657069843</v>
      </c>
      <c r="N24" s="5"/>
      <c r="O24" s="31"/>
    </row>
    <row r="25" spans="1:15" ht="16.5">
      <c r="A25" s="6"/>
      <c r="B25" s="32" t="s">
        <v>31</v>
      </c>
      <c r="C25" s="64">
        <v>44677192</v>
      </c>
      <c r="D25" s="65">
        <v>66228700</v>
      </c>
      <c r="E25" s="66">
        <f t="shared" si="0"/>
        <v>21551508</v>
      </c>
      <c r="F25" s="64">
        <v>46080228</v>
      </c>
      <c r="G25" s="65">
        <v>56245260</v>
      </c>
      <c r="H25" s="66">
        <f t="shared" si="1"/>
        <v>10165032</v>
      </c>
      <c r="I25" s="66">
        <v>59556859</v>
      </c>
      <c r="J25" s="41">
        <f t="shared" si="2"/>
        <v>48.23827782193653</v>
      </c>
      <c r="K25" s="34">
        <f t="shared" si="3"/>
        <v>22.059422101817724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15000000</v>
      </c>
      <c r="E28" s="63">
        <f t="shared" si="0"/>
        <v>15000000</v>
      </c>
      <c r="F28" s="61"/>
      <c r="G28" s="62">
        <v>15800000</v>
      </c>
      <c r="H28" s="63">
        <f t="shared" si="1"/>
        <v>15800000</v>
      </c>
      <c r="I28" s="63">
        <v>18000000</v>
      </c>
      <c r="J28" s="28">
        <f t="shared" si="2"/>
        <v>0</v>
      </c>
      <c r="K28" s="29">
        <f t="shared" si="3"/>
        <v>0</v>
      </c>
      <c r="L28" s="30">
        <f t="shared" si="6"/>
        <v>69.60069801148022</v>
      </c>
      <c r="M28" s="29">
        <f t="shared" si="7"/>
        <v>155.43482794741817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13314581</v>
      </c>
      <c r="D30" s="62">
        <v>0</v>
      </c>
      <c r="E30" s="63">
        <f t="shared" si="0"/>
        <v>-13314581</v>
      </c>
      <c r="F30" s="61">
        <v>33324471</v>
      </c>
      <c r="G30" s="62">
        <v>0</v>
      </c>
      <c r="H30" s="63">
        <f t="shared" si="1"/>
        <v>-33324471</v>
      </c>
      <c r="I30" s="63">
        <v>0</v>
      </c>
      <c r="J30" s="28">
        <f t="shared" si="2"/>
        <v>-100</v>
      </c>
      <c r="K30" s="29">
        <f t="shared" si="3"/>
        <v>-100</v>
      </c>
      <c r="L30" s="30">
        <f t="shared" si="6"/>
        <v>-61.78027542202615</v>
      </c>
      <c r="M30" s="29">
        <f t="shared" si="7"/>
        <v>-327.8343934382105</v>
      </c>
      <c r="N30" s="5"/>
      <c r="O30" s="31"/>
    </row>
    <row r="31" spans="1:15" ht="12.75">
      <c r="A31" s="6"/>
      <c r="B31" s="27" t="s">
        <v>30</v>
      </c>
      <c r="C31" s="61">
        <v>31362611</v>
      </c>
      <c r="D31" s="62">
        <v>51228700</v>
      </c>
      <c r="E31" s="63">
        <f t="shared" si="0"/>
        <v>19866089</v>
      </c>
      <c r="F31" s="61">
        <v>12755757</v>
      </c>
      <c r="G31" s="62">
        <v>40445260</v>
      </c>
      <c r="H31" s="63">
        <f t="shared" si="1"/>
        <v>27689503</v>
      </c>
      <c r="I31" s="63">
        <v>41556859</v>
      </c>
      <c r="J31" s="28">
        <f t="shared" si="2"/>
        <v>63.34322419775573</v>
      </c>
      <c r="K31" s="29">
        <f t="shared" si="3"/>
        <v>217.07455700198742</v>
      </c>
      <c r="L31" s="30">
        <f t="shared" si="6"/>
        <v>92.17957741054593</v>
      </c>
      <c r="M31" s="29">
        <f t="shared" si="7"/>
        <v>272.3995654907923</v>
      </c>
      <c r="N31" s="5"/>
      <c r="O31" s="31"/>
    </row>
    <row r="32" spans="1:15" ht="17.25" thickBot="1">
      <c r="A32" s="6"/>
      <c r="B32" s="55" t="s">
        <v>37</v>
      </c>
      <c r="C32" s="79">
        <v>44677192</v>
      </c>
      <c r="D32" s="80">
        <v>66228700</v>
      </c>
      <c r="E32" s="81">
        <f t="shared" si="0"/>
        <v>21551508</v>
      </c>
      <c r="F32" s="79">
        <v>46080228</v>
      </c>
      <c r="G32" s="80">
        <v>56245260</v>
      </c>
      <c r="H32" s="81">
        <f t="shared" si="1"/>
        <v>10165032</v>
      </c>
      <c r="I32" s="81">
        <v>59556859</v>
      </c>
      <c r="J32" s="56">
        <f t="shared" si="2"/>
        <v>48.23827782193653</v>
      </c>
      <c r="K32" s="57">
        <f t="shared" si="3"/>
        <v>22.059422101817724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10291000</v>
      </c>
      <c r="D7" s="62">
        <v>10310000</v>
      </c>
      <c r="E7" s="63">
        <f>($D7-$C7)</f>
        <v>19000</v>
      </c>
      <c r="F7" s="61">
        <v>10867000</v>
      </c>
      <c r="G7" s="62">
        <v>10877000</v>
      </c>
      <c r="H7" s="63">
        <f>($G7-$F7)</f>
        <v>10000</v>
      </c>
      <c r="I7" s="63">
        <v>11421000</v>
      </c>
      <c r="J7" s="28">
        <f>IF($C7=0,0,($E7/$C7)*100)</f>
        <v>0.18462734428141095</v>
      </c>
      <c r="K7" s="29">
        <f>IF($F7=0,0,($H7/$F7)*100)</f>
        <v>0.09202171712524156</v>
      </c>
      <c r="L7" s="30">
        <f>IF($E$10=0,0,($E7/$E$10)*100)</f>
        <v>0.17163629005449002</v>
      </c>
      <c r="M7" s="29">
        <f>IF($H$10=0,0,($H7/$H$10)*100)</f>
        <v>0.13742870885728029</v>
      </c>
      <c r="N7" s="5"/>
      <c r="O7" s="31"/>
    </row>
    <row r="8" spans="1:15" ht="12.75">
      <c r="A8" s="2"/>
      <c r="B8" s="27" t="s">
        <v>16</v>
      </c>
      <c r="C8" s="61">
        <v>1653000</v>
      </c>
      <c r="D8" s="62">
        <v>1657000</v>
      </c>
      <c r="E8" s="63">
        <f>($D8-$C8)</f>
        <v>4000</v>
      </c>
      <c r="F8" s="61">
        <v>1746000</v>
      </c>
      <c r="G8" s="62">
        <v>1748000</v>
      </c>
      <c r="H8" s="63">
        <f>($G8-$F8)</f>
        <v>2000</v>
      </c>
      <c r="I8" s="63">
        <v>1835000</v>
      </c>
      <c r="J8" s="28">
        <f>IF($C8=0,0,($E8/$C8)*100)</f>
        <v>0.24198427102238357</v>
      </c>
      <c r="K8" s="29">
        <f>IF($F8=0,0,($H8/$F8)*100)</f>
        <v>0.11454753722794961</v>
      </c>
      <c r="L8" s="30">
        <f>IF($E$10=0,0,($E8/$E$10)*100)</f>
        <v>0.036133955800945264</v>
      </c>
      <c r="M8" s="29">
        <f>IF($H$10=0,0,($H8/$H$10)*100)</f>
        <v>0.027485741771456056</v>
      </c>
      <c r="N8" s="5"/>
      <c r="O8" s="31"/>
    </row>
    <row r="9" spans="1:15" ht="12.75">
      <c r="A9" s="2"/>
      <c r="B9" s="27" t="s">
        <v>17</v>
      </c>
      <c r="C9" s="61">
        <v>47841080</v>
      </c>
      <c r="D9" s="62">
        <v>58888000</v>
      </c>
      <c r="E9" s="63">
        <f aca="true" t="shared" si="0" ref="E9:E32">($D9-$C9)</f>
        <v>11046920</v>
      </c>
      <c r="F9" s="61">
        <v>49913000</v>
      </c>
      <c r="G9" s="62">
        <v>57177500</v>
      </c>
      <c r="H9" s="63">
        <f aca="true" t="shared" si="1" ref="H9:H32">($G9-$F9)</f>
        <v>7264500</v>
      </c>
      <c r="I9" s="63">
        <v>59197500</v>
      </c>
      <c r="J9" s="28">
        <f aca="true" t="shared" si="2" ref="J9:J32">IF($C9=0,0,($E9/$C9)*100)</f>
        <v>23.090866677758946</v>
      </c>
      <c r="K9" s="29">
        <f aca="true" t="shared" si="3" ref="K9:K32">IF($F9=0,0,($H9/$F9)*100)</f>
        <v>14.554324524672932</v>
      </c>
      <c r="L9" s="30">
        <f>IF($E$10=0,0,($E9/$E$10)*100)</f>
        <v>99.79222975414457</v>
      </c>
      <c r="M9" s="29">
        <f>IF($H$10=0,0,($H9/$H$10)*100)</f>
        <v>99.83508554937126</v>
      </c>
      <c r="N9" s="5"/>
      <c r="O9" s="31"/>
    </row>
    <row r="10" spans="1:15" ht="16.5">
      <c r="A10" s="6"/>
      <c r="B10" s="32" t="s">
        <v>18</v>
      </c>
      <c r="C10" s="64">
        <v>59785080</v>
      </c>
      <c r="D10" s="65">
        <v>70855000</v>
      </c>
      <c r="E10" s="66">
        <f t="shared" si="0"/>
        <v>11069920</v>
      </c>
      <c r="F10" s="64">
        <v>62526000</v>
      </c>
      <c r="G10" s="65">
        <v>69802500</v>
      </c>
      <c r="H10" s="66">
        <f t="shared" si="1"/>
        <v>7276500</v>
      </c>
      <c r="I10" s="66">
        <v>72453500</v>
      </c>
      <c r="J10" s="33">
        <f t="shared" si="2"/>
        <v>18.516191665211455</v>
      </c>
      <c r="K10" s="34">
        <f t="shared" si="3"/>
        <v>11.63755877554937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17784760</v>
      </c>
      <c r="D12" s="62">
        <v>21133801</v>
      </c>
      <c r="E12" s="63">
        <f t="shared" si="0"/>
        <v>3349041</v>
      </c>
      <c r="F12" s="61">
        <v>18923000</v>
      </c>
      <c r="G12" s="62">
        <v>22296000</v>
      </c>
      <c r="H12" s="63">
        <f t="shared" si="1"/>
        <v>3373000</v>
      </c>
      <c r="I12" s="63">
        <v>23478000</v>
      </c>
      <c r="J12" s="28">
        <f t="shared" si="2"/>
        <v>18.83095976555208</v>
      </c>
      <c r="K12" s="29">
        <f t="shared" si="3"/>
        <v>17.824869206785394</v>
      </c>
      <c r="L12" s="30">
        <f aca="true" t="shared" si="4" ref="L12:L17">IF($E$17=0,0,($E12/$E$17)*100)</f>
        <v>26.188457779898126</v>
      </c>
      <c r="M12" s="29">
        <f aca="true" t="shared" si="5" ref="M12:M17">IF($H$17=0,0,($H12/$H$17)*100)</f>
        <v>40.25059665871122</v>
      </c>
      <c r="N12" s="5"/>
      <c r="O12" s="31"/>
    </row>
    <row r="13" spans="1:15" ht="12.75">
      <c r="A13" s="2"/>
      <c r="B13" s="27" t="s">
        <v>21</v>
      </c>
      <c r="C13" s="61">
        <v>1800000</v>
      </c>
      <c r="D13" s="62">
        <v>7000000</v>
      </c>
      <c r="E13" s="63">
        <f t="shared" si="0"/>
        <v>5200000</v>
      </c>
      <c r="F13" s="61">
        <v>1800000</v>
      </c>
      <c r="G13" s="62">
        <v>7000000</v>
      </c>
      <c r="H13" s="63">
        <f t="shared" si="1"/>
        <v>5200000</v>
      </c>
      <c r="I13" s="63">
        <v>7000000</v>
      </c>
      <c r="J13" s="28">
        <f t="shared" si="2"/>
        <v>288.88888888888886</v>
      </c>
      <c r="K13" s="29">
        <f t="shared" si="3"/>
        <v>288.88888888888886</v>
      </c>
      <c r="L13" s="30">
        <f t="shared" si="4"/>
        <v>40.66238079959913</v>
      </c>
      <c r="M13" s="29">
        <f t="shared" si="5"/>
        <v>62.05250596658711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37657686</v>
      </c>
      <c r="D16" s="62">
        <v>41896878</v>
      </c>
      <c r="E16" s="63">
        <f t="shared" si="0"/>
        <v>4239192</v>
      </c>
      <c r="F16" s="61">
        <v>40661000</v>
      </c>
      <c r="G16" s="62">
        <v>40468000</v>
      </c>
      <c r="H16" s="63">
        <f t="shared" si="1"/>
        <v>-193000</v>
      </c>
      <c r="I16" s="63">
        <v>42073000</v>
      </c>
      <c r="J16" s="40">
        <f t="shared" si="2"/>
        <v>11.25717602510149</v>
      </c>
      <c r="K16" s="29">
        <f t="shared" si="3"/>
        <v>-0.4746563045670298</v>
      </c>
      <c r="L16" s="30">
        <f t="shared" si="4"/>
        <v>33.149161420502736</v>
      </c>
      <c r="M16" s="29">
        <f t="shared" si="5"/>
        <v>-2.3031026252983295</v>
      </c>
      <c r="N16" s="5"/>
      <c r="O16" s="31"/>
    </row>
    <row r="17" spans="1:15" ht="16.5">
      <c r="A17" s="2"/>
      <c r="B17" s="32" t="s">
        <v>24</v>
      </c>
      <c r="C17" s="64">
        <v>57242446</v>
      </c>
      <c r="D17" s="65">
        <v>70030679</v>
      </c>
      <c r="E17" s="66">
        <f t="shared" si="0"/>
        <v>12788233</v>
      </c>
      <c r="F17" s="64">
        <v>61384000</v>
      </c>
      <c r="G17" s="65">
        <v>69764000</v>
      </c>
      <c r="H17" s="66">
        <f t="shared" si="1"/>
        <v>8380000</v>
      </c>
      <c r="I17" s="66">
        <v>72551000</v>
      </c>
      <c r="J17" s="41">
        <f t="shared" si="2"/>
        <v>22.340472662541362</v>
      </c>
      <c r="K17" s="34">
        <f t="shared" si="3"/>
        <v>13.65176593249055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2542634</v>
      </c>
      <c r="D18" s="71">
        <v>824321</v>
      </c>
      <c r="E18" s="72">
        <f t="shared" si="0"/>
        <v>-1718313</v>
      </c>
      <c r="F18" s="73">
        <v>1142000</v>
      </c>
      <c r="G18" s="74">
        <v>38500</v>
      </c>
      <c r="H18" s="75">
        <f t="shared" si="1"/>
        <v>-1103500</v>
      </c>
      <c r="I18" s="75">
        <v>-97500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11486000</v>
      </c>
      <c r="D23" s="62">
        <v>11419000</v>
      </c>
      <c r="E23" s="63">
        <f t="shared" si="0"/>
        <v>-67000</v>
      </c>
      <c r="F23" s="61">
        <v>11798000</v>
      </c>
      <c r="G23" s="62">
        <v>11696000</v>
      </c>
      <c r="H23" s="63">
        <f t="shared" si="1"/>
        <v>-102000</v>
      </c>
      <c r="I23" s="63">
        <v>12111000</v>
      </c>
      <c r="J23" s="28">
        <f t="shared" si="2"/>
        <v>-0.5833188229148528</v>
      </c>
      <c r="K23" s="29">
        <f t="shared" si="3"/>
        <v>-0.8645533141210375</v>
      </c>
      <c r="L23" s="30">
        <f>IF($E$25=0,0,($E23/$E$25)*100)</f>
        <v>-28.75536480686695</v>
      </c>
      <c r="M23" s="29">
        <f>IF($H$25=0,0,($H23/$H$25)*100)</f>
        <v>-51.515151515151516</v>
      </c>
      <c r="N23" s="5"/>
      <c r="O23" s="31"/>
    </row>
    <row r="24" spans="1:15" ht="12.75">
      <c r="A24" s="6"/>
      <c r="B24" s="27" t="s">
        <v>30</v>
      </c>
      <c r="C24" s="61"/>
      <c r="D24" s="62">
        <v>300000</v>
      </c>
      <c r="E24" s="63">
        <f t="shared" si="0"/>
        <v>300000</v>
      </c>
      <c r="F24" s="61"/>
      <c r="G24" s="62">
        <v>300000</v>
      </c>
      <c r="H24" s="63">
        <f t="shared" si="1"/>
        <v>300000</v>
      </c>
      <c r="I24" s="63">
        <v>300000</v>
      </c>
      <c r="J24" s="28">
        <f t="shared" si="2"/>
        <v>0</v>
      </c>
      <c r="K24" s="29">
        <f t="shared" si="3"/>
        <v>0</v>
      </c>
      <c r="L24" s="30">
        <f>IF($E$25=0,0,($E24/$E$25)*100)</f>
        <v>128.75536480686696</v>
      </c>
      <c r="M24" s="29">
        <f>IF($H$25=0,0,($H24/$H$25)*100)</f>
        <v>151.5151515151515</v>
      </c>
      <c r="N24" s="5"/>
      <c r="O24" s="31"/>
    </row>
    <row r="25" spans="1:15" ht="16.5">
      <c r="A25" s="6"/>
      <c r="B25" s="32" t="s">
        <v>31</v>
      </c>
      <c r="C25" s="64">
        <v>11486000</v>
      </c>
      <c r="D25" s="65">
        <v>11719000</v>
      </c>
      <c r="E25" s="66">
        <f t="shared" si="0"/>
        <v>233000</v>
      </c>
      <c r="F25" s="64">
        <v>11798000</v>
      </c>
      <c r="G25" s="65">
        <v>11996000</v>
      </c>
      <c r="H25" s="66">
        <f t="shared" si="1"/>
        <v>198000</v>
      </c>
      <c r="I25" s="66">
        <v>12411000</v>
      </c>
      <c r="J25" s="41">
        <f t="shared" si="2"/>
        <v>2.028556503569563</v>
      </c>
      <c r="K25" s="34">
        <f t="shared" si="3"/>
        <v>1.6782505509408372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11086000</v>
      </c>
      <c r="D30" s="62">
        <v>11419000</v>
      </c>
      <c r="E30" s="63">
        <f t="shared" si="0"/>
        <v>333000</v>
      </c>
      <c r="F30" s="61">
        <v>11798000</v>
      </c>
      <c r="G30" s="62">
        <v>11696000</v>
      </c>
      <c r="H30" s="63">
        <f t="shared" si="1"/>
        <v>-102000</v>
      </c>
      <c r="I30" s="63">
        <v>12111000</v>
      </c>
      <c r="J30" s="28">
        <f t="shared" si="2"/>
        <v>3.00378856215046</v>
      </c>
      <c r="K30" s="29">
        <f t="shared" si="3"/>
        <v>-0.8645533141210375</v>
      </c>
      <c r="L30" s="30">
        <f t="shared" si="6"/>
        <v>142.91845493562232</v>
      </c>
      <c r="M30" s="29">
        <f t="shared" si="7"/>
        <v>-51.515151515151516</v>
      </c>
      <c r="N30" s="5"/>
      <c r="O30" s="31"/>
    </row>
    <row r="31" spans="1:15" ht="12.75">
      <c r="A31" s="6"/>
      <c r="B31" s="27" t="s">
        <v>30</v>
      </c>
      <c r="C31" s="61">
        <v>400000</v>
      </c>
      <c r="D31" s="62">
        <v>300000</v>
      </c>
      <c r="E31" s="63">
        <f t="shared" si="0"/>
        <v>-100000</v>
      </c>
      <c r="F31" s="61"/>
      <c r="G31" s="62">
        <v>300000</v>
      </c>
      <c r="H31" s="63">
        <f t="shared" si="1"/>
        <v>300000</v>
      </c>
      <c r="I31" s="63">
        <v>300000</v>
      </c>
      <c r="J31" s="28">
        <f t="shared" si="2"/>
        <v>-25</v>
      </c>
      <c r="K31" s="29">
        <f t="shared" si="3"/>
        <v>0</v>
      </c>
      <c r="L31" s="30">
        <f t="shared" si="6"/>
        <v>-42.91845493562232</v>
      </c>
      <c r="M31" s="29">
        <f t="shared" si="7"/>
        <v>151.5151515151515</v>
      </c>
      <c r="N31" s="5"/>
      <c r="O31" s="31"/>
    </row>
    <row r="32" spans="1:15" ht="17.25" thickBot="1">
      <c r="A32" s="6"/>
      <c r="B32" s="55" t="s">
        <v>37</v>
      </c>
      <c r="C32" s="79">
        <v>11486000</v>
      </c>
      <c r="D32" s="80">
        <v>11719000</v>
      </c>
      <c r="E32" s="81">
        <f t="shared" si="0"/>
        <v>233000</v>
      </c>
      <c r="F32" s="79">
        <v>11798000</v>
      </c>
      <c r="G32" s="80">
        <v>11996000</v>
      </c>
      <c r="H32" s="81">
        <f t="shared" si="1"/>
        <v>198000</v>
      </c>
      <c r="I32" s="81">
        <v>12411000</v>
      </c>
      <c r="J32" s="56">
        <f t="shared" si="2"/>
        <v>2.028556503569563</v>
      </c>
      <c r="K32" s="57">
        <f t="shared" si="3"/>
        <v>1.6782505509408372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1108000</v>
      </c>
      <c r="D7" s="62">
        <v>665390</v>
      </c>
      <c r="E7" s="63">
        <f>($D7-$C7)</f>
        <v>-442610</v>
      </c>
      <c r="F7" s="61">
        <v>1130000</v>
      </c>
      <c r="G7" s="62">
        <v>990000</v>
      </c>
      <c r="H7" s="63">
        <f>($G7-$F7)</f>
        <v>-140000</v>
      </c>
      <c r="I7" s="63">
        <v>1129871</v>
      </c>
      <c r="J7" s="28">
        <f>IF($C7=0,0,($E7/$C7)*100)</f>
        <v>-39.94675090252708</v>
      </c>
      <c r="K7" s="29">
        <f>IF($F7=0,0,($H7/$F7)*100)</f>
        <v>-12.389380530973451</v>
      </c>
      <c r="L7" s="30">
        <f>IF($E$10=0,0,($E7/$E$10)*100)</f>
        <v>-46.43474994938035</v>
      </c>
      <c r="M7" s="29">
        <f>IF($H$10=0,0,($H7/$H$10)*100)</f>
        <v>-4.137238098052543</v>
      </c>
      <c r="N7" s="5"/>
      <c r="O7" s="31"/>
    </row>
    <row r="8" spans="1:15" ht="12.75">
      <c r="A8" s="2"/>
      <c r="B8" s="27" t="s">
        <v>16</v>
      </c>
      <c r="C8" s="61">
        <v>45000</v>
      </c>
      <c r="D8" s="62">
        <v>80000</v>
      </c>
      <c r="E8" s="63">
        <f>($D8-$C8)</f>
        <v>35000</v>
      </c>
      <c r="F8" s="61">
        <v>48000</v>
      </c>
      <c r="G8" s="62">
        <v>90000</v>
      </c>
      <c r="H8" s="63">
        <f>($G8-$F8)</f>
        <v>42000</v>
      </c>
      <c r="I8" s="63">
        <v>47592</v>
      </c>
      <c r="J8" s="28">
        <f>IF($C8=0,0,($E8/$C8)*100)</f>
        <v>77.77777777777779</v>
      </c>
      <c r="K8" s="29">
        <f>IF($F8=0,0,($H8/$F8)*100)</f>
        <v>87.5</v>
      </c>
      <c r="L8" s="30">
        <f>IF($E$10=0,0,($E8/$E$10)*100)</f>
        <v>3.6718922939570096</v>
      </c>
      <c r="M8" s="29">
        <f>IF($H$10=0,0,($H8/$H$10)*100)</f>
        <v>1.241171429415763</v>
      </c>
      <c r="N8" s="5"/>
      <c r="O8" s="31"/>
    </row>
    <row r="9" spans="1:15" ht="12.75">
      <c r="A9" s="2"/>
      <c r="B9" s="27" t="s">
        <v>17</v>
      </c>
      <c r="C9" s="61">
        <v>68390500</v>
      </c>
      <c r="D9" s="62">
        <v>69751297</v>
      </c>
      <c r="E9" s="63">
        <f aca="true" t="shared" si="0" ref="E9:E32">($D9-$C9)</f>
        <v>1360797</v>
      </c>
      <c r="F9" s="61">
        <v>69880400</v>
      </c>
      <c r="G9" s="62">
        <v>73362300</v>
      </c>
      <c r="H9" s="63">
        <f aca="true" t="shared" si="1" ref="H9:H32">($G9-$F9)</f>
        <v>3481900</v>
      </c>
      <c r="I9" s="63">
        <v>77025991</v>
      </c>
      <c r="J9" s="28">
        <f aca="true" t="shared" si="2" ref="J9:J32">IF($C9=0,0,($E9/$C9)*100)</f>
        <v>1.9897456518083654</v>
      </c>
      <c r="K9" s="29">
        <f aca="true" t="shared" si="3" ref="K9:K32">IF($F9=0,0,($H9/$F9)*100)</f>
        <v>4.982656080961185</v>
      </c>
      <c r="L9" s="30">
        <f>IF($E$10=0,0,($E9/$E$10)*100)</f>
        <v>142.76285765542335</v>
      </c>
      <c r="M9" s="29">
        <f>IF($H$10=0,0,($H9/$H$10)*100)</f>
        <v>102.89606666863678</v>
      </c>
      <c r="N9" s="5"/>
      <c r="O9" s="31"/>
    </row>
    <row r="10" spans="1:15" ht="16.5">
      <c r="A10" s="6"/>
      <c r="B10" s="32" t="s">
        <v>18</v>
      </c>
      <c r="C10" s="64">
        <v>69543500</v>
      </c>
      <c r="D10" s="65">
        <v>70496687</v>
      </c>
      <c r="E10" s="66">
        <f t="shared" si="0"/>
        <v>953187</v>
      </c>
      <c r="F10" s="64">
        <v>71058400</v>
      </c>
      <c r="G10" s="65">
        <v>74442300</v>
      </c>
      <c r="H10" s="66">
        <f t="shared" si="1"/>
        <v>3383900</v>
      </c>
      <c r="I10" s="66">
        <v>78203454</v>
      </c>
      <c r="J10" s="33">
        <f t="shared" si="2"/>
        <v>1.3706342073666122</v>
      </c>
      <c r="K10" s="34">
        <f t="shared" si="3"/>
        <v>4.762139310764104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26894000</v>
      </c>
      <c r="D12" s="62">
        <v>27948848</v>
      </c>
      <c r="E12" s="63">
        <f t="shared" si="0"/>
        <v>1054848</v>
      </c>
      <c r="F12" s="61">
        <v>28622729</v>
      </c>
      <c r="G12" s="62">
        <v>28303934</v>
      </c>
      <c r="H12" s="63">
        <f t="shared" si="1"/>
        <v>-318795</v>
      </c>
      <c r="I12" s="63">
        <v>29605523</v>
      </c>
      <c r="J12" s="28">
        <f t="shared" si="2"/>
        <v>3.9222428794526665</v>
      </c>
      <c r="K12" s="29">
        <f t="shared" si="3"/>
        <v>-1.1137826864796854</v>
      </c>
      <c r="L12" s="30">
        <f aca="true" t="shared" si="4" ref="L12:L17">IF($E$17=0,0,($E12/$E$17)*100)</f>
        <v>-12.340050485683127</v>
      </c>
      <c r="M12" s="29">
        <f aca="true" t="shared" si="5" ref="M12:M17">IF($H$17=0,0,($H12/$H$17)*100)</f>
        <v>11.31110460629607</v>
      </c>
      <c r="N12" s="5"/>
      <c r="O12" s="31"/>
    </row>
    <row r="13" spans="1:15" ht="12.75">
      <c r="A13" s="2"/>
      <c r="B13" s="27" t="s">
        <v>21</v>
      </c>
      <c r="C13" s="61">
        <v>326000</v>
      </c>
      <c r="D13" s="62">
        <v>325500</v>
      </c>
      <c r="E13" s="63">
        <f t="shared" si="0"/>
        <v>-500</v>
      </c>
      <c r="F13" s="61">
        <v>342000</v>
      </c>
      <c r="G13" s="62">
        <v>290000</v>
      </c>
      <c r="H13" s="63">
        <f t="shared" si="1"/>
        <v>-52000</v>
      </c>
      <c r="I13" s="63">
        <v>341775</v>
      </c>
      <c r="J13" s="28">
        <f t="shared" si="2"/>
        <v>-0.15337423312883436</v>
      </c>
      <c r="K13" s="29">
        <f t="shared" si="3"/>
        <v>-15.204678362573098</v>
      </c>
      <c r="L13" s="30">
        <f t="shared" si="4"/>
        <v>0.005849207888569314</v>
      </c>
      <c r="M13" s="29">
        <f t="shared" si="5"/>
        <v>1.8450020844975472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46883442</v>
      </c>
      <c r="D16" s="62">
        <v>37280928</v>
      </c>
      <c r="E16" s="63">
        <f t="shared" si="0"/>
        <v>-9602514</v>
      </c>
      <c r="F16" s="61">
        <v>46789000</v>
      </c>
      <c r="G16" s="62">
        <v>44341370</v>
      </c>
      <c r="H16" s="63">
        <f t="shared" si="1"/>
        <v>-2447630</v>
      </c>
      <c r="I16" s="63">
        <v>45193640</v>
      </c>
      <c r="J16" s="40">
        <f t="shared" si="2"/>
        <v>-20.481674532343423</v>
      </c>
      <c r="K16" s="29">
        <f t="shared" si="3"/>
        <v>-5.231208189959179</v>
      </c>
      <c r="L16" s="30">
        <f t="shared" si="4"/>
        <v>112.33420127779456</v>
      </c>
      <c r="M16" s="29">
        <f t="shared" si="5"/>
        <v>86.8438933092064</v>
      </c>
      <c r="N16" s="5"/>
      <c r="O16" s="31"/>
    </row>
    <row r="17" spans="1:15" ht="16.5">
      <c r="A17" s="2"/>
      <c r="B17" s="32" t="s">
        <v>24</v>
      </c>
      <c r="C17" s="64">
        <v>74103442</v>
      </c>
      <c r="D17" s="65">
        <v>65555276</v>
      </c>
      <c r="E17" s="66">
        <f t="shared" si="0"/>
        <v>-8548166</v>
      </c>
      <c r="F17" s="64">
        <v>75753729</v>
      </c>
      <c r="G17" s="65">
        <v>72935304</v>
      </c>
      <c r="H17" s="66">
        <f t="shared" si="1"/>
        <v>-2818425</v>
      </c>
      <c r="I17" s="66">
        <v>75140938</v>
      </c>
      <c r="J17" s="41">
        <f t="shared" si="2"/>
        <v>-11.535450674477442</v>
      </c>
      <c r="K17" s="34">
        <f t="shared" si="3"/>
        <v>-3.720509917076161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-4559942</v>
      </c>
      <c r="D18" s="71">
        <v>4941411</v>
      </c>
      <c r="E18" s="72">
        <f t="shared" si="0"/>
        <v>9501353</v>
      </c>
      <c r="F18" s="73">
        <v>-4695329</v>
      </c>
      <c r="G18" s="74">
        <v>1506996</v>
      </c>
      <c r="H18" s="75">
        <f t="shared" si="1"/>
        <v>6202325</v>
      </c>
      <c r="I18" s="75">
        <v>3062516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14441000</v>
      </c>
      <c r="D23" s="62">
        <v>14345000</v>
      </c>
      <c r="E23" s="63">
        <f t="shared" si="0"/>
        <v>-96000</v>
      </c>
      <c r="F23" s="61">
        <v>14897000</v>
      </c>
      <c r="G23" s="62">
        <v>14748000</v>
      </c>
      <c r="H23" s="63">
        <f t="shared" si="1"/>
        <v>-149000</v>
      </c>
      <c r="I23" s="63">
        <v>15352000</v>
      </c>
      <c r="J23" s="28">
        <f t="shared" si="2"/>
        <v>-0.6647739076241258</v>
      </c>
      <c r="K23" s="29">
        <f t="shared" si="3"/>
        <v>-1.0002013828287575</v>
      </c>
      <c r="L23" s="30">
        <f>IF($E$25=0,0,($E23/$E$25)*100)</f>
        <v>2.0591530317489224</v>
      </c>
      <c r="M23" s="29">
        <f>IF($H$25=0,0,($H23/$H$25)*100)</f>
        <v>4.400078787987962</v>
      </c>
      <c r="N23" s="5"/>
      <c r="O23" s="31"/>
    </row>
    <row r="24" spans="1:15" ht="12.75">
      <c r="A24" s="6"/>
      <c r="B24" s="27" t="s">
        <v>30</v>
      </c>
      <c r="C24" s="61">
        <v>6673111</v>
      </c>
      <c r="D24" s="62">
        <v>2107000</v>
      </c>
      <c r="E24" s="63">
        <f t="shared" si="0"/>
        <v>-4566111</v>
      </c>
      <c r="F24" s="61">
        <v>6887303</v>
      </c>
      <c r="G24" s="62">
        <v>3650000</v>
      </c>
      <c r="H24" s="63">
        <f t="shared" si="1"/>
        <v>-3237303</v>
      </c>
      <c r="I24" s="63">
        <v>2005667</v>
      </c>
      <c r="J24" s="28">
        <f t="shared" si="2"/>
        <v>-68.42552146967135</v>
      </c>
      <c r="K24" s="29">
        <f t="shared" si="3"/>
        <v>-47.0039288238081</v>
      </c>
      <c r="L24" s="30">
        <f>IF($E$25=0,0,($E24/$E$25)*100)</f>
        <v>97.94084696825108</v>
      </c>
      <c r="M24" s="29">
        <f>IF($H$25=0,0,($H24/$H$25)*100)</f>
        <v>95.59992121201203</v>
      </c>
      <c r="N24" s="5"/>
      <c r="O24" s="31"/>
    </row>
    <row r="25" spans="1:15" ht="16.5">
      <c r="A25" s="6"/>
      <c r="B25" s="32" t="s">
        <v>31</v>
      </c>
      <c r="C25" s="64">
        <v>21114111</v>
      </c>
      <c r="D25" s="65">
        <v>16452000</v>
      </c>
      <c r="E25" s="66">
        <f t="shared" si="0"/>
        <v>-4662111</v>
      </c>
      <c r="F25" s="64">
        <v>21784303</v>
      </c>
      <c r="G25" s="65">
        <v>18398000</v>
      </c>
      <c r="H25" s="66">
        <f t="shared" si="1"/>
        <v>-3386303</v>
      </c>
      <c r="I25" s="66">
        <v>17357667</v>
      </c>
      <c r="J25" s="41">
        <f t="shared" si="2"/>
        <v>-22.08054603861844</v>
      </c>
      <c r="K25" s="34">
        <f t="shared" si="3"/>
        <v>-15.544692891941505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14441000</v>
      </c>
      <c r="D30" s="62">
        <v>3600000</v>
      </c>
      <c r="E30" s="63">
        <f t="shared" si="0"/>
        <v>-10841000</v>
      </c>
      <c r="F30" s="61">
        <v>14897000</v>
      </c>
      <c r="G30" s="62">
        <v>3687000</v>
      </c>
      <c r="H30" s="63">
        <f t="shared" si="1"/>
        <v>-11210000</v>
      </c>
      <c r="I30" s="63">
        <v>3838000</v>
      </c>
      <c r="J30" s="28">
        <f t="shared" si="2"/>
        <v>-75.07097846409529</v>
      </c>
      <c r="K30" s="29">
        <f t="shared" si="3"/>
        <v>-75.25005034570718</v>
      </c>
      <c r="L30" s="30">
        <f t="shared" si="6"/>
        <v>232.53414601239655</v>
      </c>
      <c r="M30" s="29">
        <f t="shared" si="7"/>
        <v>331.0394846533225</v>
      </c>
      <c r="N30" s="5"/>
      <c r="O30" s="31"/>
    </row>
    <row r="31" spans="1:15" ht="12.75">
      <c r="A31" s="6"/>
      <c r="B31" s="27" t="s">
        <v>30</v>
      </c>
      <c r="C31" s="61">
        <v>6673111</v>
      </c>
      <c r="D31" s="62">
        <v>12852000</v>
      </c>
      <c r="E31" s="63">
        <f t="shared" si="0"/>
        <v>6178889</v>
      </c>
      <c r="F31" s="61">
        <v>6887303</v>
      </c>
      <c r="G31" s="62">
        <v>14711000</v>
      </c>
      <c r="H31" s="63">
        <f t="shared" si="1"/>
        <v>7823697</v>
      </c>
      <c r="I31" s="63">
        <v>13519667</v>
      </c>
      <c r="J31" s="28">
        <f t="shared" si="2"/>
        <v>92.59382917502796</v>
      </c>
      <c r="K31" s="29">
        <f t="shared" si="3"/>
        <v>113.59594604738604</v>
      </c>
      <c r="L31" s="30">
        <f t="shared" si="6"/>
        <v>-132.53414601239652</v>
      </c>
      <c r="M31" s="29">
        <f t="shared" si="7"/>
        <v>-231.03948465332255</v>
      </c>
      <c r="N31" s="5"/>
      <c r="O31" s="31"/>
    </row>
    <row r="32" spans="1:15" ht="17.25" thickBot="1">
      <c r="A32" s="6"/>
      <c r="B32" s="55" t="s">
        <v>37</v>
      </c>
      <c r="C32" s="79">
        <v>21114111</v>
      </c>
      <c r="D32" s="80">
        <v>16452000</v>
      </c>
      <c r="E32" s="81">
        <f t="shared" si="0"/>
        <v>-4662111</v>
      </c>
      <c r="F32" s="79">
        <v>21784303</v>
      </c>
      <c r="G32" s="80">
        <v>18398000</v>
      </c>
      <c r="H32" s="81">
        <f t="shared" si="1"/>
        <v>-3386303</v>
      </c>
      <c r="I32" s="81">
        <v>17357667</v>
      </c>
      <c r="J32" s="56">
        <f t="shared" si="2"/>
        <v>-22.08054603861844</v>
      </c>
      <c r="K32" s="57">
        <f t="shared" si="3"/>
        <v>-15.544692891941505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24785179</v>
      </c>
      <c r="D7" s="62">
        <v>25482294</v>
      </c>
      <c r="E7" s="63">
        <f>($D7-$C7)</f>
        <v>697115</v>
      </c>
      <c r="F7" s="61">
        <v>26036831</v>
      </c>
      <c r="G7" s="62">
        <v>26932787</v>
      </c>
      <c r="H7" s="63">
        <f>($G7-$F7)</f>
        <v>895956</v>
      </c>
      <c r="I7" s="63">
        <v>28453138</v>
      </c>
      <c r="J7" s="28">
        <f>IF($C7=0,0,($E7/$C7)*100)</f>
        <v>2.8126284663911445</v>
      </c>
      <c r="K7" s="29">
        <f>IF($F7=0,0,($H7/$F7)*100)</f>
        <v>3.441110018342862</v>
      </c>
      <c r="L7" s="30">
        <f>IF($E$10=0,0,($E7/$E$10)*100)</f>
        <v>-20.55934003903566</v>
      </c>
      <c r="M7" s="29">
        <f>IF($H$10=0,0,($H7/$H$10)*100)</f>
        <v>-91.32455650372859</v>
      </c>
      <c r="N7" s="5"/>
      <c r="O7" s="31"/>
    </row>
    <row r="8" spans="1:15" ht="12.75">
      <c r="A8" s="2"/>
      <c r="B8" s="27" t="s">
        <v>16</v>
      </c>
      <c r="C8" s="61">
        <v>5897558</v>
      </c>
      <c r="D8" s="62">
        <v>7472039</v>
      </c>
      <c r="E8" s="63">
        <f>($D8-$C8)</f>
        <v>1574481</v>
      </c>
      <c r="F8" s="61">
        <v>6111658</v>
      </c>
      <c r="G8" s="62">
        <v>7766140</v>
      </c>
      <c r="H8" s="63">
        <f>($G8-$F8)</f>
        <v>1654482</v>
      </c>
      <c r="I8" s="63">
        <v>7953501</v>
      </c>
      <c r="J8" s="28">
        <f>IF($C8=0,0,($E8/$C8)*100)</f>
        <v>26.697168556884055</v>
      </c>
      <c r="K8" s="29">
        <f>IF($F8=0,0,($H8/$F8)*100)</f>
        <v>27.070919217011163</v>
      </c>
      <c r="L8" s="30">
        <f>IF($E$10=0,0,($E8/$E$10)*100)</f>
        <v>-46.4346488943731</v>
      </c>
      <c r="M8" s="29">
        <f>IF($H$10=0,0,($H8/$H$10)*100)</f>
        <v>-168.64090970248748</v>
      </c>
      <c r="N8" s="5"/>
      <c r="O8" s="31"/>
    </row>
    <row r="9" spans="1:15" ht="12.75">
      <c r="A9" s="2"/>
      <c r="B9" s="27" t="s">
        <v>17</v>
      </c>
      <c r="C9" s="61">
        <v>140068757</v>
      </c>
      <c r="D9" s="62">
        <v>134406415</v>
      </c>
      <c r="E9" s="63">
        <f aca="true" t="shared" si="0" ref="E9:E32">($D9-$C9)</f>
        <v>-5662342</v>
      </c>
      <c r="F9" s="61">
        <v>146660916</v>
      </c>
      <c r="G9" s="62">
        <v>143129410</v>
      </c>
      <c r="H9" s="63">
        <f aca="true" t="shared" si="1" ref="H9:H32">($G9-$F9)</f>
        <v>-3531506</v>
      </c>
      <c r="I9" s="63">
        <v>144229230</v>
      </c>
      <c r="J9" s="28">
        <f aca="true" t="shared" si="2" ref="J9:J32">IF($C9=0,0,($E9/$C9)*100)</f>
        <v>-4.042544619711304</v>
      </c>
      <c r="K9" s="29">
        <f aca="true" t="shared" si="3" ref="K9:K32">IF($F9=0,0,($H9/$F9)*100)</f>
        <v>-2.4079394131153524</v>
      </c>
      <c r="L9" s="30">
        <f>IF($E$10=0,0,($E9/$E$10)*100)</f>
        <v>166.99398893340876</v>
      </c>
      <c r="M9" s="29">
        <f>IF($H$10=0,0,($H9/$H$10)*100)</f>
        <v>359.9654662062161</v>
      </c>
      <c r="N9" s="5"/>
      <c r="O9" s="31"/>
    </row>
    <row r="10" spans="1:15" ht="16.5">
      <c r="A10" s="6"/>
      <c r="B10" s="32" t="s">
        <v>18</v>
      </c>
      <c r="C10" s="64">
        <v>170751494</v>
      </c>
      <c r="D10" s="65">
        <v>167360748</v>
      </c>
      <c r="E10" s="66">
        <f t="shared" si="0"/>
        <v>-3390746</v>
      </c>
      <c r="F10" s="64">
        <v>178809405</v>
      </c>
      <c r="G10" s="65">
        <v>177828337</v>
      </c>
      <c r="H10" s="66">
        <f t="shared" si="1"/>
        <v>-981068</v>
      </c>
      <c r="I10" s="66">
        <v>180635869</v>
      </c>
      <c r="J10" s="33">
        <f t="shared" si="2"/>
        <v>-1.985778232780792</v>
      </c>
      <c r="K10" s="34">
        <f t="shared" si="3"/>
        <v>-0.5486668891941114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46458440</v>
      </c>
      <c r="D12" s="62">
        <v>46145858</v>
      </c>
      <c r="E12" s="63">
        <f t="shared" si="0"/>
        <v>-312582</v>
      </c>
      <c r="F12" s="61">
        <v>50175115</v>
      </c>
      <c r="G12" s="62">
        <v>49837526</v>
      </c>
      <c r="H12" s="63">
        <f t="shared" si="1"/>
        <v>-337589</v>
      </c>
      <c r="I12" s="63">
        <v>53824528</v>
      </c>
      <c r="J12" s="28">
        <f t="shared" si="2"/>
        <v>-0.6728206973802823</v>
      </c>
      <c r="K12" s="29">
        <f t="shared" si="3"/>
        <v>-0.6728215769909047</v>
      </c>
      <c r="L12" s="30">
        <f aca="true" t="shared" si="4" ref="L12:L17">IF($E$17=0,0,($E12/$E$17)*100)</f>
        <v>-1.4051548146316057</v>
      </c>
      <c r="M12" s="29">
        <f aca="true" t="shared" si="5" ref="M12:M17">IF($H$17=0,0,($H12/$H$17)*100)</f>
        <v>-1.1481105416170303</v>
      </c>
      <c r="N12" s="5"/>
      <c r="O12" s="31"/>
    </row>
    <row r="13" spans="1:15" ht="12.75">
      <c r="A13" s="2"/>
      <c r="B13" s="27" t="s">
        <v>21</v>
      </c>
      <c r="C13" s="61">
        <v>5421296</v>
      </c>
      <c r="D13" s="62">
        <v>8616849</v>
      </c>
      <c r="E13" s="63">
        <f t="shared" si="0"/>
        <v>3195553</v>
      </c>
      <c r="F13" s="61">
        <v>5695071</v>
      </c>
      <c r="G13" s="62">
        <v>9055447</v>
      </c>
      <c r="H13" s="63">
        <f t="shared" si="1"/>
        <v>3360376</v>
      </c>
      <c r="I13" s="63">
        <v>9512747</v>
      </c>
      <c r="J13" s="28">
        <f t="shared" si="2"/>
        <v>58.944447969636784</v>
      </c>
      <c r="K13" s="29">
        <f t="shared" si="3"/>
        <v>59.004988699877494</v>
      </c>
      <c r="L13" s="30">
        <f t="shared" si="4"/>
        <v>14.365020005504064</v>
      </c>
      <c r="M13" s="29">
        <f t="shared" si="5"/>
        <v>11.42834366462435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61131608</v>
      </c>
      <c r="D16" s="62">
        <v>80494015</v>
      </c>
      <c r="E16" s="63">
        <f t="shared" si="0"/>
        <v>19362407</v>
      </c>
      <c r="F16" s="61">
        <v>64926010</v>
      </c>
      <c r="G16" s="62">
        <v>91307099</v>
      </c>
      <c r="H16" s="63">
        <f t="shared" si="1"/>
        <v>26381089</v>
      </c>
      <c r="I16" s="63">
        <v>92896542</v>
      </c>
      <c r="J16" s="40">
        <f t="shared" si="2"/>
        <v>31.673315382117874</v>
      </c>
      <c r="K16" s="29">
        <f t="shared" si="3"/>
        <v>40.632543105605905</v>
      </c>
      <c r="L16" s="30">
        <f t="shared" si="4"/>
        <v>87.04013480912755</v>
      </c>
      <c r="M16" s="29">
        <f t="shared" si="5"/>
        <v>89.71976687699268</v>
      </c>
      <c r="N16" s="5"/>
      <c r="O16" s="31"/>
    </row>
    <row r="17" spans="1:15" ht="16.5">
      <c r="A17" s="2"/>
      <c r="B17" s="32" t="s">
        <v>24</v>
      </c>
      <c r="C17" s="64">
        <v>113011344</v>
      </c>
      <c r="D17" s="65">
        <v>135256722</v>
      </c>
      <c r="E17" s="66">
        <f t="shared" si="0"/>
        <v>22245378</v>
      </c>
      <c r="F17" s="64">
        <v>120796196</v>
      </c>
      <c r="G17" s="65">
        <v>150200072</v>
      </c>
      <c r="H17" s="66">
        <f t="shared" si="1"/>
        <v>29403876</v>
      </c>
      <c r="I17" s="66">
        <v>156233817</v>
      </c>
      <c r="J17" s="41">
        <f t="shared" si="2"/>
        <v>19.684199136681357</v>
      </c>
      <c r="K17" s="34">
        <f t="shared" si="3"/>
        <v>24.34172347612668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57740150</v>
      </c>
      <c r="D18" s="71">
        <v>32104026</v>
      </c>
      <c r="E18" s="72">
        <f t="shared" si="0"/>
        <v>-25636124</v>
      </c>
      <c r="F18" s="73">
        <v>58013209</v>
      </c>
      <c r="G18" s="74">
        <v>27628265</v>
      </c>
      <c r="H18" s="75">
        <f t="shared" si="1"/>
        <v>-30384944</v>
      </c>
      <c r="I18" s="75">
        <v>24402052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45302501</v>
      </c>
      <c r="D22" s="62">
        <v>18250000</v>
      </c>
      <c r="E22" s="63">
        <f t="shared" si="0"/>
        <v>-27052501</v>
      </c>
      <c r="F22" s="61">
        <v>45303391</v>
      </c>
      <c r="G22" s="62">
        <v>10485410</v>
      </c>
      <c r="H22" s="63">
        <f t="shared" si="1"/>
        <v>-34817981</v>
      </c>
      <c r="I22" s="63">
        <v>6721076</v>
      </c>
      <c r="J22" s="28">
        <f t="shared" si="2"/>
        <v>-59.71524839213623</v>
      </c>
      <c r="K22" s="29">
        <f t="shared" si="3"/>
        <v>-76.85513210258367</v>
      </c>
      <c r="L22" s="30">
        <f>IF($E$25=0,0,($E22/$E$25)*100)</f>
        <v>74.02851752703248</v>
      </c>
      <c r="M22" s="29">
        <f>IF($H$25=0,0,($H22/$H$25)*100)</f>
        <v>93.57551518364211</v>
      </c>
      <c r="N22" s="5"/>
      <c r="O22" s="31"/>
    </row>
    <row r="23" spans="1:15" ht="12.75">
      <c r="A23" s="6"/>
      <c r="B23" s="27" t="s">
        <v>29</v>
      </c>
      <c r="C23" s="61">
        <v>39490850</v>
      </c>
      <c r="D23" s="62">
        <v>30000000</v>
      </c>
      <c r="E23" s="63">
        <f t="shared" si="0"/>
        <v>-9490850</v>
      </c>
      <c r="F23" s="61">
        <v>41184050</v>
      </c>
      <c r="G23" s="62">
        <v>38793600</v>
      </c>
      <c r="H23" s="63">
        <f t="shared" si="1"/>
        <v>-2390450</v>
      </c>
      <c r="I23" s="63">
        <v>41877250</v>
      </c>
      <c r="J23" s="28">
        <f t="shared" si="2"/>
        <v>-24.03303550062863</v>
      </c>
      <c r="K23" s="29">
        <f t="shared" si="3"/>
        <v>-5.804310163764856</v>
      </c>
      <c r="L23" s="30">
        <f>IF($E$25=0,0,($E23/$E$25)*100)</f>
        <v>25.971482472967516</v>
      </c>
      <c r="M23" s="29">
        <f>IF($H$25=0,0,($H23/$H$25)*100)</f>
        <v>6.424484816357884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84793351</v>
      </c>
      <c r="D25" s="65">
        <v>48250000</v>
      </c>
      <c r="E25" s="66">
        <f t="shared" si="0"/>
        <v>-36543351</v>
      </c>
      <c r="F25" s="64">
        <v>86487441</v>
      </c>
      <c r="G25" s="65">
        <v>49279010</v>
      </c>
      <c r="H25" s="66">
        <f t="shared" si="1"/>
        <v>-37208431</v>
      </c>
      <c r="I25" s="66">
        <v>48598326</v>
      </c>
      <c r="J25" s="41">
        <f t="shared" si="2"/>
        <v>-43.09695343919124</v>
      </c>
      <c r="K25" s="34">
        <f t="shared" si="3"/>
        <v>-43.021773531257566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20500000</v>
      </c>
      <c r="D28" s="62">
        <v>0</v>
      </c>
      <c r="E28" s="63">
        <f t="shared" si="0"/>
        <v>-20500000</v>
      </c>
      <c r="F28" s="61">
        <v>21000000</v>
      </c>
      <c r="G28" s="62">
        <v>8500000</v>
      </c>
      <c r="H28" s="63">
        <f t="shared" si="1"/>
        <v>-12500000</v>
      </c>
      <c r="I28" s="63">
        <v>10000000</v>
      </c>
      <c r="J28" s="28">
        <f t="shared" si="2"/>
        <v>-100</v>
      </c>
      <c r="K28" s="29">
        <f t="shared" si="3"/>
        <v>-59.523809523809526</v>
      </c>
      <c r="L28" s="30">
        <f t="shared" si="6"/>
        <v>56.09775633329303</v>
      </c>
      <c r="M28" s="29">
        <f t="shared" si="7"/>
        <v>33.594536679066096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35000000</v>
      </c>
      <c r="D30" s="62">
        <v>22200000</v>
      </c>
      <c r="E30" s="63">
        <f t="shared" si="0"/>
        <v>-12800000</v>
      </c>
      <c r="F30" s="61">
        <v>35000000</v>
      </c>
      <c r="G30" s="62">
        <v>20000000</v>
      </c>
      <c r="H30" s="63">
        <f t="shared" si="1"/>
        <v>-15000000</v>
      </c>
      <c r="I30" s="63">
        <v>20000000</v>
      </c>
      <c r="J30" s="28">
        <f t="shared" si="2"/>
        <v>-36.57142857142857</v>
      </c>
      <c r="K30" s="29">
        <f t="shared" si="3"/>
        <v>-42.857142857142854</v>
      </c>
      <c r="L30" s="30">
        <f t="shared" si="6"/>
        <v>35.02689175932442</v>
      </c>
      <c r="M30" s="29">
        <f t="shared" si="7"/>
        <v>40.313444014879316</v>
      </c>
      <c r="N30" s="5"/>
      <c r="O30" s="31"/>
    </row>
    <row r="31" spans="1:15" ht="12.75">
      <c r="A31" s="6"/>
      <c r="B31" s="27" t="s">
        <v>30</v>
      </c>
      <c r="C31" s="61">
        <v>29293351</v>
      </c>
      <c r="D31" s="62">
        <v>26050000</v>
      </c>
      <c r="E31" s="63">
        <f t="shared" si="0"/>
        <v>-3243351</v>
      </c>
      <c r="F31" s="61">
        <v>30487441</v>
      </c>
      <c r="G31" s="62">
        <v>20779010</v>
      </c>
      <c r="H31" s="63">
        <f t="shared" si="1"/>
        <v>-9708431</v>
      </c>
      <c r="I31" s="63">
        <v>18598326</v>
      </c>
      <c r="J31" s="28">
        <f t="shared" si="2"/>
        <v>-11.071969881492903</v>
      </c>
      <c r="K31" s="29">
        <f t="shared" si="3"/>
        <v>-31.844033744911552</v>
      </c>
      <c r="L31" s="30">
        <f t="shared" si="6"/>
        <v>8.87535190738255</v>
      </c>
      <c r="M31" s="29">
        <f t="shared" si="7"/>
        <v>26.09201930605459</v>
      </c>
      <c r="N31" s="5"/>
      <c r="O31" s="31"/>
    </row>
    <row r="32" spans="1:15" ht="17.25" thickBot="1">
      <c r="A32" s="6"/>
      <c r="B32" s="55" t="s">
        <v>37</v>
      </c>
      <c r="C32" s="79">
        <v>84793351</v>
      </c>
      <c r="D32" s="80">
        <v>48250000</v>
      </c>
      <c r="E32" s="81">
        <f t="shared" si="0"/>
        <v>-36543351</v>
      </c>
      <c r="F32" s="79">
        <v>86487441</v>
      </c>
      <c r="G32" s="80">
        <v>49279010</v>
      </c>
      <c r="H32" s="81">
        <f t="shared" si="1"/>
        <v>-37208431</v>
      </c>
      <c r="I32" s="81">
        <v>48598326</v>
      </c>
      <c r="J32" s="56">
        <f t="shared" si="2"/>
        <v>-43.09695343919124</v>
      </c>
      <c r="K32" s="57">
        <f t="shared" si="3"/>
        <v>-43.021773531257566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46010000</v>
      </c>
      <c r="D8" s="62">
        <v>48063000</v>
      </c>
      <c r="E8" s="63">
        <f>($D8-$C8)</f>
        <v>2053000</v>
      </c>
      <c r="F8" s="61">
        <v>48287000</v>
      </c>
      <c r="G8" s="62">
        <v>47896000</v>
      </c>
      <c r="H8" s="63">
        <f>($G8-$F8)</f>
        <v>-391000</v>
      </c>
      <c r="I8" s="63">
        <v>51116000</v>
      </c>
      <c r="J8" s="28">
        <f>IF($C8=0,0,($E8/$C8)*100)</f>
        <v>4.462073462290806</v>
      </c>
      <c r="K8" s="29">
        <f>IF($F8=0,0,($H8/$F8)*100)</f>
        <v>-0.8097417524385445</v>
      </c>
      <c r="L8" s="30">
        <f>IF($E$10=0,0,($E8/$E$10)*100)</f>
        <v>16.268995518299846</v>
      </c>
      <c r="M8" s="29">
        <f>IF($H$10=0,0,($H8/$H$10)*100)</f>
        <v>-2.347486475385944</v>
      </c>
      <c r="N8" s="5"/>
      <c r="O8" s="31"/>
    </row>
    <row r="9" spans="1:15" ht="12.75">
      <c r="A9" s="2"/>
      <c r="B9" s="27" t="s">
        <v>17</v>
      </c>
      <c r="C9" s="61">
        <v>308194905</v>
      </c>
      <c r="D9" s="62">
        <v>318761000</v>
      </c>
      <c r="E9" s="63">
        <f aca="true" t="shared" si="0" ref="E9:E32">($D9-$C9)</f>
        <v>10566095</v>
      </c>
      <c r="F9" s="61">
        <v>332056887</v>
      </c>
      <c r="G9" s="62">
        <v>349104000</v>
      </c>
      <c r="H9" s="63">
        <f aca="true" t="shared" si="1" ref="H9:H32">($G9-$F9)</f>
        <v>17047113</v>
      </c>
      <c r="I9" s="63">
        <v>370836550</v>
      </c>
      <c r="J9" s="28">
        <f aca="true" t="shared" si="2" ref="J9:J32">IF($C9=0,0,($E9/$C9)*100)</f>
        <v>3.428380816353859</v>
      </c>
      <c r="K9" s="29">
        <f aca="true" t="shared" si="3" ref="K9:K32">IF($F9=0,0,($H9/$F9)*100)</f>
        <v>5.133792933498169</v>
      </c>
      <c r="L9" s="30">
        <f>IF($E$10=0,0,($E9/$E$10)*100)</f>
        <v>83.73100448170015</v>
      </c>
      <c r="M9" s="29">
        <f>IF($H$10=0,0,($H9/$H$10)*100)</f>
        <v>102.34748647538594</v>
      </c>
      <c r="N9" s="5"/>
      <c r="O9" s="31"/>
    </row>
    <row r="10" spans="1:15" ht="16.5">
      <c r="A10" s="6"/>
      <c r="B10" s="32" t="s">
        <v>18</v>
      </c>
      <c r="C10" s="64">
        <v>354204905</v>
      </c>
      <c r="D10" s="65">
        <v>366824000</v>
      </c>
      <c r="E10" s="66">
        <f t="shared" si="0"/>
        <v>12619095</v>
      </c>
      <c r="F10" s="64">
        <v>380343887</v>
      </c>
      <c r="G10" s="65">
        <v>397000000</v>
      </c>
      <c r="H10" s="66">
        <f t="shared" si="1"/>
        <v>16656113</v>
      </c>
      <c r="I10" s="66">
        <v>421952550</v>
      </c>
      <c r="J10" s="33">
        <f t="shared" si="2"/>
        <v>3.5626539389678977</v>
      </c>
      <c r="K10" s="34">
        <f t="shared" si="3"/>
        <v>4.379224583146778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121070000</v>
      </c>
      <c r="D12" s="62">
        <v>135491000</v>
      </c>
      <c r="E12" s="63">
        <f t="shared" si="0"/>
        <v>14421000</v>
      </c>
      <c r="F12" s="61">
        <v>128959000</v>
      </c>
      <c r="G12" s="62">
        <v>142063000</v>
      </c>
      <c r="H12" s="63">
        <f t="shared" si="1"/>
        <v>13104000</v>
      </c>
      <c r="I12" s="63">
        <v>148642000</v>
      </c>
      <c r="J12" s="28">
        <f t="shared" si="2"/>
        <v>11.911290988684232</v>
      </c>
      <c r="K12" s="29">
        <f t="shared" si="3"/>
        <v>10.161369117316356</v>
      </c>
      <c r="L12" s="30">
        <f aca="true" t="shared" si="4" ref="L12:L17">IF($E$17=0,0,($E12/$E$17)*100)</f>
        <v>114.2791935554808</v>
      </c>
      <c r="M12" s="29">
        <f aca="true" t="shared" si="5" ref="M12:M17">IF($H$17=0,0,($H12/$H$17)*100)</f>
        <v>78.67381783492944</v>
      </c>
      <c r="N12" s="5"/>
      <c r="O12" s="31"/>
    </row>
    <row r="13" spans="1:15" ht="12.75">
      <c r="A13" s="2"/>
      <c r="B13" s="27" t="s">
        <v>21</v>
      </c>
      <c r="C13" s="61">
        <v>39218000</v>
      </c>
      <c r="D13" s="62">
        <v>38511000</v>
      </c>
      <c r="E13" s="63">
        <f t="shared" si="0"/>
        <v>-707000</v>
      </c>
      <c r="F13" s="61">
        <v>39218000</v>
      </c>
      <c r="G13" s="62">
        <v>39218000</v>
      </c>
      <c r="H13" s="63">
        <f t="shared" si="1"/>
        <v>0</v>
      </c>
      <c r="I13" s="63">
        <v>39218000</v>
      </c>
      <c r="J13" s="28">
        <f t="shared" si="2"/>
        <v>-1.8027436381253505</v>
      </c>
      <c r="K13" s="29">
        <f t="shared" si="3"/>
        <v>0</v>
      </c>
      <c r="L13" s="30">
        <f t="shared" si="4"/>
        <v>-5.602620473179733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60545000</v>
      </c>
      <c r="D15" s="62">
        <v>63237000</v>
      </c>
      <c r="E15" s="63">
        <f t="shared" si="0"/>
        <v>2692000</v>
      </c>
      <c r="F15" s="61">
        <v>64335000</v>
      </c>
      <c r="G15" s="62">
        <v>66273000</v>
      </c>
      <c r="H15" s="63">
        <f t="shared" si="1"/>
        <v>1938000</v>
      </c>
      <c r="I15" s="63">
        <v>70184000</v>
      </c>
      <c r="J15" s="28">
        <f t="shared" si="2"/>
        <v>4.446279626723924</v>
      </c>
      <c r="K15" s="29">
        <f t="shared" si="3"/>
        <v>3.012357192818839</v>
      </c>
      <c r="L15" s="30">
        <f t="shared" si="4"/>
        <v>21.332750090240225</v>
      </c>
      <c r="M15" s="29">
        <f t="shared" si="5"/>
        <v>11.635367747565112</v>
      </c>
      <c r="N15" s="5"/>
      <c r="O15" s="31"/>
    </row>
    <row r="16" spans="1:15" ht="12.75">
      <c r="A16" s="2"/>
      <c r="B16" s="27" t="s">
        <v>23</v>
      </c>
      <c r="C16" s="61">
        <v>133371905</v>
      </c>
      <c r="D16" s="62">
        <v>129585000</v>
      </c>
      <c r="E16" s="63">
        <f t="shared" si="0"/>
        <v>-3786905</v>
      </c>
      <c r="F16" s="61">
        <v>147831887</v>
      </c>
      <c r="G16" s="62">
        <v>149446000</v>
      </c>
      <c r="H16" s="63">
        <f t="shared" si="1"/>
        <v>1614113</v>
      </c>
      <c r="I16" s="63">
        <v>163908000</v>
      </c>
      <c r="J16" s="40">
        <f t="shared" si="2"/>
        <v>-2.8393573594078902</v>
      </c>
      <c r="K16" s="29">
        <f t="shared" si="3"/>
        <v>1.0918571309314344</v>
      </c>
      <c r="L16" s="30">
        <f t="shared" si="4"/>
        <v>-30.009323172541297</v>
      </c>
      <c r="M16" s="29">
        <f t="shared" si="5"/>
        <v>9.690814417505452</v>
      </c>
      <c r="N16" s="5"/>
      <c r="O16" s="31"/>
    </row>
    <row r="17" spans="1:15" ht="16.5">
      <c r="A17" s="2"/>
      <c r="B17" s="32" t="s">
        <v>24</v>
      </c>
      <c r="C17" s="64">
        <v>354204905</v>
      </c>
      <c r="D17" s="65">
        <v>366824000</v>
      </c>
      <c r="E17" s="66">
        <f t="shared" si="0"/>
        <v>12619095</v>
      </c>
      <c r="F17" s="64">
        <v>380343887</v>
      </c>
      <c r="G17" s="65">
        <v>397000000</v>
      </c>
      <c r="H17" s="66">
        <f t="shared" si="1"/>
        <v>16656113</v>
      </c>
      <c r="I17" s="66">
        <v>421952000</v>
      </c>
      <c r="J17" s="41">
        <f t="shared" si="2"/>
        <v>3.5626539389678977</v>
      </c>
      <c r="K17" s="34">
        <f t="shared" si="3"/>
        <v>4.379224583146778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/>
      <c r="D18" s="71">
        <v>0</v>
      </c>
      <c r="E18" s="72">
        <f t="shared" si="0"/>
        <v>0</v>
      </c>
      <c r="F18" s="73"/>
      <c r="G18" s="74">
        <v>0</v>
      </c>
      <c r="H18" s="75">
        <f t="shared" si="1"/>
        <v>0</v>
      </c>
      <c r="I18" s="75">
        <v>550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3000000</v>
      </c>
      <c r="D22" s="62">
        <v>0</v>
      </c>
      <c r="E22" s="63">
        <f t="shared" si="0"/>
        <v>-3000000</v>
      </c>
      <c r="F22" s="61">
        <v>2000000</v>
      </c>
      <c r="G22" s="62">
        <v>0</v>
      </c>
      <c r="H22" s="63">
        <f t="shared" si="1"/>
        <v>-2000000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-6.869232706706661</v>
      </c>
      <c r="M22" s="29">
        <f>IF($H$25=0,0,($H22/$H$25)*100)</f>
        <v>-4.873056868573656</v>
      </c>
      <c r="N22" s="5"/>
      <c r="O22" s="31"/>
    </row>
    <row r="23" spans="1:15" ht="12.75">
      <c r="A23" s="6"/>
      <c r="B23" s="27" t="s">
        <v>29</v>
      </c>
      <c r="C23" s="61">
        <v>205500000</v>
      </c>
      <c r="D23" s="62">
        <v>252173000</v>
      </c>
      <c r="E23" s="63">
        <f t="shared" si="0"/>
        <v>46673000</v>
      </c>
      <c r="F23" s="61">
        <v>215157000</v>
      </c>
      <c r="G23" s="62">
        <v>258199000</v>
      </c>
      <c r="H23" s="63">
        <f t="shared" si="1"/>
        <v>43042000</v>
      </c>
      <c r="I23" s="63">
        <v>275619000</v>
      </c>
      <c r="J23" s="28">
        <f t="shared" si="2"/>
        <v>22.71192214111922</v>
      </c>
      <c r="K23" s="29">
        <f t="shared" si="3"/>
        <v>20.004926634968882</v>
      </c>
      <c r="L23" s="30">
        <f>IF($E$25=0,0,($E23/$E$25)*100)</f>
        <v>106.86923270670665</v>
      </c>
      <c r="M23" s="29">
        <f>IF($H$25=0,0,($H23/$H$25)*100)</f>
        <v>104.87305686857367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208500000</v>
      </c>
      <c r="D25" s="65">
        <v>252173000</v>
      </c>
      <c r="E25" s="66">
        <f t="shared" si="0"/>
        <v>43673000</v>
      </c>
      <c r="F25" s="64">
        <v>217157000</v>
      </c>
      <c r="G25" s="65">
        <v>258199000</v>
      </c>
      <c r="H25" s="66">
        <f t="shared" si="1"/>
        <v>41042000</v>
      </c>
      <c r="I25" s="66">
        <v>275619000</v>
      </c>
      <c r="J25" s="41">
        <f t="shared" si="2"/>
        <v>20.946282973621102</v>
      </c>
      <c r="K25" s="34">
        <f t="shared" si="3"/>
        <v>18.89969008597466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203009000</v>
      </c>
      <c r="D27" s="62">
        <v>199898000</v>
      </c>
      <c r="E27" s="63">
        <f t="shared" si="0"/>
        <v>-3111000</v>
      </c>
      <c r="F27" s="61">
        <v>212573000</v>
      </c>
      <c r="G27" s="62">
        <v>208319000</v>
      </c>
      <c r="H27" s="63">
        <f t="shared" si="1"/>
        <v>-4254000</v>
      </c>
      <c r="I27" s="63">
        <v>220942000</v>
      </c>
      <c r="J27" s="28">
        <f t="shared" si="2"/>
        <v>-1.5324443743873424</v>
      </c>
      <c r="K27" s="29">
        <f t="shared" si="3"/>
        <v>-2.001194883639973</v>
      </c>
      <c r="L27" s="30">
        <f aca="true" t="shared" si="6" ref="L27:L32">IF($E$32=0,0,($E27/$E$32)*100)</f>
        <v>-7.1233943168548075</v>
      </c>
      <c r="M27" s="29">
        <f aca="true" t="shared" si="7" ref="M27:M32">IF($H$32=0,0,($H27/$H$32)*100)</f>
        <v>-10.364991959456168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5491000</v>
      </c>
      <c r="D31" s="62">
        <v>52275000</v>
      </c>
      <c r="E31" s="63">
        <f t="shared" si="0"/>
        <v>46784000</v>
      </c>
      <c r="F31" s="61">
        <v>4584000</v>
      </c>
      <c r="G31" s="62">
        <v>49880000</v>
      </c>
      <c r="H31" s="63">
        <f t="shared" si="1"/>
        <v>45296000</v>
      </c>
      <c r="I31" s="63">
        <v>54677000</v>
      </c>
      <c r="J31" s="28">
        <f t="shared" si="2"/>
        <v>852.0123839009289</v>
      </c>
      <c r="K31" s="29">
        <f t="shared" si="3"/>
        <v>988.1326352530541</v>
      </c>
      <c r="L31" s="30">
        <f t="shared" si="6"/>
        <v>107.1233943168548</v>
      </c>
      <c r="M31" s="29">
        <f t="shared" si="7"/>
        <v>110.36499195945618</v>
      </c>
      <c r="N31" s="5"/>
      <c r="O31" s="31"/>
    </row>
    <row r="32" spans="1:15" ht="17.25" thickBot="1">
      <c r="A32" s="6"/>
      <c r="B32" s="55" t="s">
        <v>37</v>
      </c>
      <c r="C32" s="79">
        <v>208500000</v>
      </c>
      <c r="D32" s="80">
        <v>252173000</v>
      </c>
      <c r="E32" s="81">
        <f t="shared" si="0"/>
        <v>43673000</v>
      </c>
      <c r="F32" s="79">
        <v>217157000</v>
      </c>
      <c r="G32" s="80">
        <v>258199000</v>
      </c>
      <c r="H32" s="81">
        <f t="shared" si="1"/>
        <v>41042000</v>
      </c>
      <c r="I32" s="81">
        <v>275619000</v>
      </c>
      <c r="J32" s="56">
        <f t="shared" si="2"/>
        <v>20.946282973621102</v>
      </c>
      <c r="K32" s="57">
        <f t="shared" si="3"/>
        <v>18.89969008597466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5502000</v>
      </c>
      <c r="D7" s="62">
        <v>5502000</v>
      </c>
      <c r="E7" s="63">
        <f>($D7-$C7)</f>
        <v>0</v>
      </c>
      <c r="F7" s="61">
        <v>5832000</v>
      </c>
      <c r="G7" s="62">
        <v>5832000</v>
      </c>
      <c r="H7" s="63">
        <f>($G7-$F7)</f>
        <v>0</v>
      </c>
      <c r="I7" s="63">
        <v>6182000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313000</v>
      </c>
      <c r="D8" s="62">
        <v>313000</v>
      </c>
      <c r="E8" s="63">
        <f>($D8-$C8)</f>
        <v>0</v>
      </c>
      <c r="F8" s="61">
        <v>332000</v>
      </c>
      <c r="G8" s="62">
        <v>332000</v>
      </c>
      <c r="H8" s="63">
        <f>($G8-$F8)</f>
        <v>0</v>
      </c>
      <c r="I8" s="63">
        <v>352000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102281000</v>
      </c>
      <c r="D9" s="62">
        <v>125802000</v>
      </c>
      <c r="E9" s="63">
        <f aca="true" t="shared" si="0" ref="E9:E32">($D9-$C9)</f>
        <v>23521000</v>
      </c>
      <c r="F9" s="61">
        <v>106476000</v>
      </c>
      <c r="G9" s="62">
        <v>109118000</v>
      </c>
      <c r="H9" s="63">
        <f aca="true" t="shared" si="1" ref="H9:H32">($G9-$F9)</f>
        <v>2642000</v>
      </c>
      <c r="I9" s="63">
        <v>106593000</v>
      </c>
      <c r="J9" s="28">
        <f aca="true" t="shared" si="2" ref="J9:J32">IF($C9=0,0,($E9/$C9)*100)</f>
        <v>22.996450953745075</v>
      </c>
      <c r="K9" s="29">
        <f aca="true" t="shared" si="3" ref="K9:K32">IF($F9=0,0,($H9/$F9)*100)</f>
        <v>2.481310342236748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108096000</v>
      </c>
      <c r="D10" s="65">
        <v>131617000</v>
      </c>
      <c r="E10" s="66">
        <f t="shared" si="0"/>
        <v>23521000</v>
      </c>
      <c r="F10" s="64">
        <v>112640000</v>
      </c>
      <c r="G10" s="65">
        <v>115282000</v>
      </c>
      <c r="H10" s="66">
        <f t="shared" si="1"/>
        <v>2642000</v>
      </c>
      <c r="I10" s="66">
        <v>113127000</v>
      </c>
      <c r="J10" s="33">
        <f t="shared" si="2"/>
        <v>21.759362048549438</v>
      </c>
      <c r="K10" s="34">
        <f t="shared" si="3"/>
        <v>2.3455255681818183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28300000</v>
      </c>
      <c r="D12" s="62">
        <v>31596000</v>
      </c>
      <c r="E12" s="63">
        <f t="shared" si="0"/>
        <v>3296000</v>
      </c>
      <c r="F12" s="61">
        <v>29888000</v>
      </c>
      <c r="G12" s="62">
        <v>36488000</v>
      </c>
      <c r="H12" s="63">
        <f t="shared" si="1"/>
        <v>6600000</v>
      </c>
      <c r="I12" s="63">
        <v>39186000</v>
      </c>
      <c r="J12" s="28">
        <f t="shared" si="2"/>
        <v>11.646643109540635</v>
      </c>
      <c r="K12" s="29">
        <f t="shared" si="3"/>
        <v>22.082441113490365</v>
      </c>
      <c r="L12" s="30">
        <f aca="true" t="shared" si="4" ref="L12:L17">IF($E$17=0,0,($E12/$E$17)*100)</f>
        <v>18.679512609804476</v>
      </c>
      <c r="M12" s="29">
        <f aca="true" t="shared" si="5" ref="M12:M17">IF($H$17=0,0,($H12/$H$17)*100)</f>
        <v>48.024448810303426</v>
      </c>
      <c r="N12" s="5"/>
      <c r="O12" s="31"/>
    </row>
    <row r="13" spans="1:15" ht="12.75">
      <c r="A13" s="2"/>
      <c r="B13" s="27" t="s">
        <v>21</v>
      </c>
      <c r="C13" s="61">
        <v>300000</v>
      </c>
      <c r="D13" s="62">
        <v>0</v>
      </c>
      <c r="E13" s="63">
        <f t="shared" si="0"/>
        <v>-300000</v>
      </c>
      <c r="F13" s="61">
        <v>400000</v>
      </c>
      <c r="G13" s="62">
        <v>0</v>
      </c>
      <c r="H13" s="63">
        <f t="shared" si="1"/>
        <v>-400000</v>
      </c>
      <c r="I13" s="63">
        <v>0</v>
      </c>
      <c r="J13" s="28">
        <f t="shared" si="2"/>
        <v>-100</v>
      </c>
      <c r="K13" s="29">
        <f t="shared" si="3"/>
        <v>-100</v>
      </c>
      <c r="L13" s="30">
        <f t="shared" si="4"/>
        <v>-1.7001983564749221</v>
      </c>
      <c r="M13" s="29">
        <f t="shared" si="5"/>
        <v>-2.9105726551699047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55498000</v>
      </c>
      <c r="D16" s="62">
        <v>70147000</v>
      </c>
      <c r="E16" s="63">
        <f t="shared" si="0"/>
        <v>14649000</v>
      </c>
      <c r="F16" s="61">
        <v>62701000</v>
      </c>
      <c r="G16" s="62">
        <v>70244000</v>
      </c>
      <c r="H16" s="63">
        <f t="shared" si="1"/>
        <v>7543000</v>
      </c>
      <c r="I16" s="63">
        <v>69188000</v>
      </c>
      <c r="J16" s="40">
        <f t="shared" si="2"/>
        <v>26.39554578543371</v>
      </c>
      <c r="K16" s="29">
        <f t="shared" si="3"/>
        <v>12.030111162501395</v>
      </c>
      <c r="L16" s="30">
        <f t="shared" si="4"/>
        <v>83.02068574667044</v>
      </c>
      <c r="M16" s="29">
        <f t="shared" si="5"/>
        <v>54.886123844866475</v>
      </c>
      <c r="N16" s="5"/>
      <c r="O16" s="31"/>
    </row>
    <row r="17" spans="1:15" ht="16.5">
      <c r="A17" s="2"/>
      <c r="B17" s="32" t="s">
        <v>24</v>
      </c>
      <c r="C17" s="64">
        <v>84098000</v>
      </c>
      <c r="D17" s="65">
        <v>101743000</v>
      </c>
      <c r="E17" s="66">
        <f t="shared" si="0"/>
        <v>17645000</v>
      </c>
      <c r="F17" s="64">
        <v>92989000</v>
      </c>
      <c r="G17" s="65">
        <v>106732000</v>
      </c>
      <c r="H17" s="66">
        <f t="shared" si="1"/>
        <v>13743000</v>
      </c>
      <c r="I17" s="66">
        <v>108374000</v>
      </c>
      <c r="J17" s="41">
        <f t="shared" si="2"/>
        <v>20.98147399462532</v>
      </c>
      <c r="K17" s="34">
        <f t="shared" si="3"/>
        <v>14.77916742840551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23998000</v>
      </c>
      <c r="D18" s="71">
        <v>29874000</v>
      </c>
      <c r="E18" s="72">
        <f t="shared" si="0"/>
        <v>5876000</v>
      </c>
      <c r="F18" s="73">
        <v>19651000</v>
      </c>
      <c r="G18" s="74">
        <v>8550000</v>
      </c>
      <c r="H18" s="75">
        <f t="shared" si="1"/>
        <v>-11101000</v>
      </c>
      <c r="I18" s="75">
        <v>4753000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17000000</v>
      </c>
      <c r="E21" s="63">
        <f t="shared" si="0"/>
        <v>17000000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134.1328704434275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42583000</v>
      </c>
      <c r="D23" s="62">
        <v>33382000</v>
      </c>
      <c r="E23" s="63">
        <f t="shared" si="0"/>
        <v>-9201000</v>
      </c>
      <c r="F23" s="61">
        <v>43527000</v>
      </c>
      <c r="G23" s="62">
        <v>34718000</v>
      </c>
      <c r="H23" s="63">
        <f t="shared" si="1"/>
        <v>-8809000</v>
      </c>
      <c r="I23" s="63">
        <v>37472000</v>
      </c>
      <c r="J23" s="28">
        <f t="shared" si="2"/>
        <v>-21.607214146490385</v>
      </c>
      <c r="K23" s="29">
        <f t="shared" si="3"/>
        <v>-20.23801318721713</v>
      </c>
      <c r="L23" s="30">
        <f>IF($E$25=0,0,($E23/$E$25)*100)</f>
        <v>-72.59744358529272</v>
      </c>
      <c r="M23" s="29">
        <f>IF($H$25=0,0,($H23/$H$25)*100)</f>
        <v>85.86606881762356</v>
      </c>
      <c r="N23" s="5"/>
      <c r="O23" s="31"/>
    </row>
    <row r="24" spans="1:15" ht="12.75">
      <c r="A24" s="6"/>
      <c r="B24" s="27" t="s">
        <v>30</v>
      </c>
      <c r="C24" s="61">
        <v>8000000</v>
      </c>
      <c r="D24" s="62">
        <v>12875000</v>
      </c>
      <c r="E24" s="63">
        <f t="shared" si="0"/>
        <v>4875000</v>
      </c>
      <c r="F24" s="61">
        <v>10000000</v>
      </c>
      <c r="G24" s="62">
        <v>8550000</v>
      </c>
      <c r="H24" s="63">
        <f t="shared" si="1"/>
        <v>-1450000</v>
      </c>
      <c r="I24" s="63">
        <v>5900000</v>
      </c>
      <c r="J24" s="28">
        <f t="shared" si="2"/>
        <v>60.9375</v>
      </c>
      <c r="K24" s="29">
        <f t="shared" si="3"/>
        <v>-14.499999999999998</v>
      </c>
      <c r="L24" s="30">
        <f>IF($E$25=0,0,($E24/$E$25)*100)</f>
        <v>38.46457314186524</v>
      </c>
      <c r="M24" s="29">
        <f>IF($H$25=0,0,($H24/$H$25)*100)</f>
        <v>14.13393118237645</v>
      </c>
      <c r="N24" s="5"/>
      <c r="O24" s="31"/>
    </row>
    <row r="25" spans="1:15" ht="16.5">
      <c r="A25" s="6"/>
      <c r="B25" s="32" t="s">
        <v>31</v>
      </c>
      <c r="C25" s="64">
        <v>50583000</v>
      </c>
      <c r="D25" s="65">
        <v>63257000</v>
      </c>
      <c r="E25" s="66">
        <f t="shared" si="0"/>
        <v>12674000</v>
      </c>
      <c r="F25" s="64">
        <v>53527000</v>
      </c>
      <c r="G25" s="65">
        <v>43268000</v>
      </c>
      <c r="H25" s="66">
        <f t="shared" si="1"/>
        <v>-10259000</v>
      </c>
      <c r="I25" s="66">
        <v>43372000</v>
      </c>
      <c r="J25" s="41">
        <f t="shared" si="2"/>
        <v>25.055848802957513</v>
      </c>
      <c r="K25" s="34">
        <f t="shared" si="3"/>
        <v>-19.166028359519494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8000000</v>
      </c>
      <c r="D28" s="62">
        <v>0</v>
      </c>
      <c r="E28" s="63">
        <f t="shared" si="0"/>
        <v>-8000000</v>
      </c>
      <c r="F28" s="61">
        <v>8000000</v>
      </c>
      <c r="G28" s="62">
        <v>0</v>
      </c>
      <c r="H28" s="63">
        <f t="shared" si="1"/>
        <v>-8000000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-63.12135079690705</v>
      </c>
      <c r="M28" s="29">
        <f t="shared" si="7"/>
        <v>77.98030997173214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42583000</v>
      </c>
      <c r="D31" s="62">
        <v>63257000</v>
      </c>
      <c r="E31" s="63">
        <f t="shared" si="0"/>
        <v>20674000</v>
      </c>
      <c r="F31" s="61">
        <v>45527000</v>
      </c>
      <c r="G31" s="62">
        <v>43268000</v>
      </c>
      <c r="H31" s="63">
        <f t="shared" si="1"/>
        <v>-2259000</v>
      </c>
      <c r="I31" s="63">
        <v>43372000</v>
      </c>
      <c r="J31" s="28">
        <f t="shared" si="2"/>
        <v>48.549890801493554</v>
      </c>
      <c r="K31" s="29">
        <f t="shared" si="3"/>
        <v>-4.961890746150636</v>
      </c>
      <c r="L31" s="30">
        <f t="shared" si="6"/>
        <v>163.12135079690705</v>
      </c>
      <c r="M31" s="29">
        <f t="shared" si="7"/>
        <v>22.019690028267863</v>
      </c>
      <c r="N31" s="5"/>
      <c r="O31" s="31"/>
    </row>
    <row r="32" spans="1:15" ht="17.25" thickBot="1">
      <c r="A32" s="6"/>
      <c r="B32" s="55" t="s">
        <v>37</v>
      </c>
      <c r="C32" s="79">
        <v>50583000</v>
      </c>
      <c r="D32" s="80">
        <v>63257000</v>
      </c>
      <c r="E32" s="81">
        <f t="shared" si="0"/>
        <v>12674000</v>
      </c>
      <c r="F32" s="79">
        <v>53527000</v>
      </c>
      <c r="G32" s="80">
        <v>43268000</v>
      </c>
      <c r="H32" s="81">
        <f t="shared" si="1"/>
        <v>-10259000</v>
      </c>
      <c r="I32" s="81">
        <v>43372000</v>
      </c>
      <c r="J32" s="56">
        <f t="shared" si="2"/>
        <v>25.055848802957513</v>
      </c>
      <c r="K32" s="57">
        <f t="shared" si="3"/>
        <v>-19.166028359519494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345400000</v>
      </c>
      <c r="D7" s="62">
        <v>361500000</v>
      </c>
      <c r="E7" s="63">
        <f>($D7-$C7)</f>
        <v>16100000</v>
      </c>
      <c r="F7" s="61">
        <v>379940000</v>
      </c>
      <c r="G7" s="62">
        <v>395382500</v>
      </c>
      <c r="H7" s="63">
        <f>($G7-$F7)</f>
        <v>15442500</v>
      </c>
      <c r="I7" s="63">
        <v>431573500</v>
      </c>
      <c r="J7" s="28">
        <f>IF($C7=0,0,($E7/$C7)*100)</f>
        <v>4.661262304574406</v>
      </c>
      <c r="K7" s="29">
        <f>IF($F7=0,0,($H7/$F7)*100)</f>
        <v>4.064457545928304</v>
      </c>
      <c r="L7" s="30">
        <f>IF($E$10=0,0,($E7/$E$10)*100)</f>
        <v>-47.42295978179548</v>
      </c>
      <c r="M7" s="29">
        <f>IF($H$10=0,0,($H7/$H$10)*100)</f>
        <v>-24.63767422269873</v>
      </c>
      <c r="N7" s="5"/>
      <c r="O7" s="31"/>
    </row>
    <row r="8" spans="1:15" ht="12.75">
      <c r="A8" s="2"/>
      <c r="B8" s="27" t="s">
        <v>16</v>
      </c>
      <c r="C8" s="61">
        <v>1869922000</v>
      </c>
      <c r="D8" s="62">
        <v>1819968100</v>
      </c>
      <c r="E8" s="63">
        <f>($D8-$C8)</f>
        <v>-49953900</v>
      </c>
      <c r="F8" s="61">
        <v>2021646600</v>
      </c>
      <c r="G8" s="62">
        <v>1949110700</v>
      </c>
      <c r="H8" s="63">
        <f>($G8-$F8)</f>
        <v>-72535900</v>
      </c>
      <c r="I8" s="63">
        <v>2105150500</v>
      </c>
      <c r="J8" s="28">
        <f>IF($C8=0,0,($E8/$C8)*100)</f>
        <v>-2.671442979974566</v>
      </c>
      <c r="K8" s="29">
        <f>IF($F8=0,0,($H8/$F8)*100)</f>
        <v>-3.5879614171932914</v>
      </c>
      <c r="L8" s="30">
        <f>IF($E$10=0,0,($E8/$E$10)*100)</f>
        <v>147.1404838909213</v>
      </c>
      <c r="M8" s="29">
        <f>IF($H$10=0,0,($H8/$H$10)*100)</f>
        <v>115.7271085413795</v>
      </c>
      <c r="N8" s="5"/>
      <c r="O8" s="31"/>
    </row>
    <row r="9" spans="1:15" ht="12.75">
      <c r="A9" s="2"/>
      <c r="B9" s="27" t="s">
        <v>17</v>
      </c>
      <c r="C9" s="61">
        <v>342928700</v>
      </c>
      <c r="D9" s="62">
        <v>342832800</v>
      </c>
      <c r="E9" s="63">
        <f aca="true" t="shared" si="0" ref="E9:E32">($D9-$C9)</f>
        <v>-95900</v>
      </c>
      <c r="F9" s="61">
        <v>362588900</v>
      </c>
      <c r="G9" s="62">
        <v>357003900</v>
      </c>
      <c r="H9" s="63">
        <f aca="true" t="shared" si="1" ref="H9:H32">($G9-$F9)</f>
        <v>-5585000</v>
      </c>
      <c r="I9" s="63">
        <v>378644100</v>
      </c>
      <c r="J9" s="28">
        <f aca="true" t="shared" si="2" ref="J9:J32">IF($C9=0,0,($E9/$C9)*100)</f>
        <v>-0.027964996805458397</v>
      </c>
      <c r="K9" s="29">
        <f aca="true" t="shared" si="3" ref="K9:K32">IF($F9=0,0,($H9/$F9)*100)</f>
        <v>-1.5403119069557838</v>
      </c>
      <c r="L9" s="30">
        <f>IF($E$10=0,0,($E9/$E$10)*100)</f>
        <v>0.282475890874173</v>
      </c>
      <c r="M9" s="29">
        <f>IF($H$10=0,0,($H9/$H$10)*100)</f>
        <v>8.910565681319243</v>
      </c>
      <c r="N9" s="5"/>
      <c r="O9" s="31"/>
    </row>
    <row r="10" spans="1:15" ht="16.5">
      <c r="A10" s="6"/>
      <c r="B10" s="32" t="s">
        <v>18</v>
      </c>
      <c r="C10" s="64">
        <v>2558250700</v>
      </c>
      <c r="D10" s="65">
        <v>2524300900</v>
      </c>
      <c r="E10" s="66">
        <f t="shared" si="0"/>
        <v>-33949800</v>
      </c>
      <c r="F10" s="64">
        <v>2764175500</v>
      </c>
      <c r="G10" s="65">
        <v>2701497100</v>
      </c>
      <c r="H10" s="66">
        <f t="shared" si="1"/>
        <v>-62678400</v>
      </c>
      <c r="I10" s="66">
        <v>2915368100</v>
      </c>
      <c r="J10" s="33">
        <f t="shared" si="2"/>
        <v>-1.327070876986372</v>
      </c>
      <c r="K10" s="34">
        <f t="shared" si="3"/>
        <v>-2.2675260669953845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623839502</v>
      </c>
      <c r="D12" s="62">
        <v>615819200</v>
      </c>
      <c r="E12" s="63">
        <f t="shared" si="0"/>
        <v>-8020302</v>
      </c>
      <c r="F12" s="61">
        <v>670646702</v>
      </c>
      <c r="G12" s="62">
        <v>670312700</v>
      </c>
      <c r="H12" s="63">
        <f t="shared" si="1"/>
        <v>-334002</v>
      </c>
      <c r="I12" s="63">
        <v>726334900</v>
      </c>
      <c r="J12" s="28">
        <f t="shared" si="2"/>
        <v>-1.2856354838523836</v>
      </c>
      <c r="K12" s="29">
        <f t="shared" si="3"/>
        <v>-0.04980297360800262</v>
      </c>
      <c r="L12" s="30">
        <f aca="true" t="shared" si="4" ref="L12:L17">IF($E$17=0,0,($E12/$E$17)*100)</f>
        <v>50.658161805803246</v>
      </c>
      <c r="M12" s="29">
        <f aca="true" t="shared" si="5" ref="M12:M17">IF($H$17=0,0,($H12/$H$17)*100)</f>
        <v>0.7657101285030427</v>
      </c>
      <c r="N12" s="5"/>
      <c r="O12" s="31"/>
    </row>
    <row r="13" spans="1:15" ht="12.75">
      <c r="A13" s="2"/>
      <c r="B13" s="27" t="s">
        <v>21</v>
      </c>
      <c r="C13" s="61">
        <v>3263500</v>
      </c>
      <c r="D13" s="62">
        <v>3050000</v>
      </c>
      <c r="E13" s="63">
        <f t="shared" si="0"/>
        <v>-213500</v>
      </c>
      <c r="F13" s="61">
        <v>3508200</v>
      </c>
      <c r="G13" s="62">
        <v>3050000</v>
      </c>
      <c r="H13" s="63">
        <f t="shared" si="1"/>
        <v>-458200</v>
      </c>
      <c r="I13" s="63">
        <v>3050000</v>
      </c>
      <c r="J13" s="28">
        <f t="shared" si="2"/>
        <v>-6.5420560747663545</v>
      </c>
      <c r="K13" s="29">
        <f t="shared" si="3"/>
        <v>-13.060828915113163</v>
      </c>
      <c r="L13" s="30">
        <f t="shared" si="4"/>
        <v>1.3485174929247046</v>
      </c>
      <c r="M13" s="29">
        <f t="shared" si="5"/>
        <v>1.0504379640843293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1184766000</v>
      </c>
      <c r="D15" s="62">
        <v>1134058300</v>
      </c>
      <c r="E15" s="63">
        <f t="shared" si="0"/>
        <v>-50707700</v>
      </c>
      <c r="F15" s="61">
        <v>1280237600</v>
      </c>
      <c r="G15" s="62">
        <v>1191431500</v>
      </c>
      <c r="H15" s="63">
        <f t="shared" si="1"/>
        <v>-88806100</v>
      </c>
      <c r="I15" s="63">
        <v>1254842400</v>
      </c>
      <c r="J15" s="28">
        <f t="shared" si="2"/>
        <v>-4.2799759614978825</v>
      </c>
      <c r="K15" s="29">
        <f t="shared" si="3"/>
        <v>-6.936688939615585</v>
      </c>
      <c r="L15" s="30">
        <f t="shared" si="4"/>
        <v>320.2820631193351</v>
      </c>
      <c r="M15" s="29">
        <f t="shared" si="5"/>
        <v>203.59078760861928</v>
      </c>
      <c r="N15" s="5"/>
      <c r="O15" s="31"/>
    </row>
    <row r="16" spans="1:15" ht="12.75">
      <c r="A16" s="2"/>
      <c r="B16" s="27" t="s">
        <v>23</v>
      </c>
      <c r="C16" s="61">
        <v>723326799</v>
      </c>
      <c r="D16" s="62">
        <v>766436100</v>
      </c>
      <c r="E16" s="63">
        <f t="shared" si="0"/>
        <v>43109301</v>
      </c>
      <c r="F16" s="61">
        <v>785056899</v>
      </c>
      <c r="G16" s="62">
        <v>831035300</v>
      </c>
      <c r="H16" s="63">
        <f t="shared" si="1"/>
        <v>45978401</v>
      </c>
      <c r="I16" s="63">
        <v>925617000</v>
      </c>
      <c r="J16" s="40">
        <f t="shared" si="2"/>
        <v>5.959865037435175</v>
      </c>
      <c r="K16" s="29">
        <f t="shared" si="3"/>
        <v>5.856696636710915</v>
      </c>
      <c r="L16" s="30">
        <f t="shared" si="4"/>
        <v>-272.288742418063</v>
      </c>
      <c r="M16" s="29">
        <f t="shared" si="5"/>
        <v>-105.40693570120665</v>
      </c>
      <c r="N16" s="5"/>
      <c r="O16" s="31"/>
    </row>
    <row r="17" spans="1:15" ht="16.5">
      <c r="A17" s="2"/>
      <c r="B17" s="32" t="s">
        <v>24</v>
      </c>
      <c r="C17" s="64">
        <v>2535195801</v>
      </c>
      <c r="D17" s="65">
        <v>2519363600</v>
      </c>
      <c r="E17" s="66">
        <f t="shared" si="0"/>
        <v>-15832201</v>
      </c>
      <c r="F17" s="64">
        <v>2739449401</v>
      </c>
      <c r="G17" s="65">
        <v>2695829500</v>
      </c>
      <c r="H17" s="66">
        <f t="shared" si="1"/>
        <v>-43619901</v>
      </c>
      <c r="I17" s="66">
        <v>2909844300</v>
      </c>
      <c r="J17" s="41">
        <f t="shared" si="2"/>
        <v>-0.6244961826520475</v>
      </c>
      <c r="K17" s="34">
        <f t="shared" si="3"/>
        <v>-1.592287157560827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23054899</v>
      </c>
      <c r="D18" s="71">
        <v>4937300</v>
      </c>
      <c r="E18" s="72">
        <f t="shared" si="0"/>
        <v>-18117599</v>
      </c>
      <c r="F18" s="73">
        <v>24726099</v>
      </c>
      <c r="G18" s="74">
        <v>5667600</v>
      </c>
      <c r="H18" s="75">
        <f t="shared" si="1"/>
        <v>-19058499</v>
      </c>
      <c r="I18" s="75">
        <v>5523800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90000000</v>
      </c>
      <c r="D21" s="62">
        <v>159701500</v>
      </c>
      <c r="E21" s="63">
        <f t="shared" si="0"/>
        <v>69701500</v>
      </c>
      <c r="F21" s="61">
        <v>125000000</v>
      </c>
      <c r="G21" s="62">
        <v>100000000</v>
      </c>
      <c r="H21" s="63">
        <f t="shared" si="1"/>
        <v>-25000000</v>
      </c>
      <c r="I21" s="63">
        <v>100000000</v>
      </c>
      <c r="J21" s="28">
        <f t="shared" si="2"/>
        <v>77.44611111111112</v>
      </c>
      <c r="K21" s="29">
        <f t="shared" si="3"/>
        <v>-20</v>
      </c>
      <c r="L21" s="30">
        <f>IF($E$25=0,0,($E21/$E$25)*100)</f>
        <v>49.821625265096095</v>
      </c>
      <c r="M21" s="29">
        <f>IF($H$25=0,0,($H21/$H$25)*100)</f>
        <v>82.41414094796042</v>
      </c>
      <c r="N21" s="5"/>
      <c r="O21" s="31"/>
    </row>
    <row r="22" spans="1:15" ht="12.75">
      <c r="A22" s="6"/>
      <c r="B22" s="27" t="s">
        <v>28</v>
      </c>
      <c r="C22" s="61">
        <v>61000000</v>
      </c>
      <c r="D22" s="62">
        <v>110071000</v>
      </c>
      <c r="E22" s="63">
        <f t="shared" si="0"/>
        <v>49071000</v>
      </c>
      <c r="F22" s="61">
        <v>73000000</v>
      </c>
      <c r="G22" s="62">
        <v>73041000</v>
      </c>
      <c r="H22" s="63">
        <f t="shared" si="1"/>
        <v>41000</v>
      </c>
      <c r="I22" s="63">
        <v>73000000</v>
      </c>
      <c r="J22" s="28">
        <f t="shared" si="2"/>
        <v>80.44426229508197</v>
      </c>
      <c r="K22" s="29">
        <f t="shared" si="3"/>
        <v>0.056164383561643834</v>
      </c>
      <c r="L22" s="30">
        <f>IF($E$25=0,0,($E22/$E$25)*100)</f>
        <v>35.07524190130098</v>
      </c>
      <c r="M22" s="29">
        <f>IF($H$25=0,0,($H22/$H$25)*100)</f>
        <v>-0.13515919115465508</v>
      </c>
      <c r="N22" s="5"/>
      <c r="O22" s="31"/>
    </row>
    <row r="23" spans="1:15" ht="12.75">
      <c r="A23" s="6"/>
      <c r="B23" s="27" t="s">
        <v>29</v>
      </c>
      <c r="C23" s="61">
        <v>157878700</v>
      </c>
      <c r="D23" s="62">
        <v>177878300</v>
      </c>
      <c r="E23" s="63">
        <f t="shared" si="0"/>
        <v>19999600</v>
      </c>
      <c r="F23" s="61">
        <v>122906700</v>
      </c>
      <c r="G23" s="62">
        <v>117531100</v>
      </c>
      <c r="H23" s="63">
        <f t="shared" si="1"/>
        <v>-5375600</v>
      </c>
      <c r="I23" s="63">
        <v>127384000</v>
      </c>
      <c r="J23" s="28">
        <f t="shared" si="2"/>
        <v>12.667699949391526</v>
      </c>
      <c r="K23" s="29">
        <f t="shared" si="3"/>
        <v>-4.373724133834852</v>
      </c>
      <c r="L23" s="30">
        <f>IF($E$25=0,0,($E23/$E$25)*100)</f>
        <v>14.295425158021215</v>
      </c>
      <c r="M23" s="29">
        <f>IF($H$25=0,0,($H23/$H$25)*100)</f>
        <v>17.72101824319424</v>
      </c>
      <c r="N23" s="5"/>
      <c r="O23" s="31"/>
    </row>
    <row r="24" spans="1:15" ht="12.75">
      <c r="A24" s="6"/>
      <c r="B24" s="27" t="s">
        <v>30</v>
      </c>
      <c r="C24" s="61"/>
      <c r="D24" s="62">
        <v>1130000</v>
      </c>
      <c r="E24" s="63">
        <f t="shared" si="0"/>
        <v>1130000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0.8077076755817104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308878700</v>
      </c>
      <c r="D25" s="65">
        <v>448780800</v>
      </c>
      <c r="E25" s="66">
        <f t="shared" si="0"/>
        <v>139902100</v>
      </c>
      <c r="F25" s="64">
        <v>320906700</v>
      </c>
      <c r="G25" s="65">
        <v>290572100</v>
      </c>
      <c r="H25" s="66">
        <f t="shared" si="1"/>
        <v>-30334600</v>
      </c>
      <c r="I25" s="66">
        <v>300384000</v>
      </c>
      <c r="J25" s="41">
        <f t="shared" si="2"/>
        <v>45.29354079773063</v>
      </c>
      <c r="K25" s="34">
        <f t="shared" si="3"/>
        <v>-9.4527786425151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168788700</v>
      </c>
      <c r="D27" s="62">
        <v>208116800</v>
      </c>
      <c r="E27" s="63">
        <f t="shared" si="0"/>
        <v>39328100</v>
      </c>
      <c r="F27" s="61">
        <v>138156700</v>
      </c>
      <c r="G27" s="62">
        <v>152044200</v>
      </c>
      <c r="H27" s="63">
        <f t="shared" si="1"/>
        <v>13887500</v>
      </c>
      <c r="I27" s="63">
        <v>165397100</v>
      </c>
      <c r="J27" s="28">
        <f t="shared" si="2"/>
        <v>23.300197228842926</v>
      </c>
      <c r="K27" s="29">
        <f t="shared" si="3"/>
        <v>10.051991687699546</v>
      </c>
      <c r="L27" s="30">
        <f aca="true" t="shared" si="6" ref="L27:L32">IF($E$32=0,0,($E27/$E$32)*100)</f>
        <v>28.111157731013332</v>
      </c>
      <c r="M27" s="29">
        <f aca="true" t="shared" si="7" ref="M27:M32">IF($H$32=0,0,($H27/$H$32)*100)</f>
        <v>-45.78105529659201</v>
      </c>
      <c r="N27" s="5"/>
      <c r="O27" s="31"/>
    </row>
    <row r="28" spans="1:15" ht="12.75">
      <c r="A28" s="6"/>
      <c r="B28" s="27" t="s">
        <v>34</v>
      </c>
      <c r="C28" s="61">
        <v>28160000</v>
      </c>
      <c r="D28" s="62">
        <v>32536400</v>
      </c>
      <c r="E28" s="63">
        <f t="shared" si="0"/>
        <v>4376400</v>
      </c>
      <c r="F28" s="61">
        <v>29284000</v>
      </c>
      <c r="G28" s="62">
        <v>12770000</v>
      </c>
      <c r="H28" s="63">
        <f t="shared" si="1"/>
        <v>-16514000</v>
      </c>
      <c r="I28" s="63">
        <v>9270000</v>
      </c>
      <c r="J28" s="28">
        <f t="shared" si="2"/>
        <v>15.541193181818183</v>
      </c>
      <c r="K28" s="29">
        <f t="shared" si="3"/>
        <v>-56.39256932113099</v>
      </c>
      <c r="L28" s="30">
        <f t="shared" si="6"/>
        <v>3.1281874968281396</v>
      </c>
      <c r="M28" s="29">
        <f t="shared" si="7"/>
        <v>54.43948494458473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9636100</v>
      </c>
      <c r="D30" s="62">
        <v>42908800</v>
      </c>
      <c r="E30" s="63">
        <f t="shared" si="0"/>
        <v>33272700</v>
      </c>
      <c r="F30" s="61">
        <v>14372800</v>
      </c>
      <c r="G30" s="62">
        <v>38289000</v>
      </c>
      <c r="H30" s="63">
        <f t="shared" si="1"/>
        <v>23916200</v>
      </c>
      <c r="I30" s="63">
        <v>38289000</v>
      </c>
      <c r="J30" s="28">
        <f t="shared" si="2"/>
        <v>345.29218252197467</v>
      </c>
      <c r="K30" s="29">
        <f t="shared" si="3"/>
        <v>166.3990315039519</v>
      </c>
      <c r="L30" s="30">
        <f t="shared" si="6"/>
        <v>23.78284528967042</v>
      </c>
      <c r="M30" s="29">
        <f t="shared" si="7"/>
        <v>-78.84132310958444</v>
      </c>
      <c r="N30" s="5"/>
      <c r="O30" s="31"/>
    </row>
    <row r="31" spans="1:15" ht="12.75">
      <c r="A31" s="6"/>
      <c r="B31" s="27" t="s">
        <v>30</v>
      </c>
      <c r="C31" s="61">
        <v>102293900</v>
      </c>
      <c r="D31" s="62">
        <v>165218800</v>
      </c>
      <c r="E31" s="63">
        <f t="shared" si="0"/>
        <v>62924900</v>
      </c>
      <c r="F31" s="61">
        <v>139093200</v>
      </c>
      <c r="G31" s="62">
        <v>87468900</v>
      </c>
      <c r="H31" s="63">
        <f t="shared" si="1"/>
        <v>-51624300</v>
      </c>
      <c r="I31" s="63">
        <v>87427900</v>
      </c>
      <c r="J31" s="28">
        <f t="shared" si="2"/>
        <v>61.51383415824404</v>
      </c>
      <c r="K31" s="29">
        <f t="shared" si="3"/>
        <v>-37.11489849971098</v>
      </c>
      <c r="L31" s="30">
        <f t="shared" si="6"/>
        <v>44.97780948248811</v>
      </c>
      <c r="M31" s="29">
        <f t="shared" si="7"/>
        <v>170.18289346159173</v>
      </c>
      <c r="N31" s="5"/>
      <c r="O31" s="31"/>
    </row>
    <row r="32" spans="1:15" ht="17.25" thickBot="1">
      <c r="A32" s="6"/>
      <c r="B32" s="55" t="s">
        <v>37</v>
      </c>
      <c r="C32" s="79">
        <v>308878700</v>
      </c>
      <c r="D32" s="80">
        <v>448780800</v>
      </c>
      <c r="E32" s="81">
        <f t="shared" si="0"/>
        <v>139902100</v>
      </c>
      <c r="F32" s="79">
        <v>320906700</v>
      </c>
      <c r="G32" s="80">
        <v>290572100</v>
      </c>
      <c r="H32" s="81">
        <f t="shared" si="1"/>
        <v>-30334600</v>
      </c>
      <c r="I32" s="81">
        <v>300384000</v>
      </c>
      <c r="J32" s="56">
        <f t="shared" si="2"/>
        <v>45.29354079773063</v>
      </c>
      <c r="K32" s="57">
        <f t="shared" si="3"/>
        <v>-9.4527786425151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1429041</v>
      </c>
      <c r="D7" s="62">
        <v>1353259</v>
      </c>
      <c r="E7" s="63">
        <f>($D7-$C7)</f>
        <v>-75782</v>
      </c>
      <c r="F7" s="61">
        <v>1509068</v>
      </c>
      <c r="G7" s="62">
        <v>1447987</v>
      </c>
      <c r="H7" s="63">
        <f>($G7-$F7)</f>
        <v>-61081</v>
      </c>
      <c r="I7" s="63">
        <v>1549346</v>
      </c>
      <c r="J7" s="28">
        <f>IF($C7=0,0,($E7/$C7)*100)</f>
        <v>-5.302996904917354</v>
      </c>
      <c r="K7" s="29">
        <f>IF($F7=0,0,($H7/$F7)*100)</f>
        <v>-4.047597590035704</v>
      </c>
      <c r="L7" s="30">
        <f>IF($E$10=0,0,($E7/$E$10)*100)</f>
        <v>-0.9982387044789545</v>
      </c>
      <c r="M7" s="29">
        <f>IF($H$10=0,0,($H7/$H$10)*100)</f>
        <v>-1.3119298391065106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58448342</v>
      </c>
      <c r="D9" s="62">
        <v>66115695</v>
      </c>
      <c r="E9" s="63">
        <f aca="true" t="shared" si="0" ref="E9:E32">($D9-$C9)</f>
        <v>7667353</v>
      </c>
      <c r="F9" s="61">
        <v>58671000</v>
      </c>
      <c r="G9" s="62">
        <v>63387894</v>
      </c>
      <c r="H9" s="63">
        <f aca="true" t="shared" si="1" ref="H9:H32">($G9-$F9)</f>
        <v>4716894</v>
      </c>
      <c r="I9" s="63">
        <v>65499806</v>
      </c>
      <c r="J9" s="28">
        <f aca="true" t="shared" si="2" ref="J9:J32">IF($C9=0,0,($E9/$C9)*100)</f>
        <v>13.11817022970472</v>
      </c>
      <c r="K9" s="29">
        <f aca="true" t="shared" si="3" ref="K9:K32">IF($F9=0,0,($H9/$F9)*100)</f>
        <v>8.039566395663957</v>
      </c>
      <c r="L9" s="30">
        <f>IF($E$10=0,0,($E9/$E$10)*100)</f>
        <v>100.99823870447895</v>
      </c>
      <c r="M9" s="29">
        <f>IF($H$10=0,0,($H9/$H$10)*100)</f>
        <v>101.31192983910651</v>
      </c>
      <c r="N9" s="5"/>
      <c r="O9" s="31"/>
    </row>
    <row r="10" spans="1:15" ht="16.5">
      <c r="A10" s="6"/>
      <c r="B10" s="32" t="s">
        <v>18</v>
      </c>
      <c r="C10" s="64">
        <v>59877383</v>
      </c>
      <c r="D10" s="65">
        <v>67468954</v>
      </c>
      <c r="E10" s="66">
        <f t="shared" si="0"/>
        <v>7591571</v>
      </c>
      <c r="F10" s="64">
        <v>60180068</v>
      </c>
      <c r="G10" s="65">
        <v>64835881</v>
      </c>
      <c r="H10" s="66">
        <f t="shared" si="1"/>
        <v>4655813</v>
      </c>
      <c r="I10" s="66">
        <v>67049152</v>
      </c>
      <c r="J10" s="33">
        <f t="shared" si="2"/>
        <v>12.678528385250237</v>
      </c>
      <c r="K10" s="34">
        <f t="shared" si="3"/>
        <v>7.736470154869217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15847519</v>
      </c>
      <c r="D12" s="62">
        <v>15883009</v>
      </c>
      <c r="E12" s="63">
        <f t="shared" si="0"/>
        <v>35490</v>
      </c>
      <c r="F12" s="61">
        <v>16862024</v>
      </c>
      <c r="G12" s="62">
        <v>16994819</v>
      </c>
      <c r="H12" s="63">
        <f t="shared" si="1"/>
        <v>132795</v>
      </c>
      <c r="I12" s="63">
        <v>18184456</v>
      </c>
      <c r="J12" s="28">
        <f t="shared" si="2"/>
        <v>0.22394672629829313</v>
      </c>
      <c r="K12" s="29">
        <f t="shared" si="3"/>
        <v>0.7875389099197108</v>
      </c>
      <c r="L12" s="30">
        <f aca="true" t="shared" si="4" ref="L12:L17">IF($E$17=0,0,($E12/$E$17)*100)</f>
        <v>0.24645568051177227</v>
      </c>
      <c r="M12" s="29">
        <f aca="true" t="shared" si="5" ref="M12:M17">IF($H$17=0,0,($H12/$H$17)*100)</f>
        <v>1.3680126611866494</v>
      </c>
      <c r="N12" s="5"/>
      <c r="O12" s="31"/>
    </row>
    <row r="13" spans="1:15" ht="12.75">
      <c r="A13" s="2"/>
      <c r="B13" s="27" t="s">
        <v>21</v>
      </c>
      <c r="C13" s="61">
        <v>76025</v>
      </c>
      <c r="D13" s="62">
        <v>76025</v>
      </c>
      <c r="E13" s="63">
        <f t="shared" si="0"/>
        <v>0</v>
      </c>
      <c r="F13" s="61">
        <v>80891</v>
      </c>
      <c r="G13" s="62">
        <v>81347</v>
      </c>
      <c r="H13" s="63">
        <f t="shared" si="1"/>
        <v>456</v>
      </c>
      <c r="I13" s="63">
        <v>87041</v>
      </c>
      <c r="J13" s="28">
        <f t="shared" si="2"/>
        <v>0</v>
      </c>
      <c r="K13" s="29">
        <f t="shared" si="3"/>
        <v>0.563721551223251</v>
      </c>
      <c r="L13" s="30">
        <f t="shared" si="4"/>
        <v>0</v>
      </c>
      <c r="M13" s="29">
        <f t="shared" si="5"/>
        <v>0.004697569739079876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36851740</v>
      </c>
      <c r="D16" s="62">
        <v>51216405</v>
      </c>
      <c r="E16" s="63">
        <f t="shared" si="0"/>
        <v>14364665</v>
      </c>
      <c r="F16" s="61">
        <v>37871051</v>
      </c>
      <c r="G16" s="62">
        <v>47444947</v>
      </c>
      <c r="H16" s="63">
        <f t="shared" si="1"/>
        <v>9573896</v>
      </c>
      <c r="I16" s="63">
        <v>48440800</v>
      </c>
      <c r="J16" s="40">
        <f t="shared" si="2"/>
        <v>38.97961127480005</v>
      </c>
      <c r="K16" s="29">
        <f t="shared" si="3"/>
        <v>25.280249021871615</v>
      </c>
      <c r="L16" s="30">
        <f t="shared" si="4"/>
        <v>99.75354431948823</v>
      </c>
      <c r="M16" s="29">
        <f t="shared" si="5"/>
        <v>98.62728976907427</v>
      </c>
      <c r="N16" s="5"/>
      <c r="O16" s="31"/>
    </row>
    <row r="17" spans="1:15" ht="16.5">
      <c r="A17" s="2"/>
      <c r="B17" s="32" t="s">
        <v>24</v>
      </c>
      <c r="C17" s="64">
        <v>52775284</v>
      </c>
      <c r="D17" s="65">
        <v>67175439</v>
      </c>
      <c r="E17" s="66">
        <f t="shared" si="0"/>
        <v>14400155</v>
      </c>
      <c r="F17" s="64">
        <v>54813966</v>
      </c>
      <c r="G17" s="65">
        <v>64521113</v>
      </c>
      <c r="H17" s="66">
        <f t="shared" si="1"/>
        <v>9707147</v>
      </c>
      <c r="I17" s="66">
        <v>66712297</v>
      </c>
      <c r="J17" s="41">
        <f t="shared" si="2"/>
        <v>27.285793478629124</v>
      </c>
      <c r="K17" s="34">
        <f t="shared" si="3"/>
        <v>17.7092586221548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7102099</v>
      </c>
      <c r="D18" s="71">
        <v>293515</v>
      </c>
      <c r="E18" s="72">
        <f t="shared" si="0"/>
        <v>-6808584</v>
      </c>
      <c r="F18" s="73">
        <v>5366102</v>
      </c>
      <c r="G18" s="74">
        <v>314768</v>
      </c>
      <c r="H18" s="75">
        <f t="shared" si="1"/>
        <v>-5051334</v>
      </c>
      <c r="I18" s="75">
        <v>336855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15176838</v>
      </c>
      <c r="D23" s="62">
        <v>15073000</v>
      </c>
      <c r="E23" s="63">
        <f t="shared" si="0"/>
        <v>-103838</v>
      </c>
      <c r="F23" s="61">
        <v>15667706</v>
      </c>
      <c r="G23" s="62">
        <v>15507000</v>
      </c>
      <c r="H23" s="63">
        <f t="shared" si="1"/>
        <v>-160706</v>
      </c>
      <c r="I23" s="63">
        <v>16159000</v>
      </c>
      <c r="J23" s="28">
        <f t="shared" si="2"/>
        <v>-0.6841873122715021</v>
      </c>
      <c r="K23" s="29">
        <f t="shared" si="3"/>
        <v>-1.025714932358317</v>
      </c>
      <c r="L23" s="30">
        <f>IF($E$25=0,0,($E23/$E$25)*100)</f>
        <v>99.84423076923076</v>
      </c>
      <c r="M23" s="29">
        <f>IF($H$25=0,0,($H23/$H$25)*100)</f>
        <v>102.81959577476502</v>
      </c>
      <c r="N23" s="5"/>
      <c r="O23" s="31"/>
    </row>
    <row r="24" spans="1:15" ht="12.75">
      <c r="A24" s="6"/>
      <c r="B24" s="27" t="s">
        <v>30</v>
      </c>
      <c r="C24" s="61">
        <v>294000</v>
      </c>
      <c r="D24" s="62">
        <v>293838</v>
      </c>
      <c r="E24" s="63">
        <f t="shared" si="0"/>
        <v>-162</v>
      </c>
      <c r="F24" s="61">
        <v>310000</v>
      </c>
      <c r="G24" s="62">
        <v>314407</v>
      </c>
      <c r="H24" s="63">
        <f t="shared" si="1"/>
        <v>4407</v>
      </c>
      <c r="I24" s="63">
        <v>336416</v>
      </c>
      <c r="J24" s="28">
        <f t="shared" si="2"/>
        <v>-0.055102040816326525</v>
      </c>
      <c r="K24" s="29">
        <f t="shared" si="3"/>
        <v>1.4216129032258065</v>
      </c>
      <c r="L24" s="30">
        <f>IF($E$25=0,0,($E24/$E$25)*100)</f>
        <v>0.15576923076923077</v>
      </c>
      <c r="M24" s="29">
        <f>IF($H$25=0,0,($H24/$H$25)*100)</f>
        <v>-2.819595774765034</v>
      </c>
      <c r="N24" s="5"/>
      <c r="O24" s="31"/>
    </row>
    <row r="25" spans="1:15" ht="16.5">
      <c r="A25" s="6"/>
      <c r="B25" s="32" t="s">
        <v>31</v>
      </c>
      <c r="C25" s="64">
        <v>15470838</v>
      </c>
      <c r="D25" s="65">
        <v>15366838</v>
      </c>
      <c r="E25" s="66">
        <f t="shared" si="0"/>
        <v>-104000</v>
      </c>
      <c r="F25" s="64">
        <v>15977706</v>
      </c>
      <c r="G25" s="65">
        <v>15821407</v>
      </c>
      <c r="H25" s="66">
        <f t="shared" si="1"/>
        <v>-156299</v>
      </c>
      <c r="I25" s="66">
        <v>16495416</v>
      </c>
      <c r="J25" s="41">
        <f t="shared" si="2"/>
        <v>-0.6722324931590649</v>
      </c>
      <c r="K25" s="34">
        <f t="shared" si="3"/>
        <v>-0.9782317937255823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15470838</v>
      </c>
      <c r="D31" s="62">
        <v>15366838</v>
      </c>
      <c r="E31" s="63">
        <f t="shared" si="0"/>
        <v>-104000</v>
      </c>
      <c r="F31" s="61">
        <v>15977706</v>
      </c>
      <c r="G31" s="62">
        <v>15821407</v>
      </c>
      <c r="H31" s="63">
        <f t="shared" si="1"/>
        <v>-156299</v>
      </c>
      <c r="I31" s="63">
        <v>16495416</v>
      </c>
      <c r="J31" s="28">
        <f t="shared" si="2"/>
        <v>-0.6722324931590649</v>
      </c>
      <c r="K31" s="29">
        <f t="shared" si="3"/>
        <v>-0.9782317937255823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15470838</v>
      </c>
      <c r="D32" s="80">
        <v>15366838</v>
      </c>
      <c r="E32" s="81">
        <f t="shared" si="0"/>
        <v>-104000</v>
      </c>
      <c r="F32" s="79">
        <v>15977706</v>
      </c>
      <c r="G32" s="80">
        <v>15821407</v>
      </c>
      <c r="H32" s="81">
        <f t="shared" si="1"/>
        <v>-156299</v>
      </c>
      <c r="I32" s="81">
        <v>16495416</v>
      </c>
      <c r="J32" s="56">
        <f t="shared" si="2"/>
        <v>-0.6722324931590649</v>
      </c>
      <c r="K32" s="57">
        <f t="shared" si="3"/>
        <v>-0.9782317937255823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36989970</v>
      </c>
      <c r="D7" s="62">
        <v>42748200</v>
      </c>
      <c r="E7" s="63">
        <f>($D7-$C7)</f>
        <v>5758230</v>
      </c>
      <c r="F7" s="61">
        <v>38649510</v>
      </c>
      <c r="G7" s="62">
        <v>44963000</v>
      </c>
      <c r="H7" s="63">
        <f>($G7-$F7)</f>
        <v>6313490</v>
      </c>
      <c r="I7" s="63">
        <v>47438840</v>
      </c>
      <c r="J7" s="28">
        <f>IF($C7=0,0,($E7/$C7)*100)</f>
        <v>15.56700370397705</v>
      </c>
      <c r="K7" s="29">
        <f>IF($F7=0,0,($H7/$F7)*100)</f>
        <v>16.335239437705678</v>
      </c>
      <c r="L7" s="30">
        <f>IF($E$10=0,0,($E7/$E$10)*100)</f>
        <v>27.959929262941998</v>
      </c>
      <c r="M7" s="29">
        <f>IF($H$10=0,0,($H7/$H$10)*100)</f>
        <v>31.264326720283492</v>
      </c>
      <c r="N7" s="5"/>
      <c r="O7" s="31"/>
    </row>
    <row r="8" spans="1:15" ht="12.75">
      <c r="A8" s="2"/>
      <c r="B8" s="27" t="s">
        <v>16</v>
      </c>
      <c r="C8" s="61">
        <v>69270680</v>
      </c>
      <c r="D8" s="62">
        <v>69178690</v>
      </c>
      <c r="E8" s="63">
        <f>($D8-$C8)</f>
        <v>-91990</v>
      </c>
      <c r="F8" s="61">
        <v>74122950</v>
      </c>
      <c r="G8" s="62">
        <v>77282670</v>
      </c>
      <c r="H8" s="63">
        <f>($G8-$F8)</f>
        <v>3159720</v>
      </c>
      <c r="I8" s="63">
        <v>84898750</v>
      </c>
      <c r="J8" s="28">
        <f>IF($C8=0,0,($E8/$C8)*100)</f>
        <v>-0.13279788793758052</v>
      </c>
      <c r="K8" s="29">
        <f>IF($F8=0,0,($H8/$F8)*100)</f>
        <v>4.262809291858999</v>
      </c>
      <c r="L8" s="30">
        <f>IF($E$10=0,0,($E8/$E$10)*100)</f>
        <v>-0.44667092021298804</v>
      </c>
      <c r="M8" s="29">
        <f>IF($H$10=0,0,($H8/$H$10)*100)</f>
        <v>15.646895524442767</v>
      </c>
      <c r="N8" s="5"/>
      <c r="O8" s="31"/>
    </row>
    <row r="9" spans="1:15" ht="12.75">
      <c r="A9" s="2"/>
      <c r="B9" s="27" t="s">
        <v>17</v>
      </c>
      <c r="C9" s="61">
        <v>158958180</v>
      </c>
      <c r="D9" s="62">
        <v>173886520</v>
      </c>
      <c r="E9" s="63">
        <f aca="true" t="shared" si="0" ref="E9:E32">($D9-$C9)</f>
        <v>14928340</v>
      </c>
      <c r="F9" s="61">
        <v>166514710</v>
      </c>
      <c r="G9" s="62">
        <v>177235410</v>
      </c>
      <c r="H9" s="63">
        <f aca="true" t="shared" si="1" ref="H9:H32">($G9-$F9)</f>
        <v>10720700</v>
      </c>
      <c r="I9" s="63">
        <v>190223770</v>
      </c>
      <c r="J9" s="28">
        <f aca="true" t="shared" si="2" ref="J9:J32">IF($C9=0,0,($E9/$C9)*100)</f>
        <v>9.391363187474845</v>
      </c>
      <c r="K9" s="29">
        <f aca="true" t="shared" si="3" ref="K9:K32">IF($F9=0,0,($H9/$F9)*100)</f>
        <v>6.438290046567056</v>
      </c>
      <c r="L9" s="30">
        <f>IF($E$10=0,0,($E9/$E$10)*100)</f>
        <v>72.486741657271</v>
      </c>
      <c r="M9" s="29">
        <f>IF($H$10=0,0,($H9/$H$10)*100)</f>
        <v>53.08877775527374</v>
      </c>
      <c r="N9" s="5"/>
      <c r="O9" s="31"/>
    </row>
    <row r="10" spans="1:15" ht="16.5">
      <c r="A10" s="6"/>
      <c r="B10" s="32" t="s">
        <v>18</v>
      </c>
      <c r="C10" s="64">
        <v>265218830</v>
      </c>
      <c r="D10" s="65">
        <v>285813410</v>
      </c>
      <c r="E10" s="66">
        <f t="shared" si="0"/>
        <v>20594580</v>
      </c>
      <c r="F10" s="64">
        <v>279287170</v>
      </c>
      <c r="G10" s="65">
        <v>299481080</v>
      </c>
      <c r="H10" s="66">
        <f t="shared" si="1"/>
        <v>20193910</v>
      </c>
      <c r="I10" s="66">
        <v>322561360</v>
      </c>
      <c r="J10" s="33">
        <f t="shared" si="2"/>
        <v>7.765127385563083</v>
      </c>
      <c r="K10" s="34">
        <f t="shared" si="3"/>
        <v>7.230518322771504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96593340</v>
      </c>
      <c r="D12" s="62">
        <v>88209470</v>
      </c>
      <c r="E12" s="63">
        <f t="shared" si="0"/>
        <v>-8383870</v>
      </c>
      <c r="F12" s="61">
        <v>103406580</v>
      </c>
      <c r="G12" s="62">
        <v>94381590</v>
      </c>
      <c r="H12" s="63">
        <f t="shared" si="1"/>
        <v>-9024990</v>
      </c>
      <c r="I12" s="63">
        <v>100985030</v>
      </c>
      <c r="J12" s="28">
        <f t="shared" si="2"/>
        <v>-8.679552855300376</v>
      </c>
      <c r="K12" s="29">
        <f t="shared" si="3"/>
        <v>-8.727674776595455</v>
      </c>
      <c r="L12" s="30">
        <f aca="true" t="shared" si="4" ref="L12:L17">IF($E$17=0,0,($E12/$E$17)*100)</f>
        <v>-16.1595557286841</v>
      </c>
      <c r="M12" s="29">
        <f aca="true" t="shared" si="5" ref="M12:M17">IF($H$17=0,0,($H12/$H$17)*100)</f>
        <v>-17.179125464479338</v>
      </c>
      <c r="N12" s="5"/>
      <c r="O12" s="31"/>
    </row>
    <row r="13" spans="1:15" ht="12.75">
      <c r="A13" s="2"/>
      <c r="B13" s="27" t="s">
        <v>21</v>
      </c>
      <c r="C13" s="61">
        <v>1517660</v>
      </c>
      <c r="D13" s="62">
        <v>21583420</v>
      </c>
      <c r="E13" s="63">
        <f t="shared" si="0"/>
        <v>20065760</v>
      </c>
      <c r="F13" s="61">
        <v>1599610</v>
      </c>
      <c r="G13" s="62">
        <v>21752210</v>
      </c>
      <c r="H13" s="63">
        <f t="shared" si="1"/>
        <v>20152600</v>
      </c>
      <c r="I13" s="63">
        <v>21922390</v>
      </c>
      <c r="J13" s="28">
        <f t="shared" si="2"/>
        <v>1322.1512064625806</v>
      </c>
      <c r="K13" s="29">
        <f t="shared" si="3"/>
        <v>1259.84458711811</v>
      </c>
      <c r="L13" s="30">
        <f t="shared" si="4"/>
        <v>38.675905871441266</v>
      </c>
      <c r="M13" s="29">
        <f t="shared" si="5"/>
        <v>38.36060137855735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44608550</v>
      </c>
      <c r="D15" s="62">
        <v>45473920</v>
      </c>
      <c r="E15" s="63">
        <f t="shared" si="0"/>
        <v>865370</v>
      </c>
      <c r="F15" s="61">
        <v>47562800</v>
      </c>
      <c r="G15" s="62">
        <v>51949320</v>
      </c>
      <c r="H15" s="63">
        <f t="shared" si="1"/>
        <v>4386520</v>
      </c>
      <c r="I15" s="63">
        <v>59346900</v>
      </c>
      <c r="J15" s="28">
        <f t="shared" si="2"/>
        <v>1.9399195894060668</v>
      </c>
      <c r="K15" s="29">
        <f t="shared" si="3"/>
        <v>9.222585718250398</v>
      </c>
      <c r="L15" s="30">
        <f t="shared" si="4"/>
        <v>1.6679641670173033</v>
      </c>
      <c r="M15" s="29">
        <f t="shared" si="5"/>
        <v>8.349768524114474</v>
      </c>
      <c r="N15" s="5"/>
      <c r="O15" s="31"/>
    </row>
    <row r="16" spans="1:15" ht="12.75">
      <c r="A16" s="2"/>
      <c r="B16" s="27" t="s">
        <v>23</v>
      </c>
      <c r="C16" s="61">
        <v>122455270</v>
      </c>
      <c r="D16" s="62">
        <v>161789820</v>
      </c>
      <c r="E16" s="63">
        <f t="shared" si="0"/>
        <v>39334550</v>
      </c>
      <c r="F16" s="61">
        <v>126686380</v>
      </c>
      <c r="G16" s="62">
        <v>163706880</v>
      </c>
      <c r="H16" s="63">
        <f t="shared" si="1"/>
        <v>37020500</v>
      </c>
      <c r="I16" s="63">
        <v>174696000</v>
      </c>
      <c r="J16" s="40">
        <f t="shared" si="2"/>
        <v>32.12156569496764</v>
      </c>
      <c r="K16" s="29">
        <f t="shared" si="3"/>
        <v>29.222162635004644</v>
      </c>
      <c r="L16" s="30">
        <f t="shared" si="4"/>
        <v>75.81568569022554</v>
      </c>
      <c r="M16" s="29">
        <f t="shared" si="5"/>
        <v>70.46875556180751</v>
      </c>
      <c r="N16" s="5"/>
      <c r="O16" s="31"/>
    </row>
    <row r="17" spans="1:15" ht="16.5">
      <c r="A17" s="2"/>
      <c r="B17" s="32" t="s">
        <v>24</v>
      </c>
      <c r="C17" s="64">
        <v>265174820</v>
      </c>
      <c r="D17" s="65">
        <v>317056630</v>
      </c>
      <c r="E17" s="66">
        <f t="shared" si="0"/>
        <v>51881810</v>
      </c>
      <c r="F17" s="64">
        <v>279255370</v>
      </c>
      <c r="G17" s="65">
        <v>331790000</v>
      </c>
      <c r="H17" s="66">
        <f t="shared" si="1"/>
        <v>52534630</v>
      </c>
      <c r="I17" s="66">
        <v>356950320</v>
      </c>
      <c r="J17" s="41">
        <f t="shared" si="2"/>
        <v>19.565134427167706</v>
      </c>
      <c r="K17" s="34">
        <f t="shared" si="3"/>
        <v>18.81239741244725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44010</v>
      </c>
      <c r="D18" s="71">
        <v>-31243220</v>
      </c>
      <c r="E18" s="72">
        <f t="shared" si="0"/>
        <v>-31287230</v>
      </c>
      <c r="F18" s="73">
        <v>31800</v>
      </c>
      <c r="G18" s="74">
        <v>-32308920</v>
      </c>
      <c r="H18" s="75">
        <f t="shared" si="1"/>
        <v>-32340720</v>
      </c>
      <c r="I18" s="75">
        <v>-34388960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56807191</v>
      </c>
      <c r="D23" s="62">
        <v>64463900</v>
      </c>
      <c r="E23" s="63">
        <f t="shared" si="0"/>
        <v>7656709</v>
      </c>
      <c r="F23" s="61">
        <v>54559000</v>
      </c>
      <c r="G23" s="62">
        <v>62829020</v>
      </c>
      <c r="H23" s="63">
        <f t="shared" si="1"/>
        <v>8270020</v>
      </c>
      <c r="I23" s="63">
        <v>55848280</v>
      </c>
      <c r="J23" s="28">
        <f t="shared" si="2"/>
        <v>13.478415083048201</v>
      </c>
      <c r="K23" s="29">
        <f t="shared" si="3"/>
        <v>15.157939111787238</v>
      </c>
      <c r="L23" s="30">
        <f>IF($E$25=0,0,($E23/$E$25)*100)</f>
        <v>57.324817063844094</v>
      </c>
      <c r="M23" s="29">
        <f>IF($H$25=0,0,($H23/$H$25)*100)</f>
        <v>92.94601052411534</v>
      </c>
      <c r="N23" s="5"/>
      <c r="O23" s="31"/>
    </row>
    <row r="24" spans="1:15" ht="12.75">
      <c r="A24" s="6"/>
      <c r="B24" s="27" t="s">
        <v>30</v>
      </c>
      <c r="C24" s="61">
        <v>2200000</v>
      </c>
      <c r="D24" s="62">
        <v>7900000</v>
      </c>
      <c r="E24" s="63">
        <f t="shared" si="0"/>
        <v>5700000</v>
      </c>
      <c r="F24" s="61">
        <v>4280000</v>
      </c>
      <c r="G24" s="62">
        <v>4907640</v>
      </c>
      <c r="H24" s="63">
        <f t="shared" si="1"/>
        <v>627640</v>
      </c>
      <c r="I24" s="63">
        <v>5400000</v>
      </c>
      <c r="J24" s="28">
        <f t="shared" si="2"/>
        <v>259.09090909090907</v>
      </c>
      <c r="K24" s="29">
        <f t="shared" si="3"/>
        <v>14.664485981308411</v>
      </c>
      <c r="L24" s="30">
        <f>IF($E$25=0,0,($E24/$E$25)*100)</f>
        <v>42.675182936155906</v>
      </c>
      <c r="M24" s="29">
        <f>IF($H$25=0,0,($H24/$H$25)*100)</f>
        <v>7.053989475884672</v>
      </c>
      <c r="N24" s="5"/>
      <c r="O24" s="31"/>
    </row>
    <row r="25" spans="1:15" ht="16.5">
      <c r="A25" s="6"/>
      <c r="B25" s="32" t="s">
        <v>31</v>
      </c>
      <c r="C25" s="64">
        <v>59007191</v>
      </c>
      <c r="D25" s="65">
        <v>72363900</v>
      </c>
      <c r="E25" s="66">
        <f t="shared" si="0"/>
        <v>13356709</v>
      </c>
      <c r="F25" s="64">
        <v>58839000</v>
      </c>
      <c r="G25" s="65">
        <v>67736660</v>
      </c>
      <c r="H25" s="66">
        <f t="shared" si="1"/>
        <v>8897660</v>
      </c>
      <c r="I25" s="66">
        <v>61248280</v>
      </c>
      <c r="J25" s="41">
        <f t="shared" si="2"/>
        <v>22.635730956926928</v>
      </c>
      <c r="K25" s="34">
        <f t="shared" si="3"/>
        <v>15.122044902190723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2713000</v>
      </c>
      <c r="D28" s="62">
        <v>3713000</v>
      </c>
      <c r="E28" s="63">
        <f t="shared" si="0"/>
        <v>1000000</v>
      </c>
      <c r="F28" s="61">
        <v>1860000</v>
      </c>
      <c r="G28" s="62">
        <v>1860000</v>
      </c>
      <c r="H28" s="63">
        <f t="shared" si="1"/>
        <v>0</v>
      </c>
      <c r="I28" s="63">
        <v>1495000</v>
      </c>
      <c r="J28" s="28">
        <f t="shared" si="2"/>
        <v>36.85956505713233</v>
      </c>
      <c r="K28" s="29">
        <f t="shared" si="3"/>
        <v>0</v>
      </c>
      <c r="L28" s="30">
        <f t="shared" si="6"/>
        <v>7.486874199325598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30652570</v>
      </c>
      <c r="D30" s="62">
        <v>36718130</v>
      </c>
      <c r="E30" s="63">
        <f t="shared" si="0"/>
        <v>6065560</v>
      </c>
      <c r="F30" s="61">
        <v>15755500</v>
      </c>
      <c r="G30" s="62">
        <v>26269040</v>
      </c>
      <c r="H30" s="63">
        <f t="shared" si="1"/>
        <v>10513540</v>
      </c>
      <c r="I30" s="63">
        <v>29893820</v>
      </c>
      <c r="J30" s="28">
        <f t="shared" si="2"/>
        <v>19.78809607155289</v>
      </c>
      <c r="K30" s="29">
        <f t="shared" si="3"/>
        <v>66.7293326140078</v>
      </c>
      <c r="L30" s="30">
        <f t="shared" si="6"/>
        <v>45.412084668461375</v>
      </c>
      <c r="M30" s="29">
        <f t="shared" si="7"/>
        <v>118.1607298997714</v>
      </c>
      <c r="N30" s="5"/>
      <c r="O30" s="31"/>
    </row>
    <row r="31" spans="1:15" ht="12.75">
      <c r="A31" s="6"/>
      <c r="B31" s="27" t="s">
        <v>30</v>
      </c>
      <c r="C31" s="61">
        <v>25641621</v>
      </c>
      <c r="D31" s="62">
        <v>31932770</v>
      </c>
      <c r="E31" s="63">
        <f t="shared" si="0"/>
        <v>6291149</v>
      </c>
      <c r="F31" s="61">
        <v>41223500</v>
      </c>
      <c r="G31" s="62">
        <v>39607620</v>
      </c>
      <c r="H31" s="63">
        <f t="shared" si="1"/>
        <v>-1615880</v>
      </c>
      <c r="I31" s="63">
        <v>29859460</v>
      </c>
      <c r="J31" s="28">
        <f t="shared" si="2"/>
        <v>24.534911423891646</v>
      </c>
      <c r="K31" s="29">
        <f t="shared" si="3"/>
        <v>-3.919803024973619</v>
      </c>
      <c r="L31" s="30">
        <f t="shared" si="6"/>
        <v>47.101041132213034</v>
      </c>
      <c r="M31" s="29">
        <f t="shared" si="7"/>
        <v>-18.1607298997714</v>
      </c>
      <c r="N31" s="5"/>
      <c r="O31" s="31"/>
    </row>
    <row r="32" spans="1:15" ht="17.25" thickBot="1">
      <c r="A32" s="6"/>
      <c r="B32" s="55" t="s">
        <v>37</v>
      </c>
      <c r="C32" s="79">
        <v>59007191</v>
      </c>
      <c r="D32" s="80">
        <v>72363900</v>
      </c>
      <c r="E32" s="81">
        <f t="shared" si="0"/>
        <v>13356709</v>
      </c>
      <c r="F32" s="79">
        <v>58839000</v>
      </c>
      <c r="G32" s="80">
        <v>67736660</v>
      </c>
      <c r="H32" s="81">
        <f t="shared" si="1"/>
        <v>8897660</v>
      </c>
      <c r="I32" s="81">
        <v>61248280</v>
      </c>
      <c r="J32" s="56">
        <f t="shared" si="2"/>
        <v>22.635730956926928</v>
      </c>
      <c r="K32" s="57">
        <f t="shared" si="3"/>
        <v>15.122044902190723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89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10295144</v>
      </c>
      <c r="D7" s="62">
        <v>15659000</v>
      </c>
      <c r="E7" s="63">
        <f>($D7-$C7)</f>
        <v>5363856</v>
      </c>
      <c r="F7" s="61">
        <v>10871672</v>
      </c>
      <c r="G7" s="62">
        <v>16520245</v>
      </c>
      <c r="H7" s="63">
        <f>($G7-$F7)</f>
        <v>5648573</v>
      </c>
      <c r="I7" s="63">
        <v>17428859</v>
      </c>
      <c r="J7" s="28">
        <f>IF($C7=0,0,($E7/$C7)*100)</f>
        <v>52.1008351121655</v>
      </c>
      <c r="K7" s="29">
        <f>IF($F7=0,0,($H7/$F7)*100)</f>
        <v>51.95680112497876</v>
      </c>
      <c r="L7" s="30">
        <f>IF($E$10=0,0,($E7/$E$10)*100)</f>
        <v>17.5063699733804</v>
      </c>
      <c r="M7" s="29">
        <f>IF($H$10=0,0,($H7/$H$10)*100)</f>
        <v>17.775797364885783</v>
      </c>
      <c r="N7" s="5"/>
      <c r="O7" s="31"/>
    </row>
    <row r="8" spans="1:15" ht="12.75">
      <c r="A8" s="2"/>
      <c r="B8" s="27" t="s">
        <v>16</v>
      </c>
      <c r="C8" s="61">
        <v>22191161</v>
      </c>
      <c r="D8" s="62">
        <v>23503000</v>
      </c>
      <c r="E8" s="63">
        <f>($D8-$C8)</f>
        <v>1311839</v>
      </c>
      <c r="F8" s="61">
        <v>23433866</v>
      </c>
      <c r="G8" s="62">
        <v>24796000</v>
      </c>
      <c r="H8" s="63">
        <f>($G8-$F8)</f>
        <v>1362134</v>
      </c>
      <c r="I8" s="63">
        <v>26160000</v>
      </c>
      <c r="J8" s="28">
        <f>IF($C8=0,0,($E8/$C8)*100)</f>
        <v>5.911538382331596</v>
      </c>
      <c r="K8" s="29">
        <f>IF($F8=0,0,($H8/$F8)*100)</f>
        <v>5.812672992155883</v>
      </c>
      <c r="L8" s="30">
        <f>IF($E$10=0,0,($E8/$E$10)*100)</f>
        <v>4.281535313309933</v>
      </c>
      <c r="M8" s="29">
        <f>IF($H$10=0,0,($H8/$H$10)*100)</f>
        <v>4.2865725498849585</v>
      </c>
      <c r="N8" s="5"/>
      <c r="O8" s="31"/>
    </row>
    <row r="9" spans="1:15" ht="12.75">
      <c r="A9" s="2"/>
      <c r="B9" s="27" t="s">
        <v>17</v>
      </c>
      <c r="C9" s="61">
        <v>50520742</v>
      </c>
      <c r="D9" s="62">
        <v>74484500</v>
      </c>
      <c r="E9" s="63">
        <f aca="true" t="shared" si="0" ref="E9:E32">($D9-$C9)</f>
        <v>23963758</v>
      </c>
      <c r="F9" s="61">
        <v>53349904</v>
      </c>
      <c r="G9" s="62">
        <v>78115960</v>
      </c>
      <c r="H9" s="63">
        <f aca="true" t="shared" si="1" ref="H9:H32">($G9-$F9)</f>
        <v>24766056</v>
      </c>
      <c r="I9" s="63">
        <v>82412243</v>
      </c>
      <c r="J9" s="28">
        <f aca="true" t="shared" si="2" ref="J9:J32">IF($C9=0,0,($E9/$C9)*100)</f>
        <v>47.43350364885773</v>
      </c>
      <c r="K9" s="29">
        <f aca="true" t="shared" si="3" ref="K9:K32">IF($F9=0,0,($H9/$F9)*100)</f>
        <v>46.421931705819006</v>
      </c>
      <c r="L9" s="30">
        <f>IF($E$10=0,0,($E9/$E$10)*100)</f>
        <v>78.21209471330967</v>
      </c>
      <c r="M9" s="29">
        <f>IF($H$10=0,0,($H9/$H$10)*100)</f>
        <v>77.93763008522926</v>
      </c>
      <c r="N9" s="5"/>
      <c r="O9" s="31"/>
    </row>
    <row r="10" spans="1:15" ht="16.5">
      <c r="A10" s="6"/>
      <c r="B10" s="32" t="s">
        <v>18</v>
      </c>
      <c r="C10" s="64">
        <v>83007047</v>
      </c>
      <c r="D10" s="65">
        <v>113646500</v>
      </c>
      <c r="E10" s="66">
        <f t="shared" si="0"/>
        <v>30639453</v>
      </c>
      <c r="F10" s="64">
        <v>87655442</v>
      </c>
      <c r="G10" s="65">
        <v>119432205</v>
      </c>
      <c r="H10" s="66">
        <f t="shared" si="1"/>
        <v>31776763</v>
      </c>
      <c r="I10" s="66">
        <v>126001102</v>
      </c>
      <c r="J10" s="33">
        <f t="shared" si="2"/>
        <v>36.911869663307016</v>
      </c>
      <c r="K10" s="34">
        <f t="shared" si="3"/>
        <v>36.25189979647813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25859291</v>
      </c>
      <c r="D12" s="62">
        <v>27664840</v>
      </c>
      <c r="E12" s="63">
        <f t="shared" si="0"/>
        <v>1805549</v>
      </c>
      <c r="F12" s="61">
        <v>27307411</v>
      </c>
      <c r="G12" s="62">
        <v>29185412</v>
      </c>
      <c r="H12" s="63">
        <f t="shared" si="1"/>
        <v>1878001</v>
      </c>
      <c r="I12" s="63">
        <v>30791664</v>
      </c>
      <c r="J12" s="28">
        <f t="shared" si="2"/>
        <v>6.9822061246768135</v>
      </c>
      <c r="K12" s="29">
        <f t="shared" si="3"/>
        <v>6.877257606003001</v>
      </c>
      <c r="L12" s="30">
        <f aca="true" t="shared" si="4" ref="L12:L17">IF($E$17=0,0,($E12/$E$17)*100)</f>
        <v>6.221060407217392</v>
      </c>
      <c r="M12" s="29">
        <f aca="true" t="shared" si="5" ref="M12:M17">IF($H$17=0,0,($H12/$H$17)*100)</f>
        <v>6.148771241734196</v>
      </c>
      <c r="N12" s="5"/>
      <c r="O12" s="31"/>
    </row>
    <row r="13" spans="1:15" ht="12.75">
      <c r="A13" s="2"/>
      <c r="B13" s="27" t="s">
        <v>21</v>
      </c>
      <c r="C13" s="61">
        <v>1214400</v>
      </c>
      <c r="D13" s="62">
        <v>10499835</v>
      </c>
      <c r="E13" s="63">
        <f t="shared" si="0"/>
        <v>9285435</v>
      </c>
      <c r="F13" s="61">
        <v>1282406</v>
      </c>
      <c r="G13" s="62">
        <v>11078296</v>
      </c>
      <c r="H13" s="63">
        <f t="shared" si="1"/>
        <v>9795890</v>
      </c>
      <c r="I13" s="63">
        <v>11686782</v>
      </c>
      <c r="J13" s="28">
        <f t="shared" si="2"/>
        <v>764.610918972332</v>
      </c>
      <c r="K13" s="29">
        <f t="shared" si="3"/>
        <v>763.8680729815675</v>
      </c>
      <c r="L13" s="30">
        <f t="shared" si="4"/>
        <v>31.993178829425634</v>
      </c>
      <c r="M13" s="29">
        <f t="shared" si="5"/>
        <v>32.07276605240977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19465275</v>
      </c>
      <c r="D15" s="62">
        <v>21050517</v>
      </c>
      <c r="E15" s="63">
        <f t="shared" si="0"/>
        <v>1585242</v>
      </c>
      <c r="F15" s="61">
        <v>20555331</v>
      </c>
      <c r="G15" s="62">
        <v>22208296</v>
      </c>
      <c r="H15" s="63">
        <f t="shared" si="1"/>
        <v>1652965</v>
      </c>
      <c r="I15" s="63">
        <v>23429752</v>
      </c>
      <c r="J15" s="28">
        <f t="shared" si="2"/>
        <v>8.14394864701372</v>
      </c>
      <c r="K15" s="29">
        <f t="shared" si="3"/>
        <v>8.041539199733636</v>
      </c>
      <c r="L15" s="30">
        <f t="shared" si="4"/>
        <v>5.461987596048688</v>
      </c>
      <c r="M15" s="29">
        <f t="shared" si="5"/>
        <v>5.411979895427726</v>
      </c>
      <c r="N15" s="5"/>
      <c r="O15" s="31"/>
    </row>
    <row r="16" spans="1:15" ht="12.75">
      <c r="A16" s="2"/>
      <c r="B16" s="27" t="s">
        <v>23</v>
      </c>
      <c r="C16" s="61">
        <v>29529222</v>
      </c>
      <c r="D16" s="62">
        <v>45876167</v>
      </c>
      <c r="E16" s="63">
        <f t="shared" si="0"/>
        <v>16346945</v>
      </c>
      <c r="F16" s="61">
        <v>31182858</v>
      </c>
      <c r="G16" s="62">
        <v>48398706</v>
      </c>
      <c r="H16" s="63">
        <f t="shared" si="1"/>
        <v>17215848</v>
      </c>
      <c r="I16" s="63">
        <v>51060412</v>
      </c>
      <c r="J16" s="40">
        <f t="shared" si="2"/>
        <v>55.35853602915783</v>
      </c>
      <c r="K16" s="29">
        <f t="shared" si="3"/>
        <v>55.20933328176654</v>
      </c>
      <c r="L16" s="30">
        <f t="shared" si="4"/>
        <v>56.32377316730829</v>
      </c>
      <c r="M16" s="29">
        <f t="shared" si="5"/>
        <v>56.36648281042831</v>
      </c>
      <c r="N16" s="5"/>
      <c r="O16" s="31"/>
    </row>
    <row r="17" spans="1:15" ht="16.5">
      <c r="A17" s="2"/>
      <c r="B17" s="32" t="s">
        <v>24</v>
      </c>
      <c r="C17" s="64">
        <v>76068188</v>
      </c>
      <c r="D17" s="65">
        <v>105091359</v>
      </c>
      <c r="E17" s="66">
        <f t="shared" si="0"/>
        <v>29023171</v>
      </c>
      <c r="F17" s="64">
        <v>80328006</v>
      </c>
      <c r="G17" s="65">
        <v>110870710</v>
      </c>
      <c r="H17" s="66">
        <f t="shared" si="1"/>
        <v>30542704</v>
      </c>
      <c r="I17" s="66">
        <v>116968610</v>
      </c>
      <c r="J17" s="41">
        <f t="shared" si="2"/>
        <v>38.15415058920557</v>
      </c>
      <c r="K17" s="34">
        <f t="shared" si="3"/>
        <v>38.02248495997772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6938859</v>
      </c>
      <c r="D18" s="71">
        <v>8555141</v>
      </c>
      <c r="E18" s="72">
        <f t="shared" si="0"/>
        <v>1616282</v>
      </c>
      <c r="F18" s="73">
        <v>7327436</v>
      </c>
      <c r="G18" s="74">
        <v>8561495</v>
      </c>
      <c r="H18" s="75">
        <f t="shared" si="1"/>
        <v>1234059</v>
      </c>
      <c r="I18" s="75">
        <v>9032492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22986000</v>
      </c>
      <c r="D23" s="62">
        <v>20904000</v>
      </c>
      <c r="E23" s="63">
        <f t="shared" si="0"/>
        <v>-2082000</v>
      </c>
      <c r="F23" s="61">
        <v>23771000</v>
      </c>
      <c r="G23" s="62">
        <v>21245000</v>
      </c>
      <c r="H23" s="63">
        <f t="shared" si="1"/>
        <v>-2526000</v>
      </c>
      <c r="I23" s="63">
        <v>21754697</v>
      </c>
      <c r="J23" s="28">
        <f t="shared" si="2"/>
        <v>-9.057687287914383</v>
      </c>
      <c r="K23" s="29">
        <f t="shared" si="3"/>
        <v>-10.62639350469059</v>
      </c>
      <c r="L23" s="30">
        <f>IF($E$25=0,0,($E23/$E$25)*100)</f>
        <v>90.91703056768559</v>
      </c>
      <c r="M23" s="29">
        <f>IF($H$25=0,0,($H23/$H$25)*100)</f>
        <v>-59.957275100878235</v>
      </c>
      <c r="N23" s="5"/>
      <c r="O23" s="31"/>
    </row>
    <row r="24" spans="1:15" ht="12.75">
      <c r="A24" s="6"/>
      <c r="B24" s="27" t="s">
        <v>30</v>
      </c>
      <c r="C24" s="61">
        <v>8260000</v>
      </c>
      <c r="D24" s="62">
        <v>8052000</v>
      </c>
      <c r="E24" s="63">
        <f t="shared" si="0"/>
        <v>-208000</v>
      </c>
      <c r="F24" s="61">
        <v>2565000</v>
      </c>
      <c r="G24" s="62">
        <v>9304000</v>
      </c>
      <c r="H24" s="63">
        <f t="shared" si="1"/>
        <v>6739000</v>
      </c>
      <c r="I24" s="63">
        <v>10474000</v>
      </c>
      <c r="J24" s="28">
        <f t="shared" si="2"/>
        <v>-2.5181598062953996</v>
      </c>
      <c r="K24" s="29">
        <f t="shared" si="3"/>
        <v>262.729044834308</v>
      </c>
      <c r="L24" s="30">
        <f>IF($E$25=0,0,($E24/$E$25)*100)</f>
        <v>9.08296943231441</v>
      </c>
      <c r="M24" s="29">
        <f>IF($H$25=0,0,($H24/$H$25)*100)</f>
        <v>159.95727510087823</v>
      </c>
      <c r="N24" s="5"/>
      <c r="O24" s="31"/>
    </row>
    <row r="25" spans="1:15" ht="16.5">
      <c r="A25" s="6"/>
      <c r="B25" s="32" t="s">
        <v>31</v>
      </c>
      <c r="C25" s="64">
        <v>31246000</v>
      </c>
      <c r="D25" s="65">
        <v>28956000</v>
      </c>
      <c r="E25" s="66">
        <f t="shared" si="0"/>
        <v>-2290000</v>
      </c>
      <c r="F25" s="64">
        <v>26336000</v>
      </c>
      <c r="G25" s="65">
        <v>30549000</v>
      </c>
      <c r="H25" s="66">
        <f t="shared" si="1"/>
        <v>4213000</v>
      </c>
      <c r="I25" s="66">
        <v>32228697</v>
      </c>
      <c r="J25" s="41">
        <f t="shared" si="2"/>
        <v>-7.328938104077322</v>
      </c>
      <c r="K25" s="34">
        <f t="shared" si="3"/>
        <v>15.997114216281897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14241156</v>
      </c>
      <c r="E28" s="63">
        <f t="shared" si="0"/>
        <v>4241156</v>
      </c>
      <c r="F28" s="61">
        <v>10000000</v>
      </c>
      <c r="G28" s="62">
        <v>15024419</v>
      </c>
      <c r="H28" s="63">
        <f t="shared" si="1"/>
        <v>5024419</v>
      </c>
      <c r="I28" s="63">
        <v>15850762</v>
      </c>
      <c r="J28" s="28">
        <f t="shared" si="2"/>
        <v>42.41156</v>
      </c>
      <c r="K28" s="29">
        <f t="shared" si="3"/>
        <v>50.24419</v>
      </c>
      <c r="L28" s="30">
        <f t="shared" si="6"/>
        <v>-185.20331877729257</v>
      </c>
      <c r="M28" s="29">
        <f t="shared" si="7"/>
        <v>119.25988606693568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12986000</v>
      </c>
      <c r="D30" s="62">
        <v>3904000</v>
      </c>
      <c r="E30" s="63">
        <f t="shared" si="0"/>
        <v>-9082000</v>
      </c>
      <c r="F30" s="61">
        <v>13771000</v>
      </c>
      <c r="G30" s="62">
        <v>4118720</v>
      </c>
      <c r="H30" s="63">
        <f t="shared" si="1"/>
        <v>-9652280</v>
      </c>
      <c r="I30" s="63">
        <v>4345250</v>
      </c>
      <c r="J30" s="28">
        <f t="shared" si="2"/>
        <v>-69.93685507469583</v>
      </c>
      <c r="K30" s="29">
        <f t="shared" si="3"/>
        <v>-70.09135139060344</v>
      </c>
      <c r="L30" s="30">
        <f t="shared" si="6"/>
        <v>396.5938864628821</v>
      </c>
      <c r="M30" s="29">
        <f t="shared" si="7"/>
        <v>-229.1070496083551</v>
      </c>
      <c r="N30" s="5"/>
      <c r="O30" s="31"/>
    </row>
    <row r="31" spans="1:15" ht="12.75">
      <c r="A31" s="6"/>
      <c r="B31" s="27" t="s">
        <v>30</v>
      </c>
      <c r="C31" s="61">
        <v>8260000</v>
      </c>
      <c r="D31" s="62">
        <v>10810844</v>
      </c>
      <c r="E31" s="63">
        <f t="shared" si="0"/>
        <v>2550844</v>
      </c>
      <c r="F31" s="61">
        <v>2565000</v>
      </c>
      <c r="G31" s="62">
        <v>11405861</v>
      </c>
      <c r="H31" s="63">
        <f t="shared" si="1"/>
        <v>8840861</v>
      </c>
      <c r="I31" s="63">
        <v>12032685</v>
      </c>
      <c r="J31" s="28">
        <f t="shared" si="2"/>
        <v>30.88188861985472</v>
      </c>
      <c r="K31" s="29">
        <f t="shared" si="3"/>
        <v>344.6729434697856</v>
      </c>
      <c r="L31" s="30">
        <f t="shared" si="6"/>
        <v>-111.39056768558953</v>
      </c>
      <c r="M31" s="29">
        <f t="shared" si="7"/>
        <v>209.8471635414194</v>
      </c>
      <c r="N31" s="5"/>
      <c r="O31" s="31"/>
    </row>
    <row r="32" spans="1:15" ht="17.25" thickBot="1">
      <c r="A32" s="6"/>
      <c r="B32" s="55" t="s">
        <v>37</v>
      </c>
      <c r="C32" s="79">
        <v>31246000</v>
      </c>
      <c r="D32" s="80">
        <v>28956000</v>
      </c>
      <c r="E32" s="81">
        <f t="shared" si="0"/>
        <v>-2290000</v>
      </c>
      <c r="F32" s="79">
        <v>26336000</v>
      </c>
      <c r="G32" s="80">
        <v>30549000</v>
      </c>
      <c r="H32" s="81">
        <f t="shared" si="1"/>
        <v>4213000</v>
      </c>
      <c r="I32" s="81">
        <v>32228697</v>
      </c>
      <c r="J32" s="56">
        <f t="shared" si="2"/>
        <v>-7.328938104077322</v>
      </c>
      <c r="K32" s="57">
        <f t="shared" si="3"/>
        <v>15.997114216281897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4199000</v>
      </c>
      <c r="D7" s="62">
        <v>4157557</v>
      </c>
      <c r="E7" s="63">
        <f>($D7-$C7)</f>
        <v>-41443</v>
      </c>
      <c r="F7" s="61">
        <v>4241000</v>
      </c>
      <c r="G7" s="62">
        <v>4157557</v>
      </c>
      <c r="H7" s="63">
        <f>($G7-$F7)</f>
        <v>-83443</v>
      </c>
      <c r="I7" s="63">
        <v>4157557</v>
      </c>
      <c r="J7" s="28">
        <f>IF($C7=0,0,($E7/$C7)*100)</f>
        <v>-0.9869730888306739</v>
      </c>
      <c r="K7" s="29">
        <f>IF($F7=0,0,($H7/$F7)*100)</f>
        <v>-1.967531242631455</v>
      </c>
      <c r="L7" s="30">
        <f>IF($E$10=0,0,($E7/$E$10)*100)</f>
        <v>-0.3795578562651408</v>
      </c>
      <c r="M7" s="29">
        <f>IF($H$10=0,0,($H7/$H$10)*100)</f>
        <v>-0.4235519298431554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139779200</v>
      </c>
      <c r="D9" s="62">
        <v>150739400</v>
      </c>
      <c r="E9" s="63">
        <f aca="true" t="shared" si="0" ref="E9:E32">($D9-$C9)</f>
        <v>10960200</v>
      </c>
      <c r="F9" s="61">
        <v>139329808</v>
      </c>
      <c r="G9" s="62">
        <v>159114023</v>
      </c>
      <c r="H9" s="63">
        <f aca="true" t="shared" si="1" ref="H9:H32">($G9-$F9)</f>
        <v>19784215</v>
      </c>
      <c r="I9" s="63">
        <v>167913265</v>
      </c>
      <c r="J9" s="28">
        <f aca="true" t="shared" si="2" ref="J9:J32">IF($C9=0,0,($E9/$C9)*100)</f>
        <v>7.841080790274948</v>
      </c>
      <c r="K9" s="29">
        <f aca="true" t="shared" si="3" ref="K9:K32">IF($F9=0,0,($H9/$F9)*100)</f>
        <v>14.199556637586122</v>
      </c>
      <c r="L9" s="30">
        <f>IF($E$10=0,0,($E9/$E$10)*100)</f>
        <v>100.37955785626514</v>
      </c>
      <c r="M9" s="29">
        <f>IF($H$10=0,0,($H9/$H$10)*100)</f>
        <v>100.42355192984316</v>
      </c>
      <c r="N9" s="5"/>
      <c r="O9" s="31"/>
    </row>
    <row r="10" spans="1:15" ht="16.5">
      <c r="A10" s="6"/>
      <c r="B10" s="32" t="s">
        <v>18</v>
      </c>
      <c r="C10" s="64">
        <v>143978200</v>
      </c>
      <c r="D10" s="65">
        <v>154896957</v>
      </c>
      <c r="E10" s="66">
        <f t="shared" si="0"/>
        <v>10918757</v>
      </c>
      <c r="F10" s="64">
        <v>143570808</v>
      </c>
      <c r="G10" s="65">
        <v>163271580</v>
      </c>
      <c r="H10" s="66">
        <f t="shared" si="1"/>
        <v>19700772</v>
      </c>
      <c r="I10" s="66">
        <v>172070822</v>
      </c>
      <c r="J10" s="33">
        <f t="shared" si="2"/>
        <v>7.583618214424129</v>
      </c>
      <c r="K10" s="34">
        <f t="shared" si="3"/>
        <v>13.721990058034638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37912624</v>
      </c>
      <c r="D12" s="62">
        <v>40589107</v>
      </c>
      <c r="E12" s="63">
        <f t="shared" si="0"/>
        <v>2676483</v>
      </c>
      <c r="F12" s="61">
        <v>39959905</v>
      </c>
      <c r="G12" s="62">
        <v>42780919</v>
      </c>
      <c r="H12" s="63">
        <f t="shared" si="1"/>
        <v>2821014</v>
      </c>
      <c r="I12" s="63">
        <v>45091088</v>
      </c>
      <c r="J12" s="28">
        <f t="shared" si="2"/>
        <v>7.059608957691771</v>
      </c>
      <c r="K12" s="29">
        <f t="shared" si="3"/>
        <v>7.059611377954978</v>
      </c>
      <c r="L12" s="30">
        <f aca="true" t="shared" si="4" ref="L12:L17">IF($E$17=0,0,($E12/$E$17)*100)</f>
        <v>19.94897531752352</v>
      </c>
      <c r="M12" s="29">
        <f aca="true" t="shared" si="5" ref="M12:M17">IF($H$17=0,0,($H12/$H$17)*100)</f>
        <v>19.93509431210274</v>
      </c>
      <c r="N12" s="5"/>
      <c r="O12" s="31"/>
    </row>
    <row r="13" spans="1:15" ht="12.75">
      <c r="A13" s="2"/>
      <c r="B13" s="27" t="s">
        <v>21</v>
      </c>
      <c r="C13" s="61">
        <v>275000</v>
      </c>
      <c r="D13" s="62">
        <v>0</v>
      </c>
      <c r="E13" s="63">
        <f t="shared" si="0"/>
        <v>-275000</v>
      </c>
      <c r="F13" s="61">
        <v>280000</v>
      </c>
      <c r="G13" s="62">
        <v>0</v>
      </c>
      <c r="H13" s="63">
        <f t="shared" si="1"/>
        <v>-280000</v>
      </c>
      <c r="I13" s="63">
        <v>0</v>
      </c>
      <c r="J13" s="28">
        <f t="shared" si="2"/>
        <v>-100</v>
      </c>
      <c r="K13" s="29">
        <f t="shared" si="3"/>
        <v>-100</v>
      </c>
      <c r="L13" s="30">
        <f t="shared" si="4"/>
        <v>-2.0496929038290053</v>
      </c>
      <c r="M13" s="29">
        <f t="shared" si="5"/>
        <v>-1.9786595909799694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103292689</v>
      </c>
      <c r="D16" s="62">
        <v>114307850</v>
      </c>
      <c r="E16" s="63">
        <f t="shared" si="0"/>
        <v>11015161</v>
      </c>
      <c r="F16" s="61">
        <v>108870493</v>
      </c>
      <c r="G16" s="62">
        <v>120480473</v>
      </c>
      <c r="H16" s="63">
        <f t="shared" si="1"/>
        <v>11609980</v>
      </c>
      <c r="I16" s="63">
        <v>126986138</v>
      </c>
      <c r="J16" s="40">
        <f t="shared" si="2"/>
        <v>10.664027731914308</v>
      </c>
      <c r="K16" s="29">
        <f t="shared" si="3"/>
        <v>10.664028131111705</v>
      </c>
      <c r="L16" s="30">
        <f t="shared" si="4"/>
        <v>82.10071758630548</v>
      </c>
      <c r="M16" s="29">
        <f t="shared" si="5"/>
        <v>82.04356527887722</v>
      </c>
      <c r="N16" s="5"/>
      <c r="O16" s="31"/>
    </row>
    <row r="17" spans="1:15" ht="16.5">
      <c r="A17" s="2"/>
      <c r="B17" s="32" t="s">
        <v>24</v>
      </c>
      <c r="C17" s="64">
        <v>141480313</v>
      </c>
      <c r="D17" s="65">
        <v>154896957</v>
      </c>
      <c r="E17" s="66">
        <f t="shared" si="0"/>
        <v>13416644</v>
      </c>
      <c r="F17" s="64">
        <v>149110398</v>
      </c>
      <c r="G17" s="65">
        <v>163261392</v>
      </c>
      <c r="H17" s="66">
        <f t="shared" si="1"/>
        <v>14150994</v>
      </c>
      <c r="I17" s="66">
        <v>172077226</v>
      </c>
      <c r="J17" s="41">
        <f t="shared" si="2"/>
        <v>9.48304659178977</v>
      </c>
      <c r="K17" s="34">
        <f t="shared" si="3"/>
        <v>9.49027981267946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2497887</v>
      </c>
      <c r="D18" s="71">
        <v>0</v>
      </c>
      <c r="E18" s="72">
        <f t="shared" si="0"/>
        <v>-2497887</v>
      </c>
      <c r="F18" s="73">
        <v>-5539590</v>
      </c>
      <c r="G18" s="74">
        <v>10188</v>
      </c>
      <c r="H18" s="75">
        <f t="shared" si="1"/>
        <v>5549778</v>
      </c>
      <c r="I18" s="75">
        <v>-6404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34828000</v>
      </c>
      <c r="D23" s="62">
        <v>57137000</v>
      </c>
      <c r="E23" s="63">
        <f t="shared" si="0"/>
        <v>22309000</v>
      </c>
      <c r="F23" s="61">
        <v>36267000</v>
      </c>
      <c r="G23" s="62">
        <v>59168398</v>
      </c>
      <c r="H23" s="63">
        <f t="shared" si="1"/>
        <v>22901398</v>
      </c>
      <c r="I23" s="63">
        <v>62363492</v>
      </c>
      <c r="J23" s="28">
        <f t="shared" si="2"/>
        <v>64.05478350752269</v>
      </c>
      <c r="K23" s="29">
        <f t="shared" si="3"/>
        <v>63.14665674028731</v>
      </c>
      <c r="L23" s="30">
        <f>IF($E$25=0,0,($E23/$E$25)*100)</f>
        <v>-1606.2790975633288</v>
      </c>
      <c r="M23" s="29">
        <f>IF($H$25=0,0,($H23/$H$25)*100)</f>
        <v>-946.3931192742062</v>
      </c>
      <c r="N23" s="5"/>
      <c r="O23" s="31"/>
    </row>
    <row r="24" spans="1:15" ht="12.75">
      <c r="A24" s="6"/>
      <c r="B24" s="27" t="s">
        <v>30</v>
      </c>
      <c r="C24" s="61">
        <v>23697862</v>
      </c>
      <c r="D24" s="62">
        <v>0</v>
      </c>
      <c r="E24" s="63">
        <f t="shared" si="0"/>
        <v>-23697862</v>
      </c>
      <c r="F24" s="61">
        <v>25321259</v>
      </c>
      <c r="G24" s="62">
        <v>0</v>
      </c>
      <c r="H24" s="63">
        <f t="shared" si="1"/>
        <v>-25321259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1706.2790975633288</v>
      </c>
      <c r="M24" s="29">
        <f>IF($H$25=0,0,($H24/$H$25)*100)</f>
        <v>1046.3931192742064</v>
      </c>
      <c r="N24" s="5"/>
      <c r="O24" s="31"/>
    </row>
    <row r="25" spans="1:15" ht="16.5">
      <c r="A25" s="6"/>
      <c r="B25" s="32" t="s">
        <v>31</v>
      </c>
      <c r="C25" s="64">
        <v>58525862</v>
      </c>
      <c r="D25" s="65">
        <v>57137000</v>
      </c>
      <c r="E25" s="66">
        <f t="shared" si="0"/>
        <v>-1388862</v>
      </c>
      <c r="F25" s="64">
        <v>61588259</v>
      </c>
      <c r="G25" s="65">
        <v>59168398</v>
      </c>
      <c r="H25" s="66">
        <f t="shared" si="1"/>
        <v>-2419861</v>
      </c>
      <c r="I25" s="66">
        <v>62363492</v>
      </c>
      <c r="J25" s="41">
        <f t="shared" si="2"/>
        <v>-2.373073975399115</v>
      </c>
      <c r="K25" s="34">
        <f t="shared" si="3"/>
        <v>-3.9290946672157108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21583883</v>
      </c>
      <c r="D30" s="62">
        <v>18584032</v>
      </c>
      <c r="E30" s="63">
        <f t="shared" si="0"/>
        <v>-2999851</v>
      </c>
      <c r="F30" s="61">
        <v>22749412</v>
      </c>
      <c r="G30" s="62">
        <v>19587570</v>
      </c>
      <c r="H30" s="63">
        <f t="shared" si="1"/>
        <v>-3161842</v>
      </c>
      <c r="I30" s="63">
        <v>20645298</v>
      </c>
      <c r="J30" s="28">
        <f t="shared" si="2"/>
        <v>-13.898569594729548</v>
      </c>
      <c r="K30" s="29">
        <f t="shared" si="3"/>
        <v>-13.898565817876962</v>
      </c>
      <c r="L30" s="30">
        <f t="shared" si="6"/>
        <v>215.99345363326233</v>
      </c>
      <c r="M30" s="29">
        <f t="shared" si="7"/>
        <v>130.6621330729327</v>
      </c>
      <c r="N30" s="5"/>
      <c r="O30" s="31"/>
    </row>
    <row r="31" spans="1:15" ht="12.75">
      <c r="A31" s="6"/>
      <c r="B31" s="27" t="s">
        <v>30</v>
      </c>
      <c r="C31" s="61">
        <v>36941979</v>
      </c>
      <c r="D31" s="62">
        <v>38552968</v>
      </c>
      <c r="E31" s="63">
        <f t="shared" si="0"/>
        <v>1610989</v>
      </c>
      <c r="F31" s="61">
        <v>38838847</v>
      </c>
      <c r="G31" s="62">
        <v>39580828</v>
      </c>
      <c r="H31" s="63">
        <f t="shared" si="1"/>
        <v>741981</v>
      </c>
      <c r="I31" s="63">
        <v>41718194</v>
      </c>
      <c r="J31" s="28">
        <f t="shared" si="2"/>
        <v>4.360862746416482</v>
      </c>
      <c r="K31" s="29">
        <f t="shared" si="3"/>
        <v>1.9104094413513357</v>
      </c>
      <c r="L31" s="30">
        <f t="shared" si="6"/>
        <v>-115.99345363326235</v>
      </c>
      <c r="M31" s="29">
        <f t="shared" si="7"/>
        <v>-30.6621330729327</v>
      </c>
      <c r="N31" s="5"/>
      <c r="O31" s="31"/>
    </row>
    <row r="32" spans="1:15" ht="17.25" thickBot="1">
      <c r="A32" s="6"/>
      <c r="B32" s="55" t="s">
        <v>37</v>
      </c>
      <c r="C32" s="79">
        <v>58525862</v>
      </c>
      <c r="D32" s="80">
        <v>57137000</v>
      </c>
      <c r="E32" s="81">
        <f t="shared" si="0"/>
        <v>-1388862</v>
      </c>
      <c r="F32" s="79">
        <v>61588259</v>
      </c>
      <c r="G32" s="80">
        <v>59168398</v>
      </c>
      <c r="H32" s="81">
        <f t="shared" si="1"/>
        <v>-2419861</v>
      </c>
      <c r="I32" s="81">
        <v>62363492</v>
      </c>
      <c r="J32" s="56">
        <f t="shared" si="2"/>
        <v>-2.373073975399115</v>
      </c>
      <c r="K32" s="57">
        <f t="shared" si="3"/>
        <v>-3.9290946672157108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5850975</v>
      </c>
      <c r="D7" s="62">
        <v>8202320</v>
      </c>
      <c r="E7" s="63">
        <f>($D7-$C7)</f>
        <v>2351345</v>
      </c>
      <c r="F7" s="61">
        <v>6172778</v>
      </c>
      <c r="G7" s="62">
        <v>8686256</v>
      </c>
      <c r="H7" s="63">
        <f>($G7-$F7)</f>
        <v>2513478</v>
      </c>
      <c r="I7" s="63">
        <v>9390836</v>
      </c>
      <c r="J7" s="28">
        <f>IF($C7=0,0,($E7/$C7)*100)</f>
        <v>40.18723375163968</v>
      </c>
      <c r="K7" s="29">
        <f>IF($F7=0,0,($H7/$F7)*100)</f>
        <v>40.71874932161824</v>
      </c>
      <c r="L7" s="30">
        <f>IF($E$10=0,0,($E7/$E$10)*100)</f>
        <v>130.94469052914832</v>
      </c>
      <c r="M7" s="29">
        <f>IF($H$10=0,0,($H7/$H$10)*100)</f>
        <v>49.78425314350647</v>
      </c>
      <c r="N7" s="5"/>
      <c r="O7" s="31"/>
    </row>
    <row r="8" spans="1:15" ht="12.75">
      <c r="A8" s="2"/>
      <c r="B8" s="27" t="s">
        <v>16</v>
      </c>
      <c r="C8" s="61">
        <v>15812000</v>
      </c>
      <c r="D8" s="62">
        <v>14194000</v>
      </c>
      <c r="E8" s="63">
        <f>($D8-$C8)</f>
        <v>-1618000</v>
      </c>
      <c r="F8" s="61">
        <v>16682000</v>
      </c>
      <c r="G8" s="62">
        <v>15031000</v>
      </c>
      <c r="H8" s="63">
        <f>($G8-$F8)</f>
        <v>-1651000</v>
      </c>
      <c r="I8" s="63">
        <v>15873000</v>
      </c>
      <c r="J8" s="28">
        <f>IF($C8=0,0,($E8/$C8)*100)</f>
        <v>-10.232734631925121</v>
      </c>
      <c r="K8" s="29">
        <f>IF($F8=0,0,($H8/$F8)*100)</f>
        <v>-9.896894856731807</v>
      </c>
      <c r="L8" s="30">
        <f>IF($E$10=0,0,($E8/$E$10)*100)</f>
        <v>-90.10524158562949</v>
      </c>
      <c r="M8" s="29">
        <f>IF($H$10=0,0,($H8/$H$10)*100)</f>
        <v>-32.70122194820451</v>
      </c>
      <c r="N8" s="5"/>
      <c r="O8" s="31"/>
    </row>
    <row r="9" spans="1:15" ht="12.75">
      <c r="A9" s="2"/>
      <c r="B9" s="27" t="s">
        <v>17</v>
      </c>
      <c r="C9" s="61">
        <v>100356498</v>
      </c>
      <c r="D9" s="62">
        <v>101418831</v>
      </c>
      <c r="E9" s="63">
        <f aca="true" t="shared" si="0" ref="E9:E32">($D9-$C9)</f>
        <v>1062333</v>
      </c>
      <c r="F9" s="61">
        <v>101229302</v>
      </c>
      <c r="G9" s="62">
        <v>105415565</v>
      </c>
      <c r="H9" s="63">
        <f aca="true" t="shared" si="1" ref="H9:H32">($G9-$F9)</f>
        <v>4186263</v>
      </c>
      <c r="I9" s="63">
        <v>101351057</v>
      </c>
      <c r="J9" s="28">
        <f aca="true" t="shared" si="2" ref="J9:J32">IF($C9=0,0,($E9/$C9)*100)</f>
        <v>1.0585592574184883</v>
      </c>
      <c r="K9" s="29">
        <f aca="true" t="shared" si="3" ref="K9:K32">IF($F9=0,0,($H9/$F9)*100)</f>
        <v>4.135426123949763</v>
      </c>
      <c r="L9" s="30">
        <f>IF($E$10=0,0,($E9/$E$10)*100)</f>
        <v>59.16055105648117</v>
      </c>
      <c r="M9" s="29">
        <f>IF($H$10=0,0,($H9/$H$10)*100)</f>
        <v>82.91696880469804</v>
      </c>
      <c r="N9" s="5"/>
      <c r="O9" s="31"/>
    </row>
    <row r="10" spans="1:15" ht="16.5">
      <c r="A10" s="6"/>
      <c r="B10" s="32" t="s">
        <v>18</v>
      </c>
      <c r="C10" s="64">
        <v>122019473</v>
      </c>
      <c r="D10" s="65">
        <v>123815151</v>
      </c>
      <c r="E10" s="66">
        <f t="shared" si="0"/>
        <v>1795678</v>
      </c>
      <c r="F10" s="64">
        <v>124084080</v>
      </c>
      <c r="G10" s="65">
        <v>129132821</v>
      </c>
      <c r="H10" s="66">
        <f t="shared" si="1"/>
        <v>5048741</v>
      </c>
      <c r="I10" s="66">
        <v>126614893</v>
      </c>
      <c r="J10" s="33">
        <f t="shared" si="2"/>
        <v>1.4716323188840523</v>
      </c>
      <c r="K10" s="34">
        <f t="shared" si="3"/>
        <v>4.068806409331479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30138651</v>
      </c>
      <c r="D12" s="62">
        <v>37456600</v>
      </c>
      <c r="E12" s="63">
        <f t="shared" si="0"/>
        <v>7317949</v>
      </c>
      <c r="F12" s="61">
        <v>32067525</v>
      </c>
      <c r="G12" s="62">
        <v>39666540</v>
      </c>
      <c r="H12" s="63">
        <f t="shared" si="1"/>
        <v>7599015</v>
      </c>
      <c r="I12" s="63">
        <v>41887867</v>
      </c>
      <c r="J12" s="28">
        <f t="shared" si="2"/>
        <v>24.28094409401403</v>
      </c>
      <c r="K12" s="29">
        <f t="shared" si="3"/>
        <v>23.696917676060124</v>
      </c>
      <c r="L12" s="30">
        <f aca="true" t="shared" si="4" ref="L12:L17">IF($E$17=0,0,($E12/$E$17)*100)</f>
        <v>98.87247037790948</v>
      </c>
      <c r="M12" s="29">
        <f aca="true" t="shared" si="5" ref="M12:M17">IF($H$17=0,0,($H12/$H$17)*100)</f>
        <v>80.33025723708225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13251635</v>
      </c>
      <c r="D15" s="62">
        <v>16000000</v>
      </c>
      <c r="E15" s="63">
        <f t="shared" si="0"/>
        <v>2748365</v>
      </c>
      <c r="F15" s="61">
        <v>13980475</v>
      </c>
      <c r="G15" s="62">
        <v>16944000</v>
      </c>
      <c r="H15" s="63">
        <f t="shared" si="1"/>
        <v>2963525</v>
      </c>
      <c r="I15" s="63">
        <v>17892864</v>
      </c>
      <c r="J15" s="28">
        <f t="shared" si="2"/>
        <v>20.73981814319516</v>
      </c>
      <c r="K15" s="29">
        <f t="shared" si="3"/>
        <v>21.19759879403239</v>
      </c>
      <c r="L15" s="30">
        <f t="shared" si="4"/>
        <v>37.13303236332792</v>
      </c>
      <c r="M15" s="29">
        <f t="shared" si="5"/>
        <v>31.327839934323613</v>
      </c>
      <c r="N15" s="5"/>
      <c r="O15" s="31"/>
    </row>
    <row r="16" spans="1:15" ht="12.75">
      <c r="A16" s="2"/>
      <c r="B16" s="27" t="s">
        <v>23</v>
      </c>
      <c r="C16" s="61">
        <v>72112714</v>
      </c>
      <c r="D16" s="62">
        <v>69447802</v>
      </c>
      <c r="E16" s="63">
        <f t="shared" si="0"/>
        <v>-2664912</v>
      </c>
      <c r="F16" s="61">
        <v>76483000</v>
      </c>
      <c r="G16" s="62">
        <v>75380177</v>
      </c>
      <c r="H16" s="63">
        <f t="shared" si="1"/>
        <v>-1102823</v>
      </c>
      <c r="I16" s="63">
        <v>79591145</v>
      </c>
      <c r="J16" s="40">
        <f t="shared" si="2"/>
        <v>-3.695481493041574</v>
      </c>
      <c r="K16" s="29">
        <f t="shared" si="3"/>
        <v>-1.441919119281409</v>
      </c>
      <c r="L16" s="30">
        <f t="shared" si="4"/>
        <v>-36.00550274123741</v>
      </c>
      <c r="M16" s="29">
        <f t="shared" si="5"/>
        <v>-11.658097171405867</v>
      </c>
      <c r="N16" s="5"/>
      <c r="O16" s="31"/>
    </row>
    <row r="17" spans="1:15" ht="16.5">
      <c r="A17" s="2"/>
      <c r="B17" s="32" t="s">
        <v>24</v>
      </c>
      <c r="C17" s="64">
        <v>115503000</v>
      </c>
      <c r="D17" s="65">
        <v>122904402</v>
      </c>
      <c r="E17" s="66">
        <f t="shared" si="0"/>
        <v>7401402</v>
      </c>
      <c r="F17" s="64">
        <v>122531000</v>
      </c>
      <c r="G17" s="65">
        <v>131990717</v>
      </c>
      <c r="H17" s="66">
        <f t="shared" si="1"/>
        <v>9459717</v>
      </c>
      <c r="I17" s="66">
        <v>139371876</v>
      </c>
      <c r="J17" s="41">
        <f t="shared" si="2"/>
        <v>6.407973818861848</v>
      </c>
      <c r="K17" s="34">
        <f t="shared" si="3"/>
        <v>7.720264259656739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6516473</v>
      </c>
      <c r="D18" s="71">
        <v>910749</v>
      </c>
      <c r="E18" s="72">
        <f t="shared" si="0"/>
        <v>-5605724</v>
      </c>
      <c r="F18" s="73">
        <v>1553080</v>
      </c>
      <c r="G18" s="74">
        <v>-2857896</v>
      </c>
      <c r="H18" s="75">
        <f t="shared" si="1"/>
        <v>-4410976</v>
      </c>
      <c r="I18" s="75">
        <v>-12756983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30493000</v>
      </c>
      <c r="D23" s="62">
        <v>57188000</v>
      </c>
      <c r="E23" s="63">
        <f t="shared" si="0"/>
        <v>26695000</v>
      </c>
      <c r="F23" s="61">
        <v>31338000</v>
      </c>
      <c r="G23" s="62">
        <v>65930000</v>
      </c>
      <c r="H23" s="63">
        <f t="shared" si="1"/>
        <v>34592000</v>
      </c>
      <c r="I23" s="63">
        <v>44041000</v>
      </c>
      <c r="J23" s="28">
        <f t="shared" si="2"/>
        <v>87.54468238612141</v>
      </c>
      <c r="K23" s="29">
        <f t="shared" si="3"/>
        <v>110.38355989533473</v>
      </c>
      <c r="L23" s="30">
        <f>IF($E$25=0,0,($E23/$E$25)*100)</f>
        <v>93.27719347286767</v>
      </c>
      <c r="M23" s="29">
        <f>IF($H$25=0,0,($H23/$H$25)*100)</f>
        <v>94.42852073267272</v>
      </c>
      <c r="N23" s="5"/>
      <c r="O23" s="31"/>
    </row>
    <row r="24" spans="1:15" ht="12.75">
      <c r="A24" s="6"/>
      <c r="B24" s="27" t="s">
        <v>30</v>
      </c>
      <c r="C24" s="61">
        <v>1096000</v>
      </c>
      <c r="D24" s="62">
        <v>3020000</v>
      </c>
      <c r="E24" s="63">
        <f t="shared" si="0"/>
        <v>1924000</v>
      </c>
      <c r="F24" s="61">
        <v>1157000</v>
      </c>
      <c r="G24" s="62">
        <v>3198000</v>
      </c>
      <c r="H24" s="63">
        <f t="shared" si="1"/>
        <v>2041000</v>
      </c>
      <c r="I24" s="63">
        <v>3377000</v>
      </c>
      <c r="J24" s="28">
        <f t="shared" si="2"/>
        <v>175.54744525547446</v>
      </c>
      <c r="K24" s="29">
        <f t="shared" si="3"/>
        <v>176.40449438202248</v>
      </c>
      <c r="L24" s="30">
        <f>IF($E$25=0,0,($E24/$E$25)*100)</f>
        <v>6.722806527132325</v>
      </c>
      <c r="M24" s="29">
        <f>IF($H$25=0,0,($H24/$H$25)*100)</f>
        <v>5.571479267327273</v>
      </c>
      <c r="N24" s="5"/>
      <c r="O24" s="31"/>
    </row>
    <row r="25" spans="1:15" ht="16.5">
      <c r="A25" s="6"/>
      <c r="B25" s="32" t="s">
        <v>31</v>
      </c>
      <c r="C25" s="64">
        <v>31589000</v>
      </c>
      <c r="D25" s="65">
        <v>60208000</v>
      </c>
      <c r="E25" s="66">
        <f t="shared" si="0"/>
        <v>28619000</v>
      </c>
      <c r="F25" s="64">
        <v>32495000</v>
      </c>
      <c r="G25" s="65">
        <v>69128000</v>
      </c>
      <c r="H25" s="66">
        <f t="shared" si="1"/>
        <v>36633000</v>
      </c>
      <c r="I25" s="66">
        <v>47418000</v>
      </c>
      <c r="J25" s="41">
        <f t="shared" si="2"/>
        <v>90.59799297223718</v>
      </c>
      <c r="K25" s="34">
        <f t="shared" si="3"/>
        <v>112.7342668102785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35000000</v>
      </c>
      <c r="E28" s="63">
        <f t="shared" si="0"/>
        <v>35000000</v>
      </c>
      <c r="F28" s="61"/>
      <c r="G28" s="62">
        <v>43000000</v>
      </c>
      <c r="H28" s="63">
        <f t="shared" si="1"/>
        <v>43000000</v>
      </c>
      <c r="I28" s="63">
        <v>20000000</v>
      </c>
      <c r="J28" s="28">
        <f t="shared" si="2"/>
        <v>0</v>
      </c>
      <c r="K28" s="29">
        <f t="shared" si="3"/>
        <v>0</v>
      </c>
      <c r="L28" s="30">
        <f t="shared" si="6"/>
        <v>122.29637653307243</v>
      </c>
      <c r="M28" s="29">
        <f t="shared" si="7"/>
        <v>117.38050391723309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30366000</v>
      </c>
      <c r="D30" s="62">
        <v>22188000</v>
      </c>
      <c r="E30" s="63">
        <f t="shared" si="0"/>
        <v>-8178000</v>
      </c>
      <c r="F30" s="61">
        <v>31204000</v>
      </c>
      <c r="G30" s="62">
        <v>22930000</v>
      </c>
      <c r="H30" s="63">
        <f t="shared" si="1"/>
        <v>-8274000</v>
      </c>
      <c r="I30" s="63">
        <v>24041000</v>
      </c>
      <c r="J30" s="28">
        <f t="shared" si="2"/>
        <v>-26.93143647500494</v>
      </c>
      <c r="K30" s="29">
        <f t="shared" si="3"/>
        <v>-26.515831303679015</v>
      </c>
      <c r="L30" s="30">
        <f t="shared" si="6"/>
        <v>-28.57542192249904</v>
      </c>
      <c r="M30" s="29">
        <f t="shared" si="7"/>
        <v>-22.586192777004342</v>
      </c>
      <c r="N30" s="5"/>
      <c r="O30" s="31"/>
    </row>
    <row r="31" spans="1:15" ht="12.75">
      <c r="A31" s="6"/>
      <c r="B31" s="27" t="s">
        <v>30</v>
      </c>
      <c r="C31" s="61">
        <v>1223000</v>
      </c>
      <c r="D31" s="62">
        <v>3020000</v>
      </c>
      <c r="E31" s="63">
        <f t="shared" si="0"/>
        <v>1797000</v>
      </c>
      <c r="F31" s="61">
        <v>1291000</v>
      </c>
      <c r="G31" s="62">
        <v>3198000</v>
      </c>
      <c r="H31" s="63">
        <f t="shared" si="1"/>
        <v>1907000</v>
      </c>
      <c r="I31" s="63">
        <v>3377000</v>
      </c>
      <c r="J31" s="28">
        <f t="shared" si="2"/>
        <v>146.93376941946036</v>
      </c>
      <c r="K31" s="29">
        <f t="shared" si="3"/>
        <v>147.714949651433</v>
      </c>
      <c r="L31" s="30">
        <f t="shared" si="6"/>
        <v>6.279045389426605</v>
      </c>
      <c r="M31" s="29">
        <f t="shared" si="7"/>
        <v>5.205688859771245</v>
      </c>
      <c r="N31" s="5"/>
      <c r="O31" s="31"/>
    </row>
    <row r="32" spans="1:15" ht="17.25" thickBot="1">
      <c r="A32" s="6"/>
      <c r="B32" s="55" t="s">
        <v>37</v>
      </c>
      <c r="C32" s="79">
        <v>31589000</v>
      </c>
      <c r="D32" s="80">
        <v>60208000</v>
      </c>
      <c r="E32" s="81">
        <f t="shared" si="0"/>
        <v>28619000</v>
      </c>
      <c r="F32" s="79">
        <v>32495000</v>
      </c>
      <c r="G32" s="80">
        <v>69128000</v>
      </c>
      <c r="H32" s="81">
        <f t="shared" si="1"/>
        <v>36633000</v>
      </c>
      <c r="I32" s="81">
        <v>47418000</v>
      </c>
      <c r="J32" s="56">
        <f t="shared" si="2"/>
        <v>90.59799297223718</v>
      </c>
      <c r="K32" s="57">
        <f t="shared" si="3"/>
        <v>112.7342668102785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64296524</v>
      </c>
      <c r="D8" s="62">
        <v>65747554</v>
      </c>
      <c r="E8" s="63">
        <f>($D8-$C8)</f>
        <v>1451030</v>
      </c>
      <c r="F8" s="61">
        <v>72698960</v>
      </c>
      <c r="G8" s="62">
        <v>73754989</v>
      </c>
      <c r="H8" s="63">
        <f>($G8-$F8)</f>
        <v>1056029</v>
      </c>
      <c r="I8" s="63">
        <v>82849707</v>
      </c>
      <c r="J8" s="28">
        <f>IF($C8=0,0,($E8/$C8)*100)</f>
        <v>2.2567782979994377</v>
      </c>
      <c r="K8" s="29">
        <f>IF($F8=0,0,($H8/$F8)*100)</f>
        <v>1.4526053742722043</v>
      </c>
      <c r="L8" s="30">
        <f>IF($E$10=0,0,($E8/$E$10)*100)</f>
        <v>7.549498530635736</v>
      </c>
      <c r="M8" s="29">
        <f>IF($H$10=0,0,($H8/$H$10)*100)</f>
        <v>4.643842047568523</v>
      </c>
      <c r="N8" s="5"/>
      <c r="O8" s="31"/>
    </row>
    <row r="9" spans="1:15" ht="12.75">
      <c r="A9" s="2"/>
      <c r="B9" s="27" t="s">
        <v>17</v>
      </c>
      <c r="C9" s="61">
        <v>535883672</v>
      </c>
      <c r="D9" s="62">
        <v>553652859</v>
      </c>
      <c r="E9" s="63">
        <f aca="true" t="shared" si="0" ref="E9:E32">($D9-$C9)</f>
        <v>17769187</v>
      </c>
      <c r="F9" s="61">
        <v>516307125</v>
      </c>
      <c r="G9" s="62">
        <v>537991512</v>
      </c>
      <c r="H9" s="63">
        <f aca="true" t="shared" si="1" ref="H9:H32">($G9-$F9)</f>
        <v>21684387</v>
      </c>
      <c r="I9" s="63">
        <v>570073706</v>
      </c>
      <c r="J9" s="28">
        <f aca="true" t="shared" si="2" ref="J9:J32">IF($C9=0,0,($E9/$C9)*100)</f>
        <v>3.3158664703633662</v>
      </c>
      <c r="K9" s="29">
        <f aca="true" t="shared" si="3" ref="K9:K32">IF($F9=0,0,($H9/$F9)*100)</f>
        <v>4.199900785796825</v>
      </c>
      <c r="L9" s="30">
        <f>IF($E$10=0,0,($E9/$E$10)*100)</f>
        <v>92.45050146936427</v>
      </c>
      <c r="M9" s="29">
        <f>IF($H$10=0,0,($H9/$H$10)*100)</f>
        <v>95.35615795243147</v>
      </c>
      <c r="N9" s="5"/>
      <c r="O9" s="31"/>
    </row>
    <row r="10" spans="1:15" ht="16.5">
      <c r="A10" s="6"/>
      <c r="B10" s="32" t="s">
        <v>18</v>
      </c>
      <c r="C10" s="64">
        <v>600180196</v>
      </c>
      <c r="D10" s="65">
        <v>619400413</v>
      </c>
      <c r="E10" s="66">
        <f t="shared" si="0"/>
        <v>19220217</v>
      </c>
      <c r="F10" s="64">
        <v>589006085</v>
      </c>
      <c r="G10" s="65">
        <v>611746501</v>
      </c>
      <c r="H10" s="66">
        <f t="shared" si="1"/>
        <v>22740416</v>
      </c>
      <c r="I10" s="66">
        <v>652923413</v>
      </c>
      <c r="J10" s="33">
        <f t="shared" si="2"/>
        <v>3.2024077315606725</v>
      </c>
      <c r="K10" s="34">
        <f t="shared" si="3"/>
        <v>3.860811726588529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165908074</v>
      </c>
      <c r="D12" s="62">
        <v>175274589</v>
      </c>
      <c r="E12" s="63">
        <f t="shared" si="0"/>
        <v>9366515</v>
      </c>
      <c r="F12" s="61">
        <v>179011919</v>
      </c>
      <c r="G12" s="62">
        <v>186768268</v>
      </c>
      <c r="H12" s="63">
        <f t="shared" si="1"/>
        <v>7756349</v>
      </c>
      <c r="I12" s="63">
        <v>191203038</v>
      </c>
      <c r="J12" s="28">
        <f t="shared" si="2"/>
        <v>5.645605288625073</v>
      </c>
      <c r="K12" s="29">
        <f t="shared" si="3"/>
        <v>4.3328673550502526</v>
      </c>
      <c r="L12" s="30">
        <f aca="true" t="shared" si="4" ref="L12:L17">IF($E$17=0,0,($E12/$E$17)*100)</f>
        <v>35.396169858262496</v>
      </c>
      <c r="M12" s="29">
        <f aca="true" t="shared" si="5" ref="M12:M17">IF($H$17=0,0,($H12/$H$17)*100)</f>
        <v>-35.10225787965201</v>
      </c>
      <c r="N12" s="5"/>
      <c r="O12" s="31"/>
    </row>
    <row r="13" spans="1:15" ht="12.75">
      <c r="A13" s="2"/>
      <c r="B13" s="27" t="s">
        <v>21</v>
      </c>
      <c r="C13" s="61">
        <v>4001954</v>
      </c>
      <c r="D13" s="62">
        <v>3636553</v>
      </c>
      <c r="E13" s="63">
        <f t="shared" si="0"/>
        <v>-365401</v>
      </c>
      <c r="F13" s="61">
        <v>4221646</v>
      </c>
      <c r="G13" s="62">
        <v>3833813</v>
      </c>
      <c r="H13" s="63">
        <f t="shared" si="1"/>
        <v>-387833</v>
      </c>
      <c r="I13" s="63">
        <v>4034355</v>
      </c>
      <c r="J13" s="28">
        <f t="shared" si="2"/>
        <v>-9.130564719134702</v>
      </c>
      <c r="K13" s="29">
        <f t="shared" si="3"/>
        <v>-9.186772173697179</v>
      </c>
      <c r="L13" s="30">
        <f t="shared" si="4"/>
        <v>-1.3808546575091136</v>
      </c>
      <c r="M13" s="29">
        <f t="shared" si="5"/>
        <v>1.7551832673128913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41732506</v>
      </c>
      <c r="D15" s="62">
        <v>40532506</v>
      </c>
      <c r="E15" s="63">
        <f t="shared" si="0"/>
        <v>-1200000</v>
      </c>
      <c r="F15" s="61">
        <v>50000000</v>
      </c>
      <c r="G15" s="62">
        <v>42761794</v>
      </c>
      <c r="H15" s="63">
        <f t="shared" si="1"/>
        <v>-7238206</v>
      </c>
      <c r="I15" s="63">
        <v>45028170</v>
      </c>
      <c r="J15" s="28">
        <f t="shared" si="2"/>
        <v>-2.8754563648777767</v>
      </c>
      <c r="K15" s="29">
        <f t="shared" si="3"/>
        <v>-14.476412</v>
      </c>
      <c r="L15" s="30">
        <f t="shared" si="4"/>
        <v>-4.534814050894596</v>
      </c>
      <c r="M15" s="29">
        <f t="shared" si="5"/>
        <v>32.75734157888518</v>
      </c>
      <c r="N15" s="5"/>
      <c r="O15" s="31"/>
    </row>
    <row r="16" spans="1:15" ht="12.75">
      <c r="A16" s="2"/>
      <c r="B16" s="27" t="s">
        <v>23</v>
      </c>
      <c r="C16" s="61">
        <v>405954285</v>
      </c>
      <c r="D16" s="62">
        <v>424615116</v>
      </c>
      <c r="E16" s="63">
        <f t="shared" si="0"/>
        <v>18660831</v>
      </c>
      <c r="F16" s="61">
        <v>432382232</v>
      </c>
      <c r="G16" s="62">
        <v>410155483</v>
      </c>
      <c r="H16" s="63">
        <f t="shared" si="1"/>
        <v>-22226749</v>
      </c>
      <c r="I16" s="63">
        <v>447456963</v>
      </c>
      <c r="J16" s="40">
        <f t="shared" si="2"/>
        <v>4.596781383894002</v>
      </c>
      <c r="K16" s="29">
        <f t="shared" si="3"/>
        <v>-5.140532462952826</v>
      </c>
      <c r="L16" s="30">
        <f t="shared" si="4"/>
        <v>70.51949885014122</v>
      </c>
      <c r="M16" s="29">
        <f t="shared" si="5"/>
        <v>100.58973303345394</v>
      </c>
      <c r="N16" s="5"/>
      <c r="O16" s="31"/>
    </row>
    <row r="17" spans="1:15" ht="16.5">
      <c r="A17" s="2"/>
      <c r="B17" s="32" t="s">
        <v>24</v>
      </c>
      <c r="C17" s="64">
        <v>617596819</v>
      </c>
      <c r="D17" s="65">
        <v>644058764</v>
      </c>
      <c r="E17" s="66">
        <f t="shared" si="0"/>
        <v>26461945</v>
      </c>
      <c r="F17" s="64">
        <v>665615797</v>
      </c>
      <c r="G17" s="65">
        <v>643519358</v>
      </c>
      <c r="H17" s="66">
        <f t="shared" si="1"/>
        <v>-22096439</v>
      </c>
      <c r="I17" s="66">
        <v>687722526</v>
      </c>
      <c r="J17" s="41">
        <f t="shared" si="2"/>
        <v>4.2846634221411035</v>
      </c>
      <c r="K17" s="34">
        <f t="shared" si="3"/>
        <v>-3.319698706008926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-17416623</v>
      </c>
      <c r="D18" s="71">
        <v>-24658351</v>
      </c>
      <c r="E18" s="72">
        <f t="shared" si="0"/>
        <v>-7241728</v>
      </c>
      <c r="F18" s="73">
        <v>-76609712</v>
      </c>
      <c r="G18" s="74">
        <v>-31772857</v>
      </c>
      <c r="H18" s="75">
        <f t="shared" si="1"/>
        <v>44836855</v>
      </c>
      <c r="I18" s="75">
        <v>-34799113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603987087</v>
      </c>
      <c r="D23" s="62">
        <v>490275200</v>
      </c>
      <c r="E23" s="63">
        <f t="shared" si="0"/>
        <v>-113711887</v>
      </c>
      <c r="F23" s="61">
        <v>377957000</v>
      </c>
      <c r="G23" s="62">
        <v>471352023</v>
      </c>
      <c r="H23" s="63">
        <f t="shared" si="1"/>
        <v>93395023</v>
      </c>
      <c r="I23" s="63">
        <v>448833148</v>
      </c>
      <c r="J23" s="28">
        <f t="shared" si="2"/>
        <v>-18.82687385997045</v>
      </c>
      <c r="K23" s="29">
        <f t="shared" si="3"/>
        <v>24.71048902388367</v>
      </c>
      <c r="L23" s="30">
        <f>IF($E$25=0,0,($E23/$E$25)*100)</f>
        <v>103.17991388363106</v>
      </c>
      <c r="M23" s="29">
        <f>IF($H$25=0,0,($H23/$H$25)*100)</f>
        <v>93.11101299483278</v>
      </c>
      <c r="N23" s="5"/>
      <c r="O23" s="31"/>
    </row>
    <row r="24" spans="1:15" ht="12.75">
      <c r="A24" s="6"/>
      <c r="B24" s="27" t="s">
        <v>30</v>
      </c>
      <c r="C24" s="61">
        <v>18465279</v>
      </c>
      <c r="D24" s="62">
        <v>21969779</v>
      </c>
      <c r="E24" s="63">
        <f t="shared" si="0"/>
        <v>3504500</v>
      </c>
      <c r="F24" s="61">
        <v>6490000</v>
      </c>
      <c r="G24" s="62">
        <v>13400000</v>
      </c>
      <c r="H24" s="63">
        <f t="shared" si="1"/>
        <v>6910000</v>
      </c>
      <c r="I24" s="63">
        <v>12020000</v>
      </c>
      <c r="J24" s="28">
        <f t="shared" si="2"/>
        <v>18.97886297845811</v>
      </c>
      <c r="K24" s="29">
        <f t="shared" si="3"/>
        <v>106.47149460708782</v>
      </c>
      <c r="L24" s="30">
        <f>IF($E$25=0,0,($E24/$E$25)*100)</f>
        <v>-3.179913883631049</v>
      </c>
      <c r="M24" s="29">
        <f>IF($H$25=0,0,($H24/$H$25)*100)</f>
        <v>6.888987005167229</v>
      </c>
      <c r="N24" s="5"/>
      <c r="O24" s="31"/>
    </row>
    <row r="25" spans="1:15" ht="16.5">
      <c r="A25" s="6"/>
      <c r="B25" s="32" t="s">
        <v>31</v>
      </c>
      <c r="C25" s="64">
        <v>622452366</v>
      </c>
      <c r="D25" s="65">
        <v>512244979</v>
      </c>
      <c r="E25" s="66">
        <f t="shared" si="0"/>
        <v>-110207387</v>
      </c>
      <c r="F25" s="64">
        <v>384447000</v>
      </c>
      <c r="G25" s="65">
        <v>484752023</v>
      </c>
      <c r="H25" s="66">
        <f t="shared" si="1"/>
        <v>100305023</v>
      </c>
      <c r="I25" s="66">
        <v>460853148</v>
      </c>
      <c r="J25" s="41">
        <f t="shared" si="2"/>
        <v>-17.705352733770475</v>
      </c>
      <c r="K25" s="34">
        <f t="shared" si="3"/>
        <v>26.09072850093771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617452366</v>
      </c>
      <c r="D27" s="62">
        <v>503590479</v>
      </c>
      <c r="E27" s="63">
        <f t="shared" si="0"/>
        <v>-113861887</v>
      </c>
      <c r="F27" s="61">
        <v>381707000</v>
      </c>
      <c r="G27" s="62">
        <v>478652023</v>
      </c>
      <c r="H27" s="63">
        <f t="shared" si="1"/>
        <v>96945023</v>
      </c>
      <c r="I27" s="63">
        <v>458183148</v>
      </c>
      <c r="J27" s="28">
        <f t="shared" si="2"/>
        <v>-18.440594492758006</v>
      </c>
      <c r="K27" s="29">
        <f t="shared" si="3"/>
        <v>25.39775875213187</v>
      </c>
      <c r="L27" s="30">
        <f aca="true" t="shared" si="6" ref="L27:L32">IF($E$32=0,0,($E27/$E$32)*100)</f>
        <v>103.31602091246388</v>
      </c>
      <c r="M27" s="29">
        <f aca="true" t="shared" si="7" ref="M27:M32">IF($H$32=0,0,($H27/$H$32)*100)</f>
        <v>96.65021760674937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5000000</v>
      </c>
      <c r="D31" s="62">
        <v>8654500</v>
      </c>
      <c r="E31" s="63">
        <f t="shared" si="0"/>
        <v>3654500</v>
      </c>
      <c r="F31" s="61">
        <v>2740000</v>
      </c>
      <c r="G31" s="62">
        <v>6100000</v>
      </c>
      <c r="H31" s="63">
        <f t="shared" si="1"/>
        <v>3360000</v>
      </c>
      <c r="I31" s="63">
        <v>2670000</v>
      </c>
      <c r="J31" s="28">
        <f t="shared" si="2"/>
        <v>73.09</v>
      </c>
      <c r="K31" s="29">
        <f t="shared" si="3"/>
        <v>122.62773722627738</v>
      </c>
      <c r="L31" s="30">
        <f t="shared" si="6"/>
        <v>-3.3160209124638804</v>
      </c>
      <c r="M31" s="29">
        <f t="shared" si="7"/>
        <v>3.3497823932506354</v>
      </c>
      <c r="N31" s="5"/>
      <c r="O31" s="31"/>
    </row>
    <row r="32" spans="1:15" ht="17.25" thickBot="1">
      <c r="A32" s="6"/>
      <c r="B32" s="55" t="s">
        <v>37</v>
      </c>
      <c r="C32" s="79">
        <v>622452366</v>
      </c>
      <c r="D32" s="80">
        <v>512244979</v>
      </c>
      <c r="E32" s="81">
        <f t="shared" si="0"/>
        <v>-110207387</v>
      </c>
      <c r="F32" s="79">
        <v>384447000</v>
      </c>
      <c r="G32" s="80">
        <v>484752023</v>
      </c>
      <c r="H32" s="81">
        <f t="shared" si="1"/>
        <v>100305023</v>
      </c>
      <c r="I32" s="81">
        <v>460853148</v>
      </c>
      <c r="J32" s="56">
        <f t="shared" si="2"/>
        <v>-17.705352733770475</v>
      </c>
      <c r="K32" s="57">
        <f t="shared" si="3"/>
        <v>26.09072850093771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34925837</v>
      </c>
      <c r="D7" s="62">
        <v>26769529</v>
      </c>
      <c r="E7" s="63">
        <f>($D7-$C7)</f>
        <v>-8156308</v>
      </c>
      <c r="F7" s="61">
        <v>37865165</v>
      </c>
      <c r="G7" s="62">
        <v>28215084</v>
      </c>
      <c r="H7" s="63">
        <f>($G7-$F7)</f>
        <v>-9650081</v>
      </c>
      <c r="I7" s="63">
        <v>29738698</v>
      </c>
      <c r="J7" s="28">
        <f>IF($C7=0,0,($E7/$C7)*100)</f>
        <v>-23.353221284288765</v>
      </c>
      <c r="K7" s="29">
        <f>IF($F7=0,0,($H7/$F7)*100)</f>
        <v>-25.485379503826273</v>
      </c>
      <c r="L7" s="30">
        <f>IF($E$10=0,0,($E7/$E$10)*100)</f>
        <v>-37.5877415500708</v>
      </c>
      <c r="M7" s="29">
        <f>IF($H$10=0,0,($H7/$H$10)*100)</f>
        <v>-40.64907305305843</v>
      </c>
      <c r="N7" s="5"/>
      <c r="O7" s="31"/>
    </row>
    <row r="8" spans="1:15" ht="12.75">
      <c r="A8" s="2"/>
      <c r="B8" s="27" t="s">
        <v>16</v>
      </c>
      <c r="C8" s="61">
        <v>20664666</v>
      </c>
      <c r="D8" s="62">
        <v>21655734</v>
      </c>
      <c r="E8" s="63">
        <f>($D8-$C8)</f>
        <v>991068</v>
      </c>
      <c r="F8" s="61">
        <v>21780558</v>
      </c>
      <c r="G8" s="62">
        <v>22825145</v>
      </c>
      <c r="H8" s="63">
        <f>($G8-$F8)</f>
        <v>1044587</v>
      </c>
      <c r="I8" s="63">
        <v>24057702</v>
      </c>
      <c r="J8" s="28">
        <f>IF($C8=0,0,($E8/$C8)*100)</f>
        <v>4.795954601927754</v>
      </c>
      <c r="K8" s="29">
        <f>IF($F8=0,0,($H8/$F8)*100)</f>
        <v>4.795960691181557</v>
      </c>
      <c r="L8" s="30">
        <f>IF($E$10=0,0,($E8/$E$10)*100)</f>
        <v>4.567263502377003</v>
      </c>
      <c r="M8" s="29">
        <f>IF($H$10=0,0,($H8/$H$10)*100)</f>
        <v>4.400117809713219</v>
      </c>
      <c r="N8" s="5"/>
      <c r="O8" s="31"/>
    </row>
    <row r="9" spans="1:15" ht="12.75">
      <c r="A9" s="2"/>
      <c r="B9" s="27" t="s">
        <v>17</v>
      </c>
      <c r="C9" s="61">
        <v>125517115</v>
      </c>
      <c r="D9" s="62">
        <v>154381738</v>
      </c>
      <c r="E9" s="63">
        <f aca="true" t="shared" si="0" ref="E9:E32">($D9-$C9)</f>
        <v>28864623</v>
      </c>
      <c r="F9" s="61">
        <v>129875064</v>
      </c>
      <c r="G9" s="62">
        <v>162220536</v>
      </c>
      <c r="H9" s="63">
        <f aca="true" t="shared" si="1" ref="H9:H32">($G9-$F9)</f>
        <v>32345472</v>
      </c>
      <c r="I9" s="63">
        <v>167826495</v>
      </c>
      <c r="J9" s="28">
        <f aca="true" t="shared" si="2" ref="J9:J32">IF($C9=0,0,($E9/$C9)*100)</f>
        <v>22.99656345670469</v>
      </c>
      <c r="K9" s="29">
        <f aca="true" t="shared" si="3" ref="K9:K32">IF($F9=0,0,($H9/$F9)*100)</f>
        <v>24.90506722676187</v>
      </c>
      <c r="L9" s="30">
        <f>IF($E$10=0,0,($E9/$E$10)*100)</f>
        <v>133.02047804769379</v>
      </c>
      <c r="M9" s="29">
        <f>IF($H$10=0,0,($H9/$H$10)*100)</f>
        <v>136.24895524334522</v>
      </c>
      <c r="N9" s="5"/>
      <c r="O9" s="31"/>
    </row>
    <row r="10" spans="1:15" ht="16.5">
      <c r="A10" s="6"/>
      <c r="B10" s="32" t="s">
        <v>18</v>
      </c>
      <c r="C10" s="64">
        <v>181107618</v>
      </c>
      <c r="D10" s="65">
        <v>202807001</v>
      </c>
      <c r="E10" s="66">
        <f t="shared" si="0"/>
        <v>21699383</v>
      </c>
      <c r="F10" s="64">
        <v>189520787</v>
      </c>
      <c r="G10" s="65">
        <v>213260765</v>
      </c>
      <c r="H10" s="66">
        <f t="shared" si="1"/>
        <v>23739978</v>
      </c>
      <c r="I10" s="66">
        <v>221622895</v>
      </c>
      <c r="J10" s="33">
        <f t="shared" si="2"/>
        <v>11.981485505485473</v>
      </c>
      <c r="K10" s="34">
        <f t="shared" si="3"/>
        <v>12.526318814832695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58844244</v>
      </c>
      <c r="D12" s="62">
        <v>60613780</v>
      </c>
      <c r="E12" s="63">
        <f t="shared" si="0"/>
        <v>1769536</v>
      </c>
      <c r="F12" s="61">
        <v>62257213</v>
      </c>
      <c r="G12" s="62">
        <v>63886925</v>
      </c>
      <c r="H12" s="63">
        <f t="shared" si="1"/>
        <v>1629712</v>
      </c>
      <c r="I12" s="63">
        <v>67592371</v>
      </c>
      <c r="J12" s="28">
        <f t="shared" si="2"/>
        <v>3.00715223735392</v>
      </c>
      <c r="K12" s="29">
        <f t="shared" si="3"/>
        <v>2.61770792727262</v>
      </c>
      <c r="L12" s="30">
        <f aca="true" t="shared" si="4" ref="L12:L17">IF($E$17=0,0,($E12/$E$17)*100)</f>
        <v>8.180809833304423</v>
      </c>
      <c r="M12" s="29">
        <f aca="true" t="shared" si="5" ref="M12:M17">IF($H$17=0,0,($H12/$H$17)*100)</f>
        <v>11.339831161128371</v>
      </c>
      <c r="N12" s="5"/>
      <c r="O12" s="31"/>
    </row>
    <row r="13" spans="1:15" ht="12.75">
      <c r="A13" s="2"/>
      <c r="B13" s="27" t="s">
        <v>21</v>
      </c>
      <c r="C13" s="61">
        <v>3391871</v>
      </c>
      <c r="D13" s="62">
        <v>3218094</v>
      </c>
      <c r="E13" s="63">
        <f t="shared" si="0"/>
        <v>-173777</v>
      </c>
      <c r="F13" s="61">
        <v>3575032</v>
      </c>
      <c r="G13" s="62">
        <v>3391871</v>
      </c>
      <c r="H13" s="63">
        <f t="shared" si="1"/>
        <v>-183161</v>
      </c>
      <c r="I13" s="63">
        <v>3575032</v>
      </c>
      <c r="J13" s="28">
        <f t="shared" si="2"/>
        <v>-5.123337532588946</v>
      </c>
      <c r="K13" s="29">
        <f t="shared" si="3"/>
        <v>-5.123338756128616</v>
      </c>
      <c r="L13" s="30">
        <f t="shared" si="4"/>
        <v>-0.8033951218862699</v>
      </c>
      <c r="M13" s="29">
        <f t="shared" si="5"/>
        <v>-1.2744673999476188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11584771</v>
      </c>
      <c r="D15" s="62">
        <v>12556397</v>
      </c>
      <c r="E15" s="63">
        <f t="shared" si="0"/>
        <v>971626</v>
      </c>
      <c r="F15" s="61">
        <v>12210349</v>
      </c>
      <c r="G15" s="62">
        <v>13234442</v>
      </c>
      <c r="H15" s="63">
        <f t="shared" si="1"/>
        <v>1024093</v>
      </c>
      <c r="I15" s="63">
        <v>13949102</v>
      </c>
      <c r="J15" s="28">
        <f t="shared" si="2"/>
        <v>8.387097164026807</v>
      </c>
      <c r="K15" s="29">
        <f t="shared" si="3"/>
        <v>8.387090328048773</v>
      </c>
      <c r="L15" s="30">
        <f t="shared" si="4"/>
        <v>4.49196147187412</v>
      </c>
      <c r="M15" s="29">
        <f t="shared" si="5"/>
        <v>7.125824509663939</v>
      </c>
      <c r="N15" s="5"/>
      <c r="O15" s="31"/>
    </row>
    <row r="16" spans="1:15" ht="12.75">
      <c r="A16" s="2"/>
      <c r="B16" s="27" t="s">
        <v>23</v>
      </c>
      <c r="C16" s="61">
        <v>107286734</v>
      </c>
      <c r="D16" s="62">
        <v>126349677</v>
      </c>
      <c r="E16" s="63">
        <f t="shared" si="0"/>
        <v>19062943</v>
      </c>
      <c r="F16" s="61">
        <v>111478196</v>
      </c>
      <c r="G16" s="62">
        <v>123379124</v>
      </c>
      <c r="H16" s="63">
        <f t="shared" si="1"/>
        <v>11900928</v>
      </c>
      <c r="I16" s="63">
        <v>129739784</v>
      </c>
      <c r="J16" s="40">
        <f t="shared" si="2"/>
        <v>17.768220067170652</v>
      </c>
      <c r="K16" s="29">
        <f t="shared" si="3"/>
        <v>10.675565650524161</v>
      </c>
      <c r="L16" s="30">
        <f t="shared" si="4"/>
        <v>88.13062381670773</v>
      </c>
      <c r="M16" s="29">
        <f t="shared" si="5"/>
        <v>82.80881172915531</v>
      </c>
      <c r="N16" s="5"/>
      <c r="O16" s="31"/>
    </row>
    <row r="17" spans="1:15" ht="16.5">
      <c r="A17" s="2"/>
      <c r="B17" s="32" t="s">
        <v>24</v>
      </c>
      <c r="C17" s="64">
        <v>181107620</v>
      </c>
      <c r="D17" s="65">
        <v>202737948</v>
      </c>
      <c r="E17" s="66">
        <f t="shared" si="0"/>
        <v>21630328</v>
      </c>
      <c r="F17" s="64">
        <v>189520790</v>
      </c>
      <c r="G17" s="65">
        <v>203892362</v>
      </c>
      <c r="H17" s="66">
        <f t="shared" si="1"/>
        <v>14371572</v>
      </c>
      <c r="I17" s="66">
        <v>214856289</v>
      </c>
      <c r="J17" s="41">
        <f t="shared" si="2"/>
        <v>11.943356110582206</v>
      </c>
      <c r="K17" s="34">
        <f t="shared" si="3"/>
        <v>7.583111066601189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</v>
      </c>
      <c r="D18" s="71">
        <v>69053</v>
      </c>
      <c r="E18" s="72">
        <f t="shared" si="0"/>
        <v>69055</v>
      </c>
      <c r="F18" s="73">
        <v>-3</v>
      </c>
      <c r="G18" s="74">
        <v>9368403</v>
      </c>
      <c r="H18" s="75">
        <f t="shared" si="1"/>
        <v>9368406</v>
      </c>
      <c r="I18" s="75">
        <v>6766606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39838400</v>
      </c>
      <c r="D22" s="62">
        <v>38226000</v>
      </c>
      <c r="E22" s="63">
        <f t="shared" si="0"/>
        <v>-1612400</v>
      </c>
      <c r="F22" s="61">
        <v>29112000</v>
      </c>
      <c r="G22" s="62">
        <v>33839224</v>
      </c>
      <c r="H22" s="63">
        <f t="shared" si="1"/>
        <v>4727224</v>
      </c>
      <c r="I22" s="63">
        <v>14112065</v>
      </c>
      <c r="J22" s="28">
        <f t="shared" si="2"/>
        <v>-4.047351299248966</v>
      </c>
      <c r="K22" s="29">
        <f t="shared" si="3"/>
        <v>16.238059906567738</v>
      </c>
      <c r="L22" s="30">
        <f>IF($E$25=0,0,($E22/$E$25)*100)</f>
        <v>22.22651080723423</v>
      </c>
      <c r="M22" s="29">
        <f>IF($H$25=0,0,($H22/$H$25)*100)</f>
        <v>-66.50777964865522</v>
      </c>
      <c r="N22" s="5"/>
      <c r="O22" s="31"/>
    </row>
    <row r="23" spans="1:15" ht="12.75">
      <c r="A23" s="6"/>
      <c r="B23" s="27" t="s">
        <v>29</v>
      </c>
      <c r="C23" s="61">
        <v>49528000</v>
      </c>
      <c r="D23" s="62">
        <v>43886000</v>
      </c>
      <c r="E23" s="63">
        <f t="shared" si="0"/>
        <v>-5642000</v>
      </c>
      <c r="F23" s="61">
        <v>51363000</v>
      </c>
      <c r="G23" s="62">
        <v>39528000</v>
      </c>
      <c r="H23" s="63">
        <f t="shared" si="1"/>
        <v>-11835000</v>
      </c>
      <c r="I23" s="63">
        <v>41363000</v>
      </c>
      <c r="J23" s="28">
        <f t="shared" si="2"/>
        <v>-11.391536100791471</v>
      </c>
      <c r="K23" s="29">
        <f t="shared" si="3"/>
        <v>-23.041878394953567</v>
      </c>
      <c r="L23" s="30">
        <f>IF($E$25=0,0,($E23/$E$25)*100)</f>
        <v>77.77348919276577</v>
      </c>
      <c r="M23" s="29">
        <f>IF($H$25=0,0,($H23/$H$25)*100)</f>
        <v>166.50777964865523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89366400</v>
      </c>
      <c r="D25" s="65">
        <v>82112000</v>
      </c>
      <c r="E25" s="66">
        <f t="shared" si="0"/>
        <v>-7254400</v>
      </c>
      <c r="F25" s="64">
        <v>80475000</v>
      </c>
      <c r="G25" s="65">
        <v>73367224</v>
      </c>
      <c r="H25" s="66">
        <f t="shared" si="1"/>
        <v>-7107776</v>
      </c>
      <c r="I25" s="66">
        <v>55475065</v>
      </c>
      <c r="J25" s="41">
        <f t="shared" si="2"/>
        <v>-8.117592294195582</v>
      </c>
      <c r="K25" s="34">
        <f t="shared" si="3"/>
        <v>-8.83227834731283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10000000</v>
      </c>
      <c r="D28" s="62">
        <v>1500000</v>
      </c>
      <c r="E28" s="63">
        <f t="shared" si="0"/>
        <v>-8500000</v>
      </c>
      <c r="F28" s="61">
        <v>10000000</v>
      </c>
      <c r="G28" s="62">
        <v>0</v>
      </c>
      <c r="H28" s="63">
        <f t="shared" si="1"/>
        <v>-10000000</v>
      </c>
      <c r="I28" s="63">
        <v>0</v>
      </c>
      <c r="J28" s="28">
        <f t="shared" si="2"/>
        <v>-85</v>
      </c>
      <c r="K28" s="29">
        <f t="shared" si="3"/>
        <v>-100</v>
      </c>
      <c r="L28" s="30">
        <f t="shared" si="6"/>
        <v>117.17026907807676</v>
      </c>
      <c r="M28" s="29">
        <f t="shared" si="7"/>
        <v>140.69098407152956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51461000</v>
      </c>
      <c r="D30" s="62">
        <v>54886000</v>
      </c>
      <c r="E30" s="63">
        <f t="shared" si="0"/>
        <v>3425000</v>
      </c>
      <c r="F30" s="61">
        <v>53363000</v>
      </c>
      <c r="G30" s="62">
        <v>51460900</v>
      </c>
      <c r="H30" s="63">
        <f t="shared" si="1"/>
        <v>-1902100</v>
      </c>
      <c r="I30" s="63">
        <v>53363000</v>
      </c>
      <c r="J30" s="28">
        <f t="shared" si="2"/>
        <v>6.655525543615553</v>
      </c>
      <c r="K30" s="29">
        <f t="shared" si="3"/>
        <v>-3.5644547720330566</v>
      </c>
      <c r="L30" s="30">
        <f t="shared" si="6"/>
        <v>-47.212726069695634</v>
      </c>
      <c r="M30" s="29">
        <f t="shared" si="7"/>
        <v>26.760832080245635</v>
      </c>
      <c r="N30" s="5"/>
      <c r="O30" s="31"/>
    </row>
    <row r="31" spans="1:15" ht="12.75">
      <c r="A31" s="6"/>
      <c r="B31" s="27" t="s">
        <v>30</v>
      </c>
      <c r="C31" s="61">
        <v>27905400</v>
      </c>
      <c r="D31" s="62">
        <v>25726000</v>
      </c>
      <c r="E31" s="63">
        <f t="shared" si="0"/>
        <v>-2179400</v>
      </c>
      <c r="F31" s="61">
        <v>17112000</v>
      </c>
      <c r="G31" s="62">
        <v>21906324</v>
      </c>
      <c r="H31" s="63">
        <f t="shared" si="1"/>
        <v>4794324</v>
      </c>
      <c r="I31" s="63">
        <v>2112065</v>
      </c>
      <c r="J31" s="28">
        <f t="shared" si="2"/>
        <v>-7.809957929289671</v>
      </c>
      <c r="K31" s="29">
        <f t="shared" si="3"/>
        <v>28.017321178120618</v>
      </c>
      <c r="L31" s="30">
        <f t="shared" si="6"/>
        <v>30.04245699161888</v>
      </c>
      <c r="M31" s="29">
        <f t="shared" si="7"/>
        <v>-67.45181615177518</v>
      </c>
      <c r="N31" s="5"/>
      <c r="O31" s="31"/>
    </row>
    <row r="32" spans="1:15" ht="17.25" thickBot="1">
      <c r="A32" s="6"/>
      <c r="B32" s="55" t="s">
        <v>37</v>
      </c>
      <c r="C32" s="79">
        <v>89366400</v>
      </c>
      <c r="D32" s="80">
        <v>82112000</v>
      </c>
      <c r="E32" s="81">
        <f t="shared" si="0"/>
        <v>-7254400</v>
      </c>
      <c r="F32" s="79">
        <v>80475000</v>
      </c>
      <c r="G32" s="80">
        <v>73367224</v>
      </c>
      <c r="H32" s="81">
        <f t="shared" si="1"/>
        <v>-7107776</v>
      </c>
      <c r="I32" s="81">
        <v>55475065</v>
      </c>
      <c r="J32" s="56">
        <f t="shared" si="2"/>
        <v>-8.117592294195582</v>
      </c>
      <c r="K32" s="57">
        <f t="shared" si="3"/>
        <v>-8.83227834731283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317831477</v>
      </c>
      <c r="D7" s="62">
        <v>317976590</v>
      </c>
      <c r="E7" s="63">
        <f>($D7-$C7)</f>
        <v>145113</v>
      </c>
      <c r="F7" s="61">
        <v>333507748</v>
      </c>
      <c r="G7" s="62">
        <v>336422460</v>
      </c>
      <c r="H7" s="63">
        <f>($G7-$F7)</f>
        <v>2914712</v>
      </c>
      <c r="I7" s="63">
        <v>355946208</v>
      </c>
      <c r="J7" s="28">
        <f>IF($C7=0,0,($E7/$C7)*100)</f>
        <v>0.04565721475094803</v>
      </c>
      <c r="K7" s="29">
        <f>IF($F7=0,0,($H7/$F7)*100)</f>
        <v>0.873956307605783</v>
      </c>
      <c r="L7" s="30">
        <f>IF($E$10=0,0,($E7/$E$10)*100)</f>
        <v>0.2523035896889509</v>
      </c>
      <c r="M7" s="29">
        <f>IF($H$10=0,0,($H7/$H$10)*100)</f>
        <v>3.3031767880431904</v>
      </c>
      <c r="N7" s="5"/>
      <c r="O7" s="31"/>
    </row>
    <row r="8" spans="1:15" ht="12.75">
      <c r="A8" s="2"/>
      <c r="B8" s="27" t="s">
        <v>16</v>
      </c>
      <c r="C8" s="61">
        <v>681498991</v>
      </c>
      <c r="D8" s="62">
        <v>708412186</v>
      </c>
      <c r="E8" s="63">
        <f>($D8-$C8)</f>
        <v>26913195</v>
      </c>
      <c r="F8" s="61">
        <v>730256686</v>
      </c>
      <c r="G8" s="62">
        <v>791746233</v>
      </c>
      <c r="H8" s="63">
        <f>($G8-$F8)</f>
        <v>61489547</v>
      </c>
      <c r="I8" s="63">
        <v>885062682</v>
      </c>
      <c r="J8" s="28">
        <f>IF($C8=0,0,($E8/$C8)*100)</f>
        <v>3.949117365604434</v>
      </c>
      <c r="K8" s="29">
        <f>IF($F8=0,0,($H8/$F8)*100)</f>
        <v>8.420264843696344</v>
      </c>
      <c r="L8" s="30">
        <f>IF($E$10=0,0,($E8/$E$10)*100)</f>
        <v>46.793159182834934</v>
      </c>
      <c r="M8" s="29">
        <f>IF($H$10=0,0,($H8/$H$10)*100)</f>
        <v>69.68470447772913</v>
      </c>
      <c r="N8" s="5"/>
      <c r="O8" s="31"/>
    </row>
    <row r="9" spans="1:15" ht="12.75">
      <c r="A9" s="2"/>
      <c r="B9" s="27" t="s">
        <v>17</v>
      </c>
      <c r="C9" s="61">
        <v>206360689</v>
      </c>
      <c r="D9" s="62">
        <v>236817615</v>
      </c>
      <c r="E9" s="63">
        <f aca="true" t="shared" si="0" ref="E9:E32">($D9-$C9)</f>
        <v>30456926</v>
      </c>
      <c r="F9" s="61">
        <v>217439381</v>
      </c>
      <c r="G9" s="62">
        <v>241274783</v>
      </c>
      <c r="H9" s="63">
        <f aca="true" t="shared" si="1" ref="H9:H32">($G9-$F9)</f>
        <v>23835402</v>
      </c>
      <c r="I9" s="63">
        <v>257744655</v>
      </c>
      <c r="J9" s="28">
        <f aca="true" t="shared" si="2" ref="J9:J32">IF($C9=0,0,($E9/$C9)*100)</f>
        <v>14.759073614064159</v>
      </c>
      <c r="K9" s="29">
        <f aca="true" t="shared" si="3" ref="K9:K32">IF($F9=0,0,($H9/$F9)*100)</f>
        <v>10.961860676010662</v>
      </c>
      <c r="L9" s="30">
        <f>IF($E$10=0,0,($E9/$E$10)*100)</f>
        <v>52.954537227476116</v>
      </c>
      <c r="M9" s="29">
        <f>IF($H$10=0,0,($H9/$H$10)*100)</f>
        <v>27.012118734227684</v>
      </c>
      <c r="N9" s="5"/>
      <c r="O9" s="31"/>
    </row>
    <row r="10" spans="1:15" ht="16.5">
      <c r="A10" s="6"/>
      <c r="B10" s="32" t="s">
        <v>18</v>
      </c>
      <c r="C10" s="64">
        <v>1205691157</v>
      </c>
      <c r="D10" s="65">
        <v>1263206391</v>
      </c>
      <c r="E10" s="66">
        <f t="shared" si="0"/>
        <v>57515234</v>
      </c>
      <c r="F10" s="64">
        <v>1281203815</v>
      </c>
      <c r="G10" s="65">
        <v>1369443476</v>
      </c>
      <c r="H10" s="66">
        <f t="shared" si="1"/>
        <v>88239661</v>
      </c>
      <c r="I10" s="66">
        <v>1498753545</v>
      </c>
      <c r="J10" s="33">
        <f t="shared" si="2"/>
        <v>4.770312336295919</v>
      </c>
      <c r="K10" s="34">
        <f t="shared" si="3"/>
        <v>6.88724619509504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301055713</v>
      </c>
      <c r="D12" s="62">
        <v>306084435</v>
      </c>
      <c r="E12" s="63">
        <f t="shared" si="0"/>
        <v>5028722</v>
      </c>
      <c r="F12" s="61">
        <v>319112663</v>
      </c>
      <c r="G12" s="62">
        <v>322919072</v>
      </c>
      <c r="H12" s="63">
        <f t="shared" si="1"/>
        <v>3806409</v>
      </c>
      <c r="I12" s="63">
        <v>340033780</v>
      </c>
      <c r="J12" s="28">
        <f t="shared" si="2"/>
        <v>1.6703625883359337</v>
      </c>
      <c r="K12" s="29">
        <f t="shared" si="3"/>
        <v>1.1928103899781626</v>
      </c>
      <c r="L12" s="30">
        <f aca="true" t="shared" si="4" ref="L12:L17">IF($E$17=0,0,($E12/$E$17)*100)</f>
        <v>8.744295179627299</v>
      </c>
      <c r="M12" s="29">
        <f aca="true" t="shared" si="5" ref="M12:M17">IF($H$17=0,0,($H12/$H$17)*100)</f>
        <v>4.3117846071126085</v>
      </c>
      <c r="N12" s="5"/>
      <c r="O12" s="31"/>
    </row>
    <row r="13" spans="1:15" ht="12.75">
      <c r="A13" s="2"/>
      <c r="B13" s="27" t="s">
        <v>21</v>
      </c>
      <c r="C13" s="61">
        <v>15307214</v>
      </c>
      <c r="D13" s="62">
        <v>11371788</v>
      </c>
      <c r="E13" s="63">
        <f t="shared" si="0"/>
        <v>-3935426</v>
      </c>
      <c r="F13" s="61">
        <v>15381036</v>
      </c>
      <c r="G13" s="62">
        <v>11997236</v>
      </c>
      <c r="H13" s="63">
        <f t="shared" si="1"/>
        <v>-3383800</v>
      </c>
      <c r="I13" s="63">
        <v>12633090</v>
      </c>
      <c r="J13" s="28">
        <f t="shared" si="2"/>
        <v>-25.709616393943406</v>
      </c>
      <c r="K13" s="29">
        <f t="shared" si="3"/>
        <v>-21.99981847776704</v>
      </c>
      <c r="L13" s="30">
        <f t="shared" si="4"/>
        <v>-6.843195269410388</v>
      </c>
      <c r="M13" s="29">
        <f t="shared" si="5"/>
        <v>-3.8330659562720784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457371789</v>
      </c>
      <c r="D15" s="62">
        <v>496944000</v>
      </c>
      <c r="E15" s="63">
        <f t="shared" si="0"/>
        <v>39572211</v>
      </c>
      <c r="F15" s="61">
        <v>475666661</v>
      </c>
      <c r="G15" s="62">
        <v>566516160</v>
      </c>
      <c r="H15" s="63">
        <f t="shared" si="1"/>
        <v>90849499</v>
      </c>
      <c r="I15" s="63">
        <v>645828422</v>
      </c>
      <c r="J15" s="28">
        <f t="shared" si="2"/>
        <v>8.652088290473902</v>
      </c>
      <c r="K15" s="29">
        <f t="shared" si="3"/>
        <v>19.099404362081202</v>
      </c>
      <c r="L15" s="30">
        <f t="shared" si="4"/>
        <v>68.81094120822236</v>
      </c>
      <c r="M15" s="29">
        <f t="shared" si="5"/>
        <v>102.9115555769473</v>
      </c>
      <c r="N15" s="5"/>
      <c r="O15" s="31"/>
    </row>
    <row r="16" spans="1:15" ht="12.75">
      <c r="A16" s="2"/>
      <c r="B16" s="27" t="s">
        <v>23</v>
      </c>
      <c r="C16" s="61">
        <v>431933598</v>
      </c>
      <c r="D16" s="62">
        <v>448776694</v>
      </c>
      <c r="E16" s="63">
        <f t="shared" si="0"/>
        <v>16843096</v>
      </c>
      <c r="F16" s="61">
        <v>470965280</v>
      </c>
      <c r="G16" s="62">
        <v>467972373</v>
      </c>
      <c r="H16" s="63">
        <f t="shared" si="1"/>
        <v>-2992907</v>
      </c>
      <c r="I16" s="63">
        <v>500218980</v>
      </c>
      <c r="J16" s="40">
        <f t="shared" si="2"/>
        <v>3.899464194957115</v>
      </c>
      <c r="K16" s="29">
        <f t="shared" si="3"/>
        <v>-0.6354835753497583</v>
      </c>
      <c r="L16" s="30">
        <f t="shared" si="4"/>
        <v>29.287958881560726</v>
      </c>
      <c r="M16" s="29">
        <f t="shared" si="5"/>
        <v>-3.3902742277878115</v>
      </c>
      <c r="N16" s="5"/>
      <c r="O16" s="31"/>
    </row>
    <row r="17" spans="1:15" ht="16.5">
      <c r="A17" s="2"/>
      <c r="B17" s="32" t="s">
        <v>24</v>
      </c>
      <c r="C17" s="64">
        <v>1205668314</v>
      </c>
      <c r="D17" s="65">
        <v>1263176917</v>
      </c>
      <c r="E17" s="66">
        <f t="shared" si="0"/>
        <v>57508603</v>
      </c>
      <c r="F17" s="64">
        <v>1281125640</v>
      </c>
      <c r="G17" s="65">
        <v>1369404841</v>
      </c>
      <c r="H17" s="66">
        <f t="shared" si="1"/>
        <v>88279201</v>
      </c>
      <c r="I17" s="66">
        <v>1498714272</v>
      </c>
      <c r="J17" s="41">
        <f t="shared" si="2"/>
        <v>4.76985273082328</v>
      </c>
      <c r="K17" s="34">
        <f t="shared" si="3"/>
        <v>6.890752807039284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22843</v>
      </c>
      <c r="D18" s="71">
        <v>29474</v>
      </c>
      <c r="E18" s="72">
        <f t="shared" si="0"/>
        <v>6631</v>
      </c>
      <c r="F18" s="73">
        <v>78175</v>
      </c>
      <c r="G18" s="74">
        <v>38635</v>
      </c>
      <c r="H18" s="75">
        <f t="shared" si="1"/>
        <v>-39540</v>
      </c>
      <c r="I18" s="75">
        <v>39273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2394483</v>
      </c>
      <c r="D21" s="62">
        <v>17294645</v>
      </c>
      <c r="E21" s="63">
        <f t="shared" si="0"/>
        <v>14900162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622.2705277089042</v>
      </c>
      <c r="K21" s="29">
        <f t="shared" si="3"/>
        <v>0</v>
      </c>
      <c r="L21" s="30">
        <f>IF($E$25=0,0,($E21/$E$25)*100)</f>
        <v>5.728789731699741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39177500</v>
      </c>
      <c r="D23" s="62">
        <v>83316800</v>
      </c>
      <c r="E23" s="63">
        <f t="shared" si="0"/>
        <v>44139300</v>
      </c>
      <c r="F23" s="61">
        <v>41360850</v>
      </c>
      <c r="G23" s="62">
        <v>67528750</v>
      </c>
      <c r="H23" s="63">
        <f t="shared" si="1"/>
        <v>26167900</v>
      </c>
      <c r="I23" s="63">
        <v>62252300</v>
      </c>
      <c r="J23" s="28">
        <f t="shared" si="2"/>
        <v>112.66492246825347</v>
      </c>
      <c r="K23" s="29">
        <f t="shared" si="3"/>
        <v>63.26731679837334</v>
      </c>
      <c r="L23" s="30">
        <f>IF($E$25=0,0,($E23/$E$25)*100)</f>
        <v>16.97060532660077</v>
      </c>
      <c r="M23" s="29">
        <f>IF($H$25=0,0,($H23/$H$25)*100)</f>
        <v>13.962781947238506</v>
      </c>
      <c r="N23" s="5"/>
      <c r="O23" s="31"/>
    </row>
    <row r="24" spans="1:15" ht="12.75">
      <c r="A24" s="6"/>
      <c r="B24" s="27" t="s">
        <v>30</v>
      </c>
      <c r="C24" s="61">
        <v>73679290</v>
      </c>
      <c r="D24" s="62">
        <v>274732495</v>
      </c>
      <c r="E24" s="63">
        <f t="shared" si="0"/>
        <v>201053205</v>
      </c>
      <c r="F24" s="61">
        <v>36156275</v>
      </c>
      <c r="G24" s="62">
        <v>197400168</v>
      </c>
      <c r="H24" s="63">
        <f t="shared" si="1"/>
        <v>161243893</v>
      </c>
      <c r="I24" s="63">
        <v>89345263</v>
      </c>
      <c r="J24" s="28">
        <f t="shared" si="2"/>
        <v>272.87614335045845</v>
      </c>
      <c r="K24" s="29">
        <f t="shared" si="3"/>
        <v>445.9637863690328</v>
      </c>
      <c r="L24" s="30">
        <f>IF($E$25=0,0,($E24/$E$25)*100)</f>
        <v>77.30060494169949</v>
      </c>
      <c r="M24" s="29">
        <f>IF($H$25=0,0,($H24/$H$25)*100)</f>
        <v>86.03721805276149</v>
      </c>
      <c r="N24" s="5"/>
      <c r="O24" s="31"/>
    </row>
    <row r="25" spans="1:15" ht="16.5">
      <c r="A25" s="6"/>
      <c r="B25" s="32" t="s">
        <v>31</v>
      </c>
      <c r="C25" s="64">
        <v>115251273</v>
      </c>
      <c r="D25" s="65">
        <v>375343940</v>
      </c>
      <c r="E25" s="66">
        <f t="shared" si="0"/>
        <v>260092667</v>
      </c>
      <c r="F25" s="64">
        <v>77517125</v>
      </c>
      <c r="G25" s="65">
        <v>264928918</v>
      </c>
      <c r="H25" s="66">
        <f t="shared" si="1"/>
        <v>187411793</v>
      </c>
      <c r="I25" s="66">
        <v>151597563</v>
      </c>
      <c r="J25" s="41">
        <f t="shared" si="2"/>
        <v>225.67444179119826</v>
      </c>
      <c r="K25" s="34">
        <f t="shared" si="3"/>
        <v>241.76824540383816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61746773</v>
      </c>
      <c r="D28" s="62">
        <v>92607754</v>
      </c>
      <c r="E28" s="63">
        <f t="shared" si="0"/>
        <v>30860981</v>
      </c>
      <c r="F28" s="61">
        <v>30996935</v>
      </c>
      <c r="G28" s="62">
        <v>106579803</v>
      </c>
      <c r="H28" s="63">
        <f t="shared" si="1"/>
        <v>75582868</v>
      </c>
      <c r="I28" s="63">
        <v>56142640</v>
      </c>
      <c r="J28" s="28">
        <f t="shared" si="2"/>
        <v>49.979909071523466</v>
      </c>
      <c r="K28" s="29">
        <f t="shared" si="3"/>
        <v>243.83981190398342</v>
      </c>
      <c r="L28" s="30">
        <f t="shared" si="6"/>
        <v>11.865379118896882</v>
      </c>
      <c r="M28" s="29">
        <f t="shared" si="7"/>
        <v>40.32983559364378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46158500</v>
      </c>
      <c r="D30" s="62">
        <v>160379349</v>
      </c>
      <c r="E30" s="63">
        <f t="shared" si="0"/>
        <v>114220849</v>
      </c>
      <c r="F30" s="61">
        <v>44215190</v>
      </c>
      <c r="G30" s="62">
        <v>83838913</v>
      </c>
      <c r="H30" s="63">
        <f t="shared" si="1"/>
        <v>39623723</v>
      </c>
      <c r="I30" s="63">
        <v>54892300</v>
      </c>
      <c r="J30" s="28">
        <f t="shared" si="2"/>
        <v>247.45355459991117</v>
      </c>
      <c r="K30" s="29">
        <f t="shared" si="3"/>
        <v>89.61563435552353</v>
      </c>
      <c r="L30" s="30">
        <f t="shared" si="6"/>
        <v>43.91544379834438</v>
      </c>
      <c r="M30" s="29">
        <f t="shared" si="7"/>
        <v>21.142598534340898</v>
      </c>
      <c r="N30" s="5"/>
      <c r="O30" s="31"/>
    </row>
    <row r="31" spans="1:15" ht="12.75">
      <c r="A31" s="6"/>
      <c r="B31" s="27" t="s">
        <v>30</v>
      </c>
      <c r="C31" s="61">
        <v>7346000</v>
      </c>
      <c r="D31" s="62">
        <v>122356837</v>
      </c>
      <c r="E31" s="63">
        <f t="shared" si="0"/>
        <v>115010837</v>
      </c>
      <c r="F31" s="61">
        <v>2305000</v>
      </c>
      <c r="G31" s="62">
        <v>74510202</v>
      </c>
      <c r="H31" s="63">
        <f t="shared" si="1"/>
        <v>72205202</v>
      </c>
      <c r="I31" s="63">
        <v>40562623</v>
      </c>
      <c r="J31" s="28">
        <f t="shared" si="2"/>
        <v>1565.625333514838</v>
      </c>
      <c r="K31" s="29">
        <f t="shared" si="3"/>
        <v>3132.5467245119307</v>
      </c>
      <c r="L31" s="30">
        <f t="shared" si="6"/>
        <v>44.21917708275874</v>
      </c>
      <c r="M31" s="29">
        <f t="shared" si="7"/>
        <v>38.52756587201532</v>
      </c>
      <c r="N31" s="5"/>
      <c r="O31" s="31"/>
    </row>
    <row r="32" spans="1:15" ht="17.25" thickBot="1">
      <c r="A32" s="6"/>
      <c r="B32" s="55" t="s">
        <v>37</v>
      </c>
      <c r="C32" s="79">
        <v>115251273</v>
      </c>
      <c r="D32" s="80">
        <v>375343940</v>
      </c>
      <c r="E32" s="81">
        <f t="shared" si="0"/>
        <v>260092667</v>
      </c>
      <c r="F32" s="79">
        <v>77517125</v>
      </c>
      <c r="G32" s="80">
        <v>264928918</v>
      </c>
      <c r="H32" s="81">
        <f t="shared" si="1"/>
        <v>187411793</v>
      </c>
      <c r="I32" s="81">
        <v>151597563</v>
      </c>
      <c r="J32" s="56">
        <f t="shared" si="2"/>
        <v>225.67444179119826</v>
      </c>
      <c r="K32" s="57">
        <f t="shared" si="3"/>
        <v>241.76824540383816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6692840</v>
      </c>
      <c r="D7" s="62">
        <v>7417390</v>
      </c>
      <c r="E7" s="63">
        <f>($D7-$C7)</f>
        <v>724550</v>
      </c>
      <c r="F7" s="61">
        <v>7054253</v>
      </c>
      <c r="G7" s="62">
        <v>7862433</v>
      </c>
      <c r="H7" s="63">
        <f>($G7-$F7)</f>
        <v>808180</v>
      </c>
      <c r="I7" s="63">
        <v>8287005</v>
      </c>
      <c r="J7" s="28">
        <f>IF($C7=0,0,($E7/$C7)*100)</f>
        <v>10.82574811290872</v>
      </c>
      <c r="K7" s="29">
        <f>IF($F7=0,0,($H7/$F7)*100)</f>
        <v>11.456634742190278</v>
      </c>
      <c r="L7" s="30">
        <f>IF($E$10=0,0,($E7/$E$10)*100)</f>
        <v>43.64317346196289</v>
      </c>
      <c r="M7" s="29">
        <f>IF($H$10=0,0,($H7/$H$10)*100)</f>
        <v>-53.69431618111151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117049365</v>
      </c>
      <c r="D9" s="62">
        <v>117984983</v>
      </c>
      <c r="E9" s="63">
        <f aca="true" t="shared" si="0" ref="E9:E32">($D9-$C9)</f>
        <v>935618</v>
      </c>
      <c r="F9" s="61">
        <v>119207732</v>
      </c>
      <c r="G9" s="62">
        <v>116894402</v>
      </c>
      <c r="H9" s="63">
        <f aca="true" t="shared" si="1" ref="H9:H32">($G9-$F9)</f>
        <v>-2313330</v>
      </c>
      <c r="I9" s="63">
        <v>114813214</v>
      </c>
      <c r="J9" s="28">
        <f aca="true" t="shared" si="2" ref="J9:J32">IF($C9=0,0,($E9/$C9)*100)</f>
        <v>0.7993362458651527</v>
      </c>
      <c r="K9" s="29">
        <f aca="true" t="shared" si="3" ref="K9:K32">IF($F9=0,0,($H9/$F9)*100)</f>
        <v>-1.9405872095612053</v>
      </c>
      <c r="L9" s="30">
        <f>IF($E$10=0,0,($E9/$E$10)*100)</f>
        <v>56.35682653803712</v>
      </c>
      <c r="M9" s="29">
        <f>IF($H$10=0,0,($H9/$H$10)*100)</f>
        <v>153.6943161811115</v>
      </c>
      <c r="N9" s="5"/>
      <c r="O9" s="31"/>
    </row>
    <row r="10" spans="1:15" ht="16.5">
      <c r="A10" s="6"/>
      <c r="B10" s="32" t="s">
        <v>18</v>
      </c>
      <c r="C10" s="64">
        <v>123742205</v>
      </c>
      <c r="D10" s="65">
        <v>125402373</v>
      </c>
      <c r="E10" s="66">
        <f t="shared" si="0"/>
        <v>1660168</v>
      </c>
      <c r="F10" s="64">
        <v>126261985</v>
      </c>
      <c r="G10" s="65">
        <v>124756835</v>
      </c>
      <c r="H10" s="66">
        <f t="shared" si="1"/>
        <v>-1505150</v>
      </c>
      <c r="I10" s="66">
        <v>123100219</v>
      </c>
      <c r="J10" s="33">
        <f t="shared" si="2"/>
        <v>1.3416344084057659</v>
      </c>
      <c r="K10" s="34">
        <f t="shared" si="3"/>
        <v>-1.1920848543605584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30349046</v>
      </c>
      <c r="D12" s="62">
        <v>34733621</v>
      </c>
      <c r="E12" s="63">
        <f t="shared" si="0"/>
        <v>4384575</v>
      </c>
      <c r="F12" s="61">
        <v>32166175</v>
      </c>
      <c r="G12" s="62">
        <v>36817638</v>
      </c>
      <c r="H12" s="63">
        <f t="shared" si="1"/>
        <v>4651463</v>
      </c>
      <c r="I12" s="63">
        <v>39028963</v>
      </c>
      <c r="J12" s="28">
        <f t="shared" si="2"/>
        <v>14.447159228662409</v>
      </c>
      <c r="K12" s="29">
        <f t="shared" si="3"/>
        <v>14.460727767600593</v>
      </c>
      <c r="L12" s="30">
        <f aca="true" t="shared" si="4" ref="L12:L17">IF($E$17=0,0,($E12/$E$17)*100)</f>
        <v>23.60079093189637</v>
      </c>
      <c r="M12" s="29">
        <f aca="true" t="shared" si="5" ref="M12:M17">IF($H$17=0,0,($H12/$H$17)*100)</f>
        <v>26.87576445445462</v>
      </c>
      <c r="N12" s="5"/>
      <c r="O12" s="31"/>
    </row>
    <row r="13" spans="1:15" ht="12.75">
      <c r="A13" s="2"/>
      <c r="B13" s="27" t="s">
        <v>21</v>
      </c>
      <c r="C13" s="61">
        <v>2677136</v>
      </c>
      <c r="D13" s="62">
        <v>3409357</v>
      </c>
      <c r="E13" s="63">
        <f t="shared" si="0"/>
        <v>732221</v>
      </c>
      <c r="F13" s="61">
        <v>4200000</v>
      </c>
      <c r="G13" s="62">
        <v>3613918</v>
      </c>
      <c r="H13" s="63">
        <f t="shared" si="1"/>
        <v>-586082</v>
      </c>
      <c r="I13" s="63">
        <v>1894984</v>
      </c>
      <c r="J13" s="28">
        <f t="shared" si="2"/>
        <v>27.35090783583651</v>
      </c>
      <c r="K13" s="29">
        <f t="shared" si="3"/>
        <v>-13.954333333333333</v>
      </c>
      <c r="L13" s="30">
        <f t="shared" si="4"/>
        <v>3.9413158030012245</v>
      </c>
      <c r="M13" s="29">
        <f t="shared" si="5"/>
        <v>-3.3863328124926872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64388105</v>
      </c>
      <c r="D16" s="62">
        <v>77849394</v>
      </c>
      <c r="E16" s="63">
        <f t="shared" si="0"/>
        <v>13461289</v>
      </c>
      <c r="F16" s="61">
        <v>62426672</v>
      </c>
      <c r="G16" s="62">
        <v>75668568</v>
      </c>
      <c r="H16" s="63">
        <f t="shared" si="1"/>
        <v>13241896</v>
      </c>
      <c r="I16" s="63">
        <v>77417646</v>
      </c>
      <c r="J16" s="40">
        <f t="shared" si="2"/>
        <v>20.906484202322773</v>
      </c>
      <c r="K16" s="29">
        <f t="shared" si="3"/>
        <v>21.211920443236185</v>
      </c>
      <c r="L16" s="30">
        <f t="shared" si="4"/>
        <v>72.4578932651024</v>
      </c>
      <c r="M16" s="29">
        <f t="shared" si="5"/>
        <v>76.51056835803807</v>
      </c>
      <c r="N16" s="5"/>
      <c r="O16" s="31"/>
    </row>
    <row r="17" spans="1:15" ht="16.5">
      <c r="A17" s="2"/>
      <c r="B17" s="32" t="s">
        <v>24</v>
      </c>
      <c r="C17" s="64">
        <v>97414287</v>
      </c>
      <c r="D17" s="65">
        <v>115992372</v>
      </c>
      <c r="E17" s="66">
        <f t="shared" si="0"/>
        <v>18578085</v>
      </c>
      <c r="F17" s="64">
        <v>98792847</v>
      </c>
      <c r="G17" s="65">
        <v>116100124</v>
      </c>
      <c r="H17" s="66">
        <f t="shared" si="1"/>
        <v>17307277</v>
      </c>
      <c r="I17" s="66">
        <v>118341593</v>
      </c>
      <c r="J17" s="41">
        <f t="shared" si="2"/>
        <v>19.071211802843663</v>
      </c>
      <c r="K17" s="34">
        <f t="shared" si="3"/>
        <v>17.51875517870236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26327918</v>
      </c>
      <c r="D18" s="71">
        <v>9410001</v>
      </c>
      <c r="E18" s="72">
        <f t="shared" si="0"/>
        <v>-16917917</v>
      </c>
      <c r="F18" s="73">
        <v>27469138</v>
      </c>
      <c r="G18" s="74">
        <v>8656711</v>
      </c>
      <c r="H18" s="75">
        <f t="shared" si="1"/>
        <v>-18812427</v>
      </c>
      <c r="I18" s="75">
        <v>4758626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1017000</v>
      </c>
      <c r="D21" s="62">
        <v>0</v>
      </c>
      <c r="E21" s="63">
        <f t="shared" si="0"/>
        <v>-1017000</v>
      </c>
      <c r="F21" s="61">
        <v>1071000</v>
      </c>
      <c r="G21" s="62">
        <v>0</v>
      </c>
      <c r="H21" s="63">
        <f t="shared" si="1"/>
        <v>-1071000</v>
      </c>
      <c r="I21" s="63">
        <v>0</v>
      </c>
      <c r="J21" s="28">
        <f t="shared" si="2"/>
        <v>-100</v>
      </c>
      <c r="K21" s="29">
        <f t="shared" si="3"/>
        <v>-100</v>
      </c>
      <c r="L21" s="30">
        <f>IF($E$25=0,0,($E21/$E$25)*100)</f>
        <v>39.78999334485952</v>
      </c>
      <c r="M21" s="29">
        <f>IF($H$25=0,0,($H21/$H$25)*100)</f>
        <v>5.791256198090594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38154919</v>
      </c>
      <c r="D23" s="62">
        <v>52517000</v>
      </c>
      <c r="E23" s="63">
        <f t="shared" si="0"/>
        <v>14362081</v>
      </c>
      <c r="F23" s="61">
        <v>39319931</v>
      </c>
      <c r="G23" s="62">
        <v>39639000</v>
      </c>
      <c r="H23" s="63">
        <f t="shared" si="1"/>
        <v>319069</v>
      </c>
      <c r="I23" s="63">
        <v>43485000</v>
      </c>
      <c r="J23" s="28">
        <f t="shared" si="2"/>
        <v>37.641492568756334</v>
      </c>
      <c r="K23" s="29">
        <f t="shared" si="3"/>
        <v>0.8114688705837252</v>
      </c>
      <c r="L23" s="30">
        <f>IF($E$25=0,0,($E23/$E$25)*100)</f>
        <v>-561.9145598901999</v>
      </c>
      <c r="M23" s="29">
        <f>IF($H$25=0,0,($H23/$H$25)*100)</f>
        <v>-1.7253130941816692</v>
      </c>
      <c r="N23" s="5"/>
      <c r="O23" s="31"/>
    </row>
    <row r="24" spans="1:15" ht="12.75">
      <c r="A24" s="6"/>
      <c r="B24" s="27" t="s">
        <v>30</v>
      </c>
      <c r="C24" s="61">
        <v>25311000</v>
      </c>
      <c r="D24" s="62">
        <v>9410000</v>
      </c>
      <c r="E24" s="63">
        <f t="shared" si="0"/>
        <v>-15901000</v>
      </c>
      <c r="F24" s="61">
        <v>26398466</v>
      </c>
      <c r="G24" s="62">
        <v>8657000</v>
      </c>
      <c r="H24" s="63">
        <f t="shared" si="1"/>
        <v>-17741466</v>
      </c>
      <c r="I24" s="63">
        <v>4758792</v>
      </c>
      <c r="J24" s="28">
        <f t="shared" si="2"/>
        <v>-62.822488246217056</v>
      </c>
      <c r="K24" s="29">
        <f t="shared" si="3"/>
        <v>-67.20642782804121</v>
      </c>
      <c r="L24" s="30">
        <f>IF($E$25=0,0,($E24/$E$25)*100)</f>
        <v>622.1245665453404</v>
      </c>
      <c r="M24" s="29">
        <f>IF($H$25=0,0,($H24/$H$25)*100)</f>
        <v>95.93405689609108</v>
      </c>
      <c r="N24" s="5"/>
      <c r="O24" s="31"/>
    </row>
    <row r="25" spans="1:15" ht="16.5">
      <c r="A25" s="6"/>
      <c r="B25" s="32" t="s">
        <v>31</v>
      </c>
      <c r="C25" s="64">
        <v>64482919</v>
      </c>
      <c r="D25" s="65">
        <v>61927000</v>
      </c>
      <c r="E25" s="66">
        <f t="shared" si="0"/>
        <v>-2555919</v>
      </c>
      <c r="F25" s="64">
        <v>66789397</v>
      </c>
      <c r="G25" s="65">
        <v>48296000</v>
      </c>
      <c r="H25" s="66">
        <f t="shared" si="1"/>
        <v>-18493397</v>
      </c>
      <c r="I25" s="66">
        <v>48243792</v>
      </c>
      <c r="J25" s="41">
        <f t="shared" si="2"/>
        <v>-3.963714793990638</v>
      </c>
      <c r="K25" s="34">
        <f t="shared" si="3"/>
        <v>-27.689121074113004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9000000</v>
      </c>
      <c r="D28" s="62">
        <v>9000000</v>
      </c>
      <c r="E28" s="63">
        <f t="shared" si="0"/>
        <v>0</v>
      </c>
      <c r="F28" s="61">
        <v>9000000</v>
      </c>
      <c r="G28" s="62">
        <v>9700000</v>
      </c>
      <c r="H28" s="63">
        <f t="shared" si="1"/>
        <v>700000</v>
      </c>
      <c r="I28" s="63">
        <v>12000000</v>
      </c>
      <c r="J28" s="28">
        <f t="shared" si="2"/>
        <v>0</v>
      </c>
      <c r="K28" s="29">
        <f t="shared" si="3"/>
        <v>7.777777777777778</v>
      </c>
      <c r="L28" s="30">
        <f t="shared" si="6"/>
        <v>0</v>
      </c>
      <c r="M28" s="29">
        <f t="shared" si="7"/>
        <v>-3.7851347699938525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47154979</v>
      </c>
      <c r="D30" s="62">
        <v>31407000</v>
      </c>
      <c r="E30" s="63">
        <f t="shared" si="0"/>
        <v>-15747979</v>
      </c>
      <c r="F30" s="61">
        <v>49292000</v>
      </c>
      <c r="G30" s="62">
        <v>32589000</v>
      </c>
      <c r="H30" s="63">
        <f t="shared" si="1"/>
        <v>-16703000</v>
      </c>
      <c r="I30" s="63">
        <v>34278000</v>
      </c>
      <c r="J30" s="28">
        <f t="shared" si="2"/>
        <v>-33.39621676005836</v>
      </c>
      <c r="K30" s="29">
        <f t="shared" si="3"/>
        <v>-33.88582325732371</v>
      </c>
      <c r="L30" s="30">
        <f t="shared" si="6"/>
        <v>616.1376397295845</v>
      </c>
      <c r="M30" s="29">
        <f t="shared" si="7"/>
        <v>90.31872294743903</v>
      </c>
      <c r="N30" s="5"/>
      <c r="O30" s="31"/>
    </row>
    <row r="31" spans="1:15" ht="12.75">
      <c r="A31" s="6"/>
      <c r="B31" s="27" t="s">
        <v>30</v>
      </c>
      <c r="C31" s="61">
        <v>8327940</v>
      </c>
      <c r="D31" s="62">
        <v>21520000</v>
      </c>
      <c r="E31" s="63">
        <f t="shared" si="0"/>
        <v>13192060</v>
      </c>
      <c r="F31" s="61">
        <v>8497397</v>
      </c>
      <c r="G31" s="62">
        <v>6007000</v>
      </c>
      <c r="H31" s="63">
        <f t="shared" si="1"/>
        <v>-2490397</v>
      </c>
      <c r="I31" s="63">
        <v>1965792</v>
      </c>
      <c r="J31" s="28">
        <f t="shared" si="2"/>
        <v>158.40724116648295</v>
      </c>
      <c r="K31" s="29">
        <f t="shared" si="3"/>
        <v>-29.30776330681031</v>
      </c>
      <c r="L31" s="30">
        <f t="shared" si="6"/>
        <v>-516.1376397295845</v>
      </c>
      <c r="M31" s="29">
        <f t="shared" si="7"/>
        <v>13.466411822554827</v>
      </c>
      <c r="N31" s="5"/>
      <c r="O31" s="31"/>
    </row>
    <row r="32" spans="1:15" ht="17.25" thickBot="1">
      <c r="A32" s="6"/>
      <c r="B32" s="55" t="s">
        <v>37</v>
      </c>
      <c r="C32" s="79">
        <v>64482919</v>
      </c>
      <c r="D32" s="80">
        <v>61927000</v>
      </c>
      <c r="E32" s="81">
        <f t="shared" si="0"/>
        <v>-2555919</v>
      </c>
      <c r="F32" s="79">
        <v>66789397</v>
      </c>
      <c r="G32" s="80">
        <v>48296000</v>
      </c>
      <c r="H32" s="81">
        <f t="shared" si="1"/>
        <v>-18493397</v>
      </c>
      <c r="I32" s="81">
        <v>48243792</v>
      </c>
      <c r="J32" s="56">
        <f t="shared" si="2"/>
        <v>-3.963714793990638</v>
      </c>
      <c r="K32" s="57">
        <f t="shared" si="3"/>
        <v>-27.689121074113004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7107405</v>
      </c>
      <c r="D7" s="62">
        <v>11667420</v>
      </c>
      <c r="E7" s="63">
        <f>($D7-$C7)</f>
        <v>4560015</v>
      </c>
      <c r="F7" s="61">
        <v>7107405</v>
      </c>
      <c r="G7" s="62">
        <v>12459844</v>
      </c>
      <c r="H7" s="63">
        <f>($G7-$F7)</f>
        <v>5352439</v>
      </c>
      <c r="I7" s="63">
        <v>16219715</v>
      </c>
      <c r="J7" s="28">
        <f>IF($C7=0,0,($E7/$C7)*100)</f>
        <v>64.15864862069913</v>
      </c>
      <c r="K7" s="29">
        <f>IF($F7=0,0,($H7/$F7)*100)</f>
        <v>75.30792180831119</v>
      </c>
      <c r="L7" s="30">
        <f>IF($E$10=0,0,($E7/$E$10)*100)</f>
        <v>63.85601691842798</v>
      </c>
      <c r="M7" s="29">
        <f>IF($H$10=0,0,($H7/$H$10)*100)</f>
        <v>-230.5785789735787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86547818</v>
      </c>
      <c r="D9" s="62">
        <v>89128892</v>
      </c>
      <c r="E9" s="63">
        <f aca="true" t="shared" si="0" ref="E9:E32">($D9-$C9)</f>
        <v>2581074</v>
      </c>
      <c r="F9" s="61">
        <v>87197305</v>
      </c>
      <c r="G9" s="62">
        <v>79523558</v>
      </c>
      <c r="H9" s="63">
        <f aca="true" t="shared" si="1" ref="H9:H32">($G9-$F9)</f>
        <v>-7673747</v>
      </c>
      <c r="I9" s="63">
        <v>76947060</v>
      </c>
      <c r="J9" s="28">
        <f aca="true" t="shared" si="2" ref="J9:J32">IF($C9=0,0,($E9/$C9)*100)</f>
        <v>2.9822519615688057</v>
      </c>
      <c r="K9" s="29">
        <f aca="true" t="shared" si="3" ref="K9:K32">IF($F9=0,0,($H9/$F9)*100)</f>
        <v>-8.800440564074773</v>
      </c>
      <c r="L9" s="30">
        <f>IF($E$10=0,0,($E9/$E$10)*100)</f>
        <v>36.14398308157201</v>
      </c>
      <c r="M9" s="29">
        <f>IF($H$10=0,0,($H9/$H$10)*100)</f>
        <v>330.57857897357866</v>
      </c>
      <c r="N9" s="5"/>
      <c r="O9" s="31"/>
    </row>
    <row r="10" spans="1:15" ht="16.5">
      <c r="A10" s="6"/>
      <c r="B10" s="32" t="s">
        <v>18</v>
      </c>
      <c r="C10" s="64">
        <v>93655223</v>
      </c>
      <c r="D10" s="65">
        <v>100796312</v>
      </c>
      <c r="E10" s="66">
        <f t="shared" si="0"/>
        <v>7141089</v>
      </c>
      <c r="F10" s="64">
        <v>94304710</v>
      </c>
      <c r="G10" s="65">
        <v>91983402</v>
      </c>
      <c r="H10" s="66">
        <f t="shared" si="1"/>
        <v>-2321308</v>
      </c>
      <c r="I10" s="66">
        <v>93166775</v>
      </c>
      <c r="J10" s="33">
        <f t="shared" si="2"/>
        <v>7.62486999790711</v>
      </c>
      <c r="K10" s="34">
        <f t="shared" si="3"/>
        <v>-2.461497416194801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27442146</v>
      </c>
      <c r="D12" s="62">
        <v>29491378</v>
      </c>
      <c r="E12" s="63">
        <f t="shared" si="0"/>
        <v>2049232</v>
      </c>
      <c r="F12" s="61">
        <v>29397136</v>
      </c>
      <c r="G12" s="62">
        <v>31555777</v>
      </c>
      <c r="H12" s="63">
        <f t="shared" si="1"/>
        <v>2158641</v>
      </c>
      <c r="I12" s="63">
        <v>33764682</v>
      </c>
      <c r="J12" s="28">
        <f t="shared" si="2"/>
        <v>7.467462639401452</v>
      </c>
      <c r="K12" s="29">
        <f t="shared" si="3"/>
        <v>7.343031647708812</v>
      </c>
      <c r="L12" s="30">
        <f aca="true" t="shared" si="4" ref="L12:L17">IF($E$17=0,0,($E12/$E$17)*100)</f>
        <v>14.620008080403366</v>
      </c>
      <c r="M12" s="29">
        <f aca="true" t="shared" si="5" ref="M12:M17">IF($H$17=0,0,($H12/$H$17)*100)</f>
        <v>-289.4745946815786</v>
      </c>
      <c r="N12" s="5"/>
      <c r="O12" s="31"/>
    </row>
    <row r="13" spans="1:15" ht="12.75">
      <c r="A13" s="2"/>
      <c r="B13" s="27" t="s">
        <v>21</v>
      </c>
      <c r="C13" s="61">
        <v>1000000</v>
      </c>
      <c r="D13" s="62">
        <v>4500000</v>
      </c>
      <c r="E13" s="63">
        <f t="shared" si="0"/>
        <v>3500000</v>
      </c>
      <c r="F13" s="61">
        <v>1000000</v>
      </c>
      <c r="G13" s="62">
        <v>1102500</v>
      </c>
      <c r="H13" s="63">
        <f t="shared" si="1"/>
        <v>102500</v>
      </c>
      <c r="I13" s="63">
        <v>1157625</v>
      </c>
      <c r="J13" s="28">
        <f t="shared" si="2"/>
        <v>350</v>
      </c>
      <c r="K13" s="29">
        <f t="shared" si="3"/>
        <v>10.25</v>
      </c>
      <c r="L13" s="30">
        <f t="shared" si="4"/>
        <v>24.970344149130884</v>
      </c>
      <c r="M13" s="29">
        <f t="shared" si="5"/>
        <v>-13.745289723887302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56944710</v>
      </c>
      <c r="D16" s="62">
        <v>65412105</v>
      </c>
      <c r="E16" s="63">
        <f t="shared" si="0"/>
        <v>8467395</v>
      </c>
      <c r="F16" s="61">
        <v>62078956</v>
      </c>
      <c r="G16" s="62">
        <v>59072105</v>
      </c>
      <c r="H16" s="63">
        <f t="shared" si="1"/>
        <v>-3006851</v>
      </c>
      <c r="I16" s="63">
        <v>57660069</v>
      </c>
      <c r="J16" s="40">
        <f t="shared" si="2"/>
        <v>14.869502364662143</v>
      </c>
      <c r="K16" s="29">
        <f t="shared" si="3"/>
        <v>-4.843591441840613</v>
      </c>
      <c r="L16" s="30">
        <f t="shared" si="4"/>
        <v>60.409647770465746</v>
      </c>
      <c r="M16" s="29">
        <f t="shared" si="5"/>
        <v>403.2198844054659</v>
      </c>
      <c r="N16" s="5"/>
      <c r="O16" s="31"/>
    </row>
    <row r="17" spans="1:15" ht="16.5">
      <c r="A17" s="2"/>
      <c r="B17" s="32" t="s">
        <v>24</v>
      </c>
      <c r="C17" s="64">
        <v>85386856</v>
      </c>
      <c r="D17" s="65">
        <v>99403483</v>
      </c>
      <c r="E17" s="66">
        <f t="shared" si="0"/>
        <v>14016627</v>
      </c>
      <c r="F17" s="64">
        <v>92476092</v>
      </c>
      <c r="G17" s="65">
        <v>91730382</v>
      </c>
      <c r="H17" s="66">
        <f t="shared" si="1"/>
        <v>-745710</v>
      </c>
      <c r="I17" s="66">
        <v>92582376</v>
      </c>
      <c r="J17" s="41">
        <f t="shared" si="2"/>
        <v>16.41543869468622</v>
      </c>
      <c r="K17" s="34">
        <f t="shared" si="3"/>
        <v>-0.8063813942310625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8268367</v>
      </c>
      <c r="D18" s="71">
        <v>1392829</v>
      </c>
      <c r="E18" s="72">
        <f t="shared" si="0"/>
        <v>-6875538</v>
      </c>
      <c r="F18" s="73">
        <v>1828618</v>
      </c>
      <c r="G18" s="74">
        <v>253020</v>
      </c>
      <c r="H18" s="75">
        <f t="shared" si="1"/>
        <v>-1575598</v>
      </c>
      <c r="I18" s="75">
        <v>584399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2000000</v>
      </c>
      <c r="D21" s="62">
        <v>7600000</v>
      </c>
      <c r="E21" s="63">
        <f t="shared" si="0"/>
        <v>5600000</v>
      </c>
      <c r="F21" s="61">
        <v>1690000</v>
      </c>
      <c r="G21" s="62">
        <v>0</v>
      </c>
      <c r="H21" s="63">
        <f t="shared" si="1"/>
        <v>-1690000</v>
      </c>
      <c r="I21" s="63">
        <v>0</v>
      </c>
      <c r="J21" s="28">
        <f t="shared" si="2"/>
        <v>280</v>
      </c>
      <c r="K21" s="29">
        <f t="shared" si="3"/>
        <v>-100</v>
      </c>
      <c r="L21" s="30">
        <f>IF($E$25=0,0,($E21/$E$25)*100)</f>
        <v>36.96857670979667</v>
      </c>
      <c r="M21" s="29">
        <f>IF($H$25=0,0,($H21/$H$25)*100)</f>
        <v>-72.22222222222221</v>
      </c>
      <c r="N21" s="5"/>
      <c r="O21" s="31"/>
    </row>
    <row r="22" spans="1:15" ht="12.75">
      <c r="A22" s="6"/>
      <c r="B22" s="27" t="s">
        <v>28</v>
      </c>
      <c r="C22" s="61">
        <v>320000</v>
      </c>
      <c r="D22" s="62">
        <v>0</v>
      </c>
      <c r="E22" s="63">
        <f t="shared" si="0"/>
        <v>-320000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-100</v>
      </c>
      <c r="K22" s="29">
        <f t="shared" si="3"/>
        <v>0</v>
      </c>
      <c r="L22" s="30">
        <f>IF($E$25=0,0,($E22/$E$25)*100)</f>
        <v>-2.112490097702667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21862000</v>
      </c>
      <c r="D23" s="62">
        <v>29689000</v>
      </c>
      <c r="E23" s="63">
        <f t="shared" si="0"/>
        <v>7827000</v>
      </c>
      <c r="F23" s="61">
        <v>22676000</v>
      </c>
      <c r="G23" s="62">
        <v>22409000</v>
      </c>
      <c r="H23" s="63">
        <f t="shared" si="1"/>
        <v>-267000</v>
      </c>
      <c r="I23" s="63">
        <v>23489000</v>
      </c>
      <c r="J23" s="28">
        <f t="shared" si="2"/>
        <v>35.80184795535632</v>
      </c>
      <c r="K23" s="29">
        <f t="shared" si="3"/>
        <v>-1.1774563415064385</v>
      </c>
      <c r="L23" s="30">
        <f>IF($E$25=0,0,($E23/$E$25)*100)</f>
        <v>51.670187483496164</v>
      </c>
      <c r="M23" s="29">
        <f>IF($H$25=0,0,($H23/$H$25)*100)</f>
        <v>-11.41025641025641</v>
      </c>
      <c r="N23" s="5"/>
      <c r="O23" s="31"/>
    </row>
    <row r="24" spans="1:15" ht="12.75">
      <c r="A24" s="6"/>
      <c r="B24" s="27" t="s">
        <v>30</v>
      </c>
      <c r="C24" s="61"/>
      <c r="D24" s="62">
        <v>2041000</v>
      </c>
      <c r="E24" s="63">
        <f t="shared" si="0"/>
        <v>2041000</v>
      </c>
      <c r="F24" s="61"/>
      <c r="G24" s="62">
        <v>4297000</v>
      </c>
      <c r="H24" s="63">
        <f t="shared" si="1"/>
        <v>4297000</v>
      </c>
      <c r="I24" s="63">
        <v>4228000</v>
      </c>
      <c r="J24" s="28">
        <f t="shared" si="2"/>
        <v>0</v>
      </c>
      <c r="K24" s="29">
        <f t="shared" si="3"/>
        <v>0</v>
      </c>
      <c r="L24" s="30">
        <f>IF($E$25=0,0,($E24/$E$25)*100)</f>
        <v>13.473725904409822</v>
      </c>
      <c r="M24" s="29">
        <f>IF($H$25=0,0,($H24/$H$25)*100)</f>
        <v>183.63247863247864</v>
      </c>
      <c r="N24" s="5"/>
      <c r="O24" s="31"/>
    </row>
    <row r="25" spans="1:15" ht="16.5">
      <c r="A25" s="6"/>
      <c r="B25" s="32" t="s">
        <v>31</v>
      </c>
      <c r="C25" s="64">
        <v>24182000</v>
      </c>
      <c r="D25" s="65">
        <v>39330000</v>
      </c>
      <c r="E25" s="66">
        <f t="shared" si="0"/>
        <v>15148000</v>
      </c>
      <c r="F25" s="64">
        <v>24366000</v>
      </c>
      <c r="G25" s="65">
        <v>26706000</v>
      </c>
      <c r="H25" s="66">
        <f t="shared" si="1"/>
        <v>2340000</v>
      </c>
      <c r="I25" s="66">
        <v>27717000</v>
      </c>
      <c r="J25" s="41">
        <f t="shared" si="2"/>
        <v>62.64163427342652</v>
      </c>
      <c r="K25" s="34">
        <f t="shared" si="3"/>
        <v>9.6035459246491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13000000</v>
      </c>
      <c r="E28" s="63">
        <f t="shared" si="0"/>
        <v>13000000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85.81991021917085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41000</v>
      </c>
      <c r="E29" s="63">
        <f t="shared" si="0"/>
        <v>41000</v>
      </c>
      <c r="F29" s="61"/>
      <c r="G29" s="62">
        <v>43000</v>
      </c>
      <c r="H29" s="63">
        <f t="shared" si="1"/>
        <v>43000</v>
      </c>
      <c r="I29" s="63">
        <v>45000</v>
      </c>
      <c r="J29" s="28">
        <f t="shared" si="2"/>
        <v>0</v>
      </c>
      <c r="K29" s="29">
        <f t="shared" si="3"/>
        <v>0</v>
      </c>
      <c r="L29" s="30">
        <f t="shared" si="6"/>
        <v>0.2706627937681542</v>
      </c>
      <c r="M29" s="29">
        <f t="shared" si="7"/>
        <v>1.8376068376068377</v>
      </c>
      <c r="N29" s="5"/>
      <c r="O29" s="31"/>
    </row>
    <row r="30" spans="1:15" ht="12.75">
      <c r="A30" s="6"/>
      <c r="B30" s="27" t="s">
        <v>36</v>
      </c>
      <c r="C30" s="61">
        <v>21862000</v>
      </c>
      <c r="D30" s="62">
        <v>21689000</v>
      </c>
      <c r="E30" s="63">
        <f t="shared" si="0"/>
        <v>-173000</v>
      </c>
      <c r="F30" s="61">
        <v>22676000</v>
      </c>
      <c r="G30" s="62">
        <v>22409000</v>
      </c>
      <c r="H30" s="63">
        <f t="shared" si="1"/>
        <v>-267000</v>
      </c>
      <c r="I30" s="63">
        <v>23489000</v>
      </c>
      <c r="J30" s="28">
        <f t="shared" si="2"/>
        <v>-0.7913274174366481</v>
      </c>
      <c r="K30" s="29">
        <f t="shared" si="3"/>
        <v>-1.1774563415064385</v>
      </c>
      <c r="L30" s="30">
        <f t="shared" si="6"/>
        <v>-1.1420649590705043</v>
      </c>
      <c r="M30" s="29">
        <f t="shared" si="7"/>
        <v>-11.41025641025641</v>
      </c>
      <c r="N30" s="5"/>
      <c r="O30" s="31"/>
    </row>
    <row r="31" spans="1:15" ht="12.75">
      <c r="A31" s="6"/>
      <c r="B31" s="27" t="s">
        <v>30</v>
      </c>
      <c r="C31" s="61">
        <v>2320000</v>
      </c>
      <c r="D31" s="62">
        <v>4600000</v>
      </c>
      <c r="E31" s="63">
        <f t="shared" si="0"/>
        <v>2280000</v>
      </c>
      <c r="F31" s="61">
        <v>1690000</v>
      </c>
      <c r="G31" s="62">
        <v>4254000</v>
      </c>
      <c r="H31" s="63">
        <f t="shared" si="1"/>
        <v>2564000</v>
      </c>
      <c r="I31" s="63">
        <v>4183000</v>
      </c>
      <c r="J31" s="28">
        <f t="shared" si="2"/>
        <v>98.27586206896551</v>
      </c>
      <c r="K31" s="29">
        <f t="shared" si="3"/>
        <v>151.71597633136096</v>
      </c>
      <c r="L31" s="30">
        <f t="shared" si="6"/>
        <v>15.051491946131504</v>
      </c>
      <c r="M31" s="29">
        <f t="shared" si="7"/>
        <v>109.57264957264958</v>
      </c>
      <c r="N31" s="5"/>
      <c r="O31" s="31"/>
    </row>
    <row r="32" spans="1:15" ht="17.25" thickBot="1">
      <c r="A32" s="6"/>
      <c r="B32" s="55" t="s">
        <v>37</v>
      </c>
      <c r="C32" s="79">
        <v>24182000</v>
      </c>
      <c r="D32" s="80">
        <v>39330000</v>
      </c>
      <c r="E32" s="81">
        <f t="shared" si="0"/>
        <v>15148000</v>
      </c>
      <c r="F32" s="79">
        <v>24366000</v>
      </c>
      <c r="G32" s="80">
        <v>26706000</v>
      </c>
      <c r="H32" s="81">
        <f t="shared" si="1"/>
        <v>2340000</v>
      </c>
      <c r="I32" s="81">
        <v>27717000</v>
      </c>
      <c r="J32" s="56">
        <f t="shared" si="2"/>
        <v>62.64163427342652</v>
      </c>
      <c r="K32" s="57">
        <f t="shared" si="3"/>
        <v>9.6035459246491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285839109</v>
      </c>
      <c r="D8" s="62">
        <v>181000339</v>
      </c>
      <c r="E8" s="63">
        <f>($D8-$C8)</f>
        <v>-104838770</v>
      </c>
      <c r="F8" s="61">
        <v>301560660</v>
      </c>
      <c r="G8" s="62">
        <v>243120653</v>
      </c>
      <c r="H8" s="63">
        <f>($G8-$F8)</f>
        <v>-58440007</v>
      </c>
      <c r="I8" s="63">
        <v>294825421</v>
      </c>
      <c r="J8" s="28">
        <f>IF($C8=0,0,($E8/$C8)*100)</f>
        <v>-36.677545758792576</v>
      </c>
      <c r="K8" s="29">
        <f>IF($F8=0,0,($H8/$F8)*100)</f>
        <v>-19.37918792192589</v>
      </c>
      <c r="L8" s="30">
        <f>IF($E$10=0,0,($E8/$E$10)*100)</f>
        <v>91.8244928872889</v>
      </c>
      <c r="M8" s="29">
        <f>IF($H$10=0,0,($H8/$H$10)*100)</f>
        <v>-544.7573681361536</v>
      </c>
      <c r="N8" s="5"/>
      <c r="O8" s="31"/>
    </row>
    <row r="9" spans="1:15" ht="12.75">
      <c r="A9" s="2"/>
      <c r="B9" s="27" t="s">
        <v>17</v>
      </c>
      <c r="C9" s="61">
        <v>421501253</v>
      </c>
      <c r="D9" s="62">
        <v>412167032</v>
      </c>
      <c r="E9" s="63">
        <f aca="true" t="shared" si="0" ref="E9:E32">($D9-$C9)</f>
        <v>-9334221</v>
      </c>
      <c r="F9" s="61">
        <v>407499812</v>
      </c>
      <c r="G9" s="62">
        <v>476667532</v>
      </c>
      <c r="H9" s="63">
        <f aca="true" t="shared" si="1" ref="H9:H32">($G9-$F9)</f>
        <v>69167720</v>
      </c>
      <c r="I9" s="63">
        <v>520085914</v>
      </c>
      <c r="J9" s="28">
        <f aca="true" t="shared" si="2" ref="J9:J32">IF($C9=0,0,($E9/$C9)*100)</f>
        <v>-2.2145179720260524</v>
      </c>
      <c r="K9" s="29">
        <f aca="true" t="shared" si="3" ref="K9:K32">IF($F9=0,0,($H9/$F9)*100)</f>
        <v>16.973681450434633</v>
      </c>
      <c r="L9" s="30">
        <f>IF($E$10=0,0,($E9/$E$10)*100)</f>
        <v>8.175507112711095</v>
      </c>
      <c r="M9" s="29">
        <f>IF($H$10=0,0,($H9/$H$10)*100)</f>
        <v>644.7573681361536</v>
      </c>
      <c r="N9" s="5"/>
      <c r="O9" s="31"/>
    </row>
    <row r="10" spans="1:15" ht="16.5">
      <c r="A10" s="6"/>
      <c r="B10" s="32" t="s">
        <v>18</v>
      </c>
      <c r="C10" s="64">
        <v>707340362</v>
      </c>
      <c r="D10" s="65">
        <v>593167371</v>
      </c>
      <c r="E10" s="66">
        <f t="shared" si="0"/>
        <v>-114172991</v>
      </c>
      <c r="F10" s="64">
        <v>709060472</v>
      </c>
      <c r="G10" s="65">
        <v>719788185</v>
      </c>
      <c r="H10" s="66">
        <f t="shared" si="1"/>
        <v>10727713</v>
      </c>
      <c r="I10" s="66">
        <v>814911335</v>
      </c>
      <c r="J10" s="33">
        <f t="shared" si="2"/>
        <v>-16.141167270191772</v>
      </c>
      <c r="K10" s="34">
        <f t="shared" si="3"/>
        <v>1.5129475444796758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175592787</v>
      </c>
      <c r="D12" s="62">
        <v>186175900</v>
      </c>
      <c r="E12" s="63">
        <f t="shared" si="0"/>
        <v>10583113</v>
      </c>
      <c r="F12" s="61">
        <v>185250389</v>
      </c>
      <c r="G12" s="62">
        <v>194959637</v>
      </c>
      <c r="H12" s="63">
        <f t="shared" si="1"/>
        <v>9709248</v>
      </c>
      <c r="I12" s="63">
        <v>204159413</v>
      </c>
      <c r="J12" s="28">
        <f t="shared" si="2"/>
        <v>6.02707729674568</v>
      </c>
      <c r="K12" s="29">
        <f t="shared" si="3"/>
        <v>5.24114850846548</v>
      </c>
      <c r="L12" s="30">
        <f aca="true" t="shared" si="4" ref="L12:L17">IF($E$17=0,0,($E12/$E$17)*100)</f>
        <v>82.79982146161288</v>
      </c>
      <c r="M12" s="29">
        <f aca="true" t="shared" si="5" ref="M12:M17">IF($H$17=0,0,($H12/$H$17)*100)</f>
        <v>16.602265634116137</v>
      </c>
      <c r="N12" s="5"/>
      <c r="O12" s="31"/>
    </row>
    <row r="13" spans="1:15" ht="12.75">
      <c r="A13" s="2"/>
      <c r="B13" s="27" t="s">
        <v>21</v>
      </c>
      <c r="C13" s="61">
        <v>59335892</v>
      </c>
      <c r="D13" s="62">
        <v>37713589</v>
      </c>
      <c r="E13" s="63">
        <f t="shared" si="0"/>
        <v>-21622303</v>
      </c>
      <c r="F13" s="61">
        <v>62007367</v>
      </c>
      <c r="G13" s="62">
        <v>36600898</v>
      </c>
      <c r="H13" s="63">
        <f t="shared" si="1"/>
        <v>-25406469</v>
      </c>
      <c r="I13" s="63">
        <v>33196698</v>
      </c>
      <c r="J13" s="28">
        <f t="shared" si="2"/>
        <v>-36.44051226195437</v>
      </c>
      <c r="K13" s="29">
        <f t="shared" si="3"/>
        <v>-40.973307252346316</v>
      </c>
      <c r="L13" s="30">
        <f t="shared" si="4"/>
        <v>-169.16788358859029</v>
      </c>
      <c r="M13" s="29">
        <f t="shared" si="5"/>
        <v>-43.44362685585299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43383544</v>
      </c>
      <c r="D15" s="62">
        <v>40319500</v>
      </c>
      <c r="E15" s="63">
        <f t="shared" si="0"/>
        <v>-3064044</v>
      </c>
      <c r="F15" s="61">
        <v>45769639</v>
      </c>
      <c r="G15" s="62">
        <v>42363824</v>
      </c>
      <c r="H15" s="63">
        <f t="shared" si="1"/>
        <v>-3405815</v>
      </c>
      <c r="I15" s="63">
        <v>44520157</v>
      </c>
      <c r="J15" s="28">
        <f t="shared" si="2"/>
        <v>-7.0626871792677886</v>
      </c>
      <c r="K15" s="29">
        <f t="shared" si="3"/>
        <v>-7.441210099996637</v>
      </c>
      <c r="L15" s="30">
        <f t="shared" si="4"/>
        <v>-23.972369580720358</v>
      </c>
      <c r="M15" s="29">
        <f t="shared" si="5"/>
        <v>-5.8237512658711825</v>
      </c>
      <c r="N15" s="5"/>
      <c r="O15" s="31"/>
    </row>
    <row r="16" spans="1:15" ht="12.75">
      <c r="A16" s="2"/>
      <c r="B16" s="27" t="s">
        <v>23</v>
      </c>
      <c r="C16" s="61">
        <v>299904242</v>
      </c>
      <c r="D16" s="62">
        <v>326789041</v>
      </c>
      <c r="E16" s="63">
        <f t="shared" si="0"/>
        <v>26884799</v>
      </c>
      <c r="F16" s="61">
        <v>316990927</v>
      </c>
      <c r="G16" s="62">
        <v>394575427</v>
      </c>
      <c r="H16" s="63">
        <f t="shared" si="1"/>
        <v>77584500</v>
      </c>
      <c r="I16" s="63">
        <v>422208543</v>
      </c>
      <c r="J16" s="40">
        <f t="shared" si="2"/>
        <v>8.964461062874863</v>
      </c>
      <c r="K16" s="29">
        <f t="shared" si="3"/>
        <v>24.475306197013012</v>
      </c>
      <c r="L16" s="30">
        <f t="shared" si="4"/>
        <v>210.34043170769777</v>
      </c>
      <c r="M16" s="29">
        <f t="shared" si="5"/>
        <v>132.66511248760804</v>
      </c>
      <c r="N16" s="5"/>
      <c r="O16" s="31"/>
    </row>
    <row r="17" spans="1:15" ht="16.5">
      <c r="A17" s="2"/>
      <c r="B17" s="32" t="s">
        <v>24</v>
      </c>
      <c r="C17" s="64">
        <v>578216465</v>
      </c>
      <c r="D17" s="65">
        <v>590998030</v>
      </c>
      <c r="E17" s="66">
        <f t="shared" si="0"/>
        <v>12781565</v>
      </c>
      <c r="F17" s="64">
        <v>610018322</v>
      </c>
      <c r="G17" s="65">
        <v>668499786</v>
      </c>
      <c r="H17" s="66">
        <f t="shared" si="1"/>
        <v>58481464</v>
      </c>
      <c r="I17" s="66">
        <v>704084811</v>
      </c>
      <c r="J17" s="41">
        <f t="shared" si="2"/>
        <v>2.210515572226052</v>
      </c>
      <c r="K17" s="34">
        <f t="shared" si="3"/>
        <v>9.586837295028001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129123897</v>
      </c>
      <c r="D18" s="71">
        <v>2169341</v>
      </c>
      <c r="E18" s="72">
        <f t="shared" si="0"/>
        <v>-126954556</v>
      </c>
      <c r="F18" s="73">
        <v>99042150</v>
      </c>
      <c r="G18" s="74">
        <v>51288399</v>
      </c>
      <c r="H18" s="75">
        <f t="shared" si="1"/>
        <v>-47753751</v>
      </c>
      <c r="I18" s="75">
        <v>110826524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341107193</v>
      </c>
      <c r="D23" s="62">
        <v>290645614</v>
      </c>
      <c r="E23" s="63">
        <f t="shared" si="0"/>
        <v>-50461579</v>
      </c>
      <c r="F23" s="61">
        <v>245589869</v>
      </c>
      <c r="G23" s="62">
        <v>188210703</v>
      </c>
      <c r="H23" s="63">
        <f t="shared" si="1"/>
        <v>-57379166</v>
      </c>
      <c r="I23" s="63">
        <v>229428695</v>
      </c>
      <c r="J23" s="28">
        <f t="shared" si="2"/>
        <v>-14.793466697725133</v>
      </c>
      <c r="K23" s="29">
        <f t="shared" si="3"/>
        <v>-23.36381636328818</v>
      </c>
      <c r="L23" s="30">
        <f>IF($E$25=0,0,($E23/$E$25)*100)</f>
        <v>1371.5728806722727</v>
      </c>
      <c r="M23" s="29">
        <f>IF($H$25=0,0,($H23/$H$25)*100)</f>
        <v>45.70480247284896</v>
      </c>
      <c r="N23" s="5"/>
      <c r="O23" s="31"/>
    </row>
    <row r="24" spans="1:15" ht="12.75">
      <c r="A24" s="6"/>
      <c r="B24" s="27" t="s">
        <v>30</v>
      </c>
      <c r="C24" s="61">
        <v>87058645</v>
      </c>
      <c r="D24" s="62">
        <v>133841121</v>
      </c>
      <c r="E24" s="63">
        <f t="shared" si="0"/>
        <v>46782476</v>
      </c>
      <c r="F24" s="61">
        <v>156232901</v>
      </c>
      <c r="G24" s="62">
        <v>88069098</v>
      </c>
      <c r="H24" s="63">
        <f t="shared" si="1"/>
        <v>-68163803</v>
      </c>
      <c r="I24" s="63">
        <v>114405875</v>
      </c>
      <c r="J24" s="28">
        <f t="shared" si="2"/>
        <v>53.73673803445942</v>
      </c>
      <c r="K24" s="29">
        <f t="shared" si="3"/>
        <v>-43.62960846512093</v>
      </c>
      <c r="L24" s="30">
        <f>IF($E$25=0,0,($E24/$E$25)*100)</f>
        <v>-1271.5728806722727</v>
      </c>
      <c r="M24" s="29">
        <f>IF($H$25=0,0,($H24/$H$25)*100)</f>
        <v>54.29519752715104</v>
      </c>
      <c r="N24" s="5"/>
      <c r="O24" s="31"/>
    </row>
    <row r="25" spans="1:15" ht="16.5">
      <c r="A25" s="6"/>
      <c r="B25" s="32" t="s">
        <v>31</v>
      </c>
      <c r="C25" s="64">
        <v>428165838</v>
      </c>
      <c r="D25" s="65">
        <v>424486735</v>
      </c>
      <c r="E25" s="66">
        <f t="shared" si="0"/>
        <v>-3679103</v>
      </c>
      <c r="F25" s="64">
        <v>401822770</v>
      </c>
      <c r="G25" s="65">
        <v>276279801</v>
      </c>
      <c r="H25" s="66">
        <f t="shared" si="1"/>
        <v>-125542969</v>
      </c>
      <c r="I25" s="66">
        <v>343834570</v>
      </c>
      <c r="J25" s="41">
        <f t="shared" si="2"/>
        <v>-0.859270561422044</v>
      </c>
      <c r="K25" s="34">
        <f t="shared" si="3"/>
        <v>-31.243368562712366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422237894</v>
      </c>
      <c r="D27" s="62">
        <v>411887934</v>
      </c>
      <c r="E27" s="63">
        <f t="shared" si="0"/>
        <v>-10349960</v>
      </c>
      <c r="F27" s="61">
        <v>395449518</v>
      </c>
      <c r="G27" s="62">
        <v>273180878</v>
      </c>
      <c r="H27" s="63">
        <f t="shared" si="1"/>
        <v>-122268640</v>
      </c>
      <c r="I27" s="63">
        <v>340525186</v>
      </c>
      <c r="J27" s="28">
        <f t="shared" si="2"/>
        <v>-2.451215333126875</v>
      </c>
      <c r="K27" s="29">
        <f t="shared" si="3"/>
        <v>-30.918899741837592</v>
      </c>
      <c r="L27" s="30">
        <f aca="true" t="shared" si="6" ref="L27:L32">IF($E$32=0,0,($E27/$E$32)*100)</f>
        <v>281.31748418024716</v>
      </c>
      <c r="M27" s="29">
        <f aca="true" t="shared" si="7" ref="M27:M32">IF($H$32=0,0,($H27/$H$32)*100)</f>
        <v>97.39186588776629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5927944</v>
      </c>
      <c r="D31" s="62">
        <v>12598801</v>
      </c>
      <c r="E31" s="63">
        <f t="shared" si="0"/>
        <v>6670857</v>
      </c>
      <c r="F31" s="61">
        <v>6373252</v>
      </c>
      <c r="G31" s="62">
        <v>3098923</v>
      </c>
      <c r="H31" s="63">
        <f t="shared" si="1"/>
        <v>-3274329</v>
      </c>
      <c r="I31" s="63">
        <v>3309384</v>
      </c>
      <c r="J31" s="28">
        <f t="shared" si="2"/>
        <v>112.53238896993629</v>
      </c>
      <c r="K31" s="29">
        <f t="shared" si="3"/>
        <v>-51.3761106574791</v>
      </c>
      <c r="L31" s="30">
        <f t="shared" si="6"/>
        <v>-181.3174841802472</v>
      </c>
      <c r="M31" s="29">
        <f t="shared" si="7"/>
        <v>2.6081341122337167</v>
      </c>
      <c r="N31" s="5"/>
      <c r="O31" s="31"/>
    </row>
    <row r="32" spans="1:15" ht="17.25" thickBot="1">
      <c r="A32" s="6"/>
      <c r="B32" s="55" t="s">
        <v>37</v>
      </c>
      <c r="C32" s="79">
        <v>428165838</v>
      </c>
      <c r="D32" s="80">
        <v>424486735</v>
      </c>
      <c r="E32" s="81">
        <f t="shared" si="0"/>
        <v>-3679103</v>
      </c>
      <c r="F32" s="79">
        <v>401822770</v>
      </c>
      <c r="G32" s="80">
        <v>276279801</v>
      </c>
      <c r="H32" s="81">
        <f t="shared" si="1"/>
        <v>-125542969</v>
      </c>
      <c r="I32" s="81">
        <v>343834570</v>
      </c>
      <c r="J32" s="56">
        <f t="shared" si="2"/>
        <v>-0.859270561422044</v>
      </c>
      <c r="K32" s="57">
        <f t="shared" si="3"/>
        <v>-31.243368562712366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5606324</v>
      </c>
      <c r="D7" s="62">
        <v>5312000</v>
      </c>
      <c r="E7" s="63">
        <f>($D7-$C7)</f>
        <v>-294324</v>
      </c>
      <c r="F7" s="61">
        <v>5706665</v>
      </c>
      <c r="G7" s="62">
        <v>5624000</v>
      </c>
      <c r="H7" s="63">
        <f>($G7-$F7)</f>
        <v>-82665</v>
      </c>
      <c r="I7" s="63">
        <v>5907000</v>
      </c>
      <c r="J7" s="28">
        <f>IF($C7=0,0,($E7/$C7)*100)</f>
        <v>-5.2498571256316975</v>
      </c>
      <c r="K7" s="29">
        <f>IF($F7=0,0,($H7/$F7)*100)</f>
        <v>-1.448569348297123</v>
      </c>
      <c r="L7" s="30">
        <f>IF($E$10=0,0,($E7/$E$10)*100)</f>
        <v>-6.449126283666986</v>
      </c>
      <c r="M7" s="29">
        <f>IF($H$10=0,0,($H7/$H$10)*100)</f>
        <v>21.20920566502463</v>
      </c>
      <c r="N7" s="5"/>
      <c r="O7" s="31"/>
    </row>
    <row r="8" spans="1:15" ht="12.75">
      <c r="A8" s="2"/>
      <c r="B8" s="27" t="s">
        <v>16</v>
      </c>
      <c r="C8" s="61">
        <v>369000</v>
      </c>
      <c r="D8" s="62">
        <v>250000</v>
      </c>
      <c r="E8" s="63">
        <f>($D8-$C8)</f>
        <v>-119000</v>
      </c>
      <c r="F8" s="61">
        <v>389000</v>
      </c>
      <c r="G8" s="62">
        <v>264000</v>
      </c>
      <c r="H8" s="63">
        <f>($G8-$F8)</f>
        <v>-125000</v>
      </c>
      <c r="I8" s="63">
        <v>278000</v>
      </c>
      <c r="J8" s="28">
        <f>IF($C8=0,0,($E8/$C8)*100)</f>
        <v>-32.24932249322493</v>
      </c>
      <c r="K8" s="29">
        <f>IF($F8=0,0,($H8/$F8)*100)</f>
        <v>-32.13367609254499</v>
      </c>
      <c r="L8" s="30">
        <f>IF($E$10=0,0,($E8/$E$10)*100)</f>
        <v>-2.6074870814353277</v>
      </c>
      <c r="M8" s="29">
        <f>IF($H$10=0,0,($H8/$H$10)*100)</f>
        <v>32.07101806239737</v>
      </c>
      <c r="N8" s="5"/>
      <c r="O8" s="31"/>
    </row>
    <row r="9" spans="1:15" ht="12.75">
      <c r="A9" s="2"/>
      <c r="B9" s="27" t="s">
        <v>17</v>
      </c>
      <c r="C9" s="61">
        <v>91024895</v>
      </c>
      <c r="D9" s="62">
        <v>96002000</v>
      </c>
      <c r="E9" s="63">
        <f aca="true" t="shared" si="0" ref="E9:E32">($D9-$C9)</f>
        <v>4977105</v>
      </c>
      <c r="F9" s="61">
        <v>92029095</v>
      </c>
      <c r="G9" s="62">
        <v>91847000</v>
      </c>
      <c r="H9" s="63">
        <f aca="true" t="shared" si="1" ref="H9:H32">($G9-$F9)</f>
        <v>-182095</v>
      </c>
      <c r="I9" s="63">
        <v>90123000</v>
      </c>
      <c r="J9" s="28">
        <f aca="true" t="shared" si="2" ref="J9:J32">IF($C9=0,0,($E9/$C9)*100)</f>
        <v>5.467850306226665</v>
      </c>
      <c r="K9" s="29">
        <f aca="true" t="shared" si="3" ref="K9:K32">IF($F9=0,0,($H9/$F9)*100)</f>
        <v>-0.1978667724592967</v>
      </c>
      <c r="L9" s="30">
        <f>IF($E$10=0,0,($E9/$E$10)*100)</f>
        <v>109.05661336510231</v>
      </c>
      <c r="M9" s="29">
        <f>IF($H$10=0,0,($H9/$H$10)*100)</f>
        <v>46.719776272577995</v>
      </c>
      <c r="N9" s="5"/>
      <c r="O9" s="31"/>
    </row>
    <row r="10" spans="1:15" ht="16.5">
      <c r="A10" s="6"/>
      <c r="B10" s="32" t="s">
        <v>18</v>
      </c>
      <c r="C10" s="64">
        <v>97000219</v>
      </c>
      <c r="D10" s="65">
        <v>101564000</v>
      </c>
      <c r="E10" s="66">
        <f t="shared" si="0"/>
        <v>4563781</v>
      </c>
      <c r="F10" s="64">
        <v>98124760</v>
      </c>
      <c r="G10" s="65">
        <v>97735000</v>
      </c>
      <c r="H10" s="66">
        <f t="shared" si="1"/>
        <v>-389760</v>
      </c>
      <c r="I10" s="66">
        <v>96308000</v>
      </c>
      <c r="J10" s="33">
        <f t="shared" si="2"/>
        <v>4.704918243535099</v>
      </c>
      <c r="K10" s="34">
        <f t="shared" si="3"/>
        <v>-0.397208614828714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32695001</v>
      </c>
      <c r="D12" s="62">
        <v>32418194</v>
      </c>
      <c r="E12" s="63">
        <f t="shared" si="0"/>
        <v>-276807</v>
      </c>
      <c r="F12" s="61">
        <v>34461052</v>
      </c>
      <c r="G12" s="62">
        <v>34298630</v>
      </c>
      <c r="H12" s="63">
        <f t="shared" si="1"/>
        <v>-162422</v>
      </c>
      <c r="I12" s="63">
        <v>36287959</v>
      </c>
      <c r="J12" s="28">
        <f t="shared" si="2"/>
        <v>-0.8466340160075235</v>
      </c>
      <c r="K12" s="29">
        <f t="shared" si="3"/>
        <v>-0.4713204924794519</v>
      </c>
      <c r="L12" s="30">
        <f aca="true" t="shared" si="4" ref="L12:L17">IF($E$17=0,0,($E12/$E$17)*100)</f>
        <v>-7.2835187978708875</v>
      </c>
      <c r="M12" s="29">
        <f aca="true" t="shared" si="5" ref="M12:M17">IF($H$17=0,0,($H12/$H$17)*100)</f>
        <v>-3.104715278444152</v>
      </c>
      <c r="N12" s="5"/>
      <c r="O12" s="31"/>
    </row>
    <row r="13" spans="1:15" ht="12.75">
      <c r="A13" s="2"/>
      <c r="B13" s="27" t="s">
        <v>21</v>
      </c>
      <c r="C13" s="61">
        <v>2081000</v>
      </c>
      <c r="D13" s="62">
        <v>572000</v>
      </c>
      <c r="E13" s="63">
        <f t="shared" si="0"/>
        <v>-1509000</v>
      </c>
      <c r="F13" s="61">
        <v>2213000</v>
      </c>
      <c r="G13" s="62">
        <v>599000</v>
      </c>
      <c r="H13" s="63">
        <f t="shared" si="1"/>
        <v>-1614000</v>
      </c>
      <c r="I13" s="63">
        <v>699000</v>
      </c>
      <c r="J13" s="28">
        <f t="shared" si="2"/>
        <v>-72.51321480057665</v>
      </c>
      <c r="K13" s="29">
        <f t="shared" si="3"/>
        <v>-72.93267058291912</v>
      </c>
      <c r="L13" s="30">
        <f t="shared" si="4"/>
        <v>-39.70575117676638</v>
      </c>
      <c r="M13" s="29">
        <f t="shared" si="5"/>
        <v>-30.851796304742347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50591542</v>
      </c>
      <c r="D16" s="62">
        <v>56177806</v>
      </c>
      <c r="E16" s="63">
        <f t="shared" si="0"/>
        <v>5586264</v>
      </c>
      <c r="F16" s="61">
        <v>52769486</v>
      </c>
      <c r="G16" s="62">
        <v>59777370</v>
      </c>
      <c r="H16" s="63">
        <f t="shared" si="1"/>
        <v>7007884</v>
      </c>
      <c r="I16" s="63">
        <v>63872041</v>
      </c>
      <c r="J16" s="40">
        <f t="shared" si="2"/>
        <v>11.041893129092607</v>
      </c>
      <c r="K16" s="29">
        <f t="shared" si="3"/>
        <v>13.280182414511296</v>
      </c>
      <c r="L16" s="30">
        <f t="shared" si="4"/>
        <v>146.98926997463727</v>
      </c>
      <c r="M16" s="29">
        <f t="shared" si="5"/>
        <v>133.95651158318648</v>
      </c>
      <c r="N16" s="5"/>
      <c r="O16" s="31"/>
    </row>
    <row r="17" spans="1:15" ht="16.5">
      <c r="A17" s="2"/>
      <c r="B17" s="32" t="s">
        <v>24</v>
      </c>
      <c r="C17" s="64">
        <v>85367543</v>
      </c>
      <c r="D17" s="65">
        <v>89168000</v>
      </c>
      <c r="E17" s="66">
        <f t="shared" si="0"/>
        <v>3800457</v>
      </c>
      <c r="F17" s="64">
        <v>89443538</v>
      </c>
      <c r="G17" s="65">
        <v>94675000</v>
      </c>
      <c r="H17" s="66">
        <f t="shared" si="1"/>
        <v>5231462</v>
      </c>
      <c r="I17" s="66">
        <v>100859000</v>
      </c>
      <c r="J17" s="41">
        <f t="shared" si="2"/>
        <v>4.4518758142072805</v>
      </c>
      <c r="K17" s="34">
        <f t="shared" si="3"/>
        <v>5.848898776790336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11632676</v>
      </c>
      <c r="D18" s="71">
        <v>12396000</v>
      </c>
      <c r="E18" s="72">
        <f t="shared" si="0"/>
        <v>763324</v>
      </c>
      <c r="F18" s="73">
        <v>8681222</v>
      </c>
      <c r="G18" s="74">
        <v>3060000</v>
      </c>
      <c r="H18" s="75">
        <f t="shared" si="1"/>
        <v>-5621222</v>
      </c>
      <c r="I18" s="75">
        <v>-4551000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>
        <v>78000</v>
      </c>
      <c r="G22" s="62">
        <v>0</v>
      </c>
      <c r="H22" s="63">
        <f t="shared" si="1"/>
        <v>-78000</v>
      </c>
      <c r="I22" s="63">
        <v>0</v>
      </c>
      <c r="J22" s="28">
        <f t="shared" si="2"/>
        <v>0</v>
      </c>
      <c r="K22" s="29">
        <f t="shared" si="3"/>
        <v>-100</v>
      </c>
      <c r="L22" s="30">
        <f>IF($E$25=0,0,($E22/$E$25)*100)</f>
        <v>0</v>
      </c>
      <c r="M22" s="29">
        <f>IF($H$25=0,0,($H22/$H$25)*100)</f>
        <v>0.26528513424414113</v>
      </c>
      <c r="N22" s="5"/>
      <c r="O22" s="31"/>
    </row>
    <row r="23" spans="1:15" ht="12.75">
      <c r="A23" s="6"/>
      <c r="B23" s="27" t="s">
        <v>29</v>
      </c>
      <c r="C23" s="61">
        <v>33520000</v>
      </c>
      <c r="D23" s="62">
        <v>49819000</v>
      </c>
      <c r="E23" s="63">
        <f t="shared" si="0"/>
        <v>16299000</v>
      </c>
      <c r="F23" s="61">
        <v>34461000</v>
      </c>
      <c r="G23" s="62">
        <v>25380950</v>
      </c>
      <c r="H23" s="63">
        <f t="shared" si="1"/>
        <v>-9080050</v>
      </c>
      <c r="I23" s="63">
        <v>16663725</v>
      </c>
      <c r="J23" s="28">
        <f t="shared" si="2"/>
        <v>48.62470167064439</v>
      </c>
      <c r="K23" s="29">
        <f t="shared" si="3"/>
        <v>-26.34877107454804</v>
      </c>
      <c r="L23" s="30">
        <f>IF($E$25=0,0,($E23/$E$25)*100)</f>
        <v>87.57382778866548</v>
      </c>
      <c r="M23" s="29">
        <f>IF($H$25=0,0,($H23/$H$25)*100)</f>
        <v>30.882080553762993</v>
      </c>
      <c r="N23" s="5"/>
      <c r="O23" s="31"/>
    </row>
    <row r="24" spans="1:15" ht="12.75">
      <c r="A24" s="6"/>
      <c r="B24" s="27" t="s">
        <v>30</v>
      </c>
      <c r="C24" s="61">
        <v>39086000</v>
      </c>
      <c r="D24" s="62">
        <v>41398725</v>
      </c>
      <c r="E24" s="63">
        <f t="shared" si="0"/>
        <v>2312725</v>
      </c>
      <c r="F24" s="61">
        <v>41987532</v>
      </c>
      <c r="G24" s="62">
        <v>21743256</v>
      </c>
      <c r="H24" s="63">
        <f t="shared" si="1"/>
        <v>-20244276</v>
      </c>
      <c r="I24" s="63">
        <v>5233857</v>
      </c>
      <c r="J24" s="28">
        <f t="shared" si="2"/>
        <v>5.917016322980095</v>
      </c>
      <c r="K24" s="29">
        <f t="shared" si="3"/>
        <v>-48.21497010112431</v>
      </c>
      <c r="L24" s="30">
        <f>IF($E$25=0,0,($E24/$E$25)*100)</f>
        <v>12.42617221133452</v>
      </c>
      <c r="M24" s="29">
        <f>IF($H$25=0,0,($H24/$H$25)*100)</f>
        <v>68.85263431199287</v>
      </c>
      <c r="N24" s="5"/>
      <c r="O24" s="31"/>
    </row>
    <row r="25" spans="1:15" ht="16.5">
      <c r="A25" s="6"/>
      <c r="B25" s="32" t="s">
        <v>31</v>
      </c>
      <c r="C25" s="64">
        <v>72606000</v>
      </c>
      <c r="D25" s="65">
        <v>91217725</v>
      </c>
      <c r="E25" s="66">
        <f t="shared" si="0"/>
        <v>18611725</v>
      </c>
      <c r="F25" s="64">
        <v>76526532</v>
      </c>
      <c r="G25" s="65">
        <v>47124206</v>
      </c>
      <c r="H25" s="66">
        <f t="shared" si="1"/>
        <v>-29402326</v>
      </c>
      <c r="I25" s="66">
        <v>21897582</v>
      </c>
      <c r="J25" s="41">
        <f t="shared" si="2"/>
        <v>25.633866347133843</v>
      </c>
      <c r="K25" s="34">
        <f t="shared" si="3"/>
        <v>-38.42108773464346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36700000</v>
      </c>
      <c r="E28" s="63">
        <f t="shared" si="0"/>
        <v>36700000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197.18752560549868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>
        <v>316200</v>
      </c>
      <c r="D29" s="62">
        <v>0</v>
      </c>
      <c r="E29" s="63">
        <f t="shared" si="0"/>
        <v>-316200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-100</v>
      </c>
      <c r="K29" s="29">
        <f t="shared" si="3"/>
        <v>0</v>
      </c>
      <c r="L29" s="30">
        <f t="shared" si="6"/>
        <v>-1.6989290353258495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5059700</v>
      </c>
      <c r="D30" s="62">
        <v>17071909</v>
      </c>
      <c r="E30" s="63">
        <f t="shared" si="0"/>
        <v>12012209</v>
      </c>
      <c r="F30" s="61"/>
      <c r="G30" s="62">
        <v>25605000</v>
      </c>
      <c r="H30" s="63">
        <f t="shared" si="1"/>
        <v>25605000</v>
      </c>
      <c r="I30" s="63">
        <v>16663725</v>
      </c>
      <c r="J30" s="28">
        <f t="shared" si="2"/>
        <v>237.4095104452833</v>
      </c>
      <c r="K30" s="29">
        <f t="shared" si="3"/>
        <v>0</v>
      </c>
      <c r="L30" s="30">
        <f t="shared" si="6"/>
        <v>64.5410836448529</v>
      </c>
      <c r="M30" s="29">
        <f t="shared" si="7"/>
        <v>-87.08494695283632</v>
      </c>
      <c r="N30" s="5"/>
      <c r="O30" s="31"/>
    </row>
    <row r="31" spans="1:15" ht="12.75">
      <c r="A31" s="6"/>
      <c r="B31" s="27" t="s">
        <v>30</v>
      </c>
      <c r="C31" s="61">
        <v>67230100</v>
      </c>
      <c r="D31" s="62">
        <v>37445816</v>
      </c>
      <c r="E31" s="63">
        <f t="shared" si="0"/>
        <v>-29784284</v>
      </c>
      <c r="F31" s="61">
        <v>76526532</v>
      </c>
      <c r="G31" s="62">
        <v>21519206</v>
      </c>
      <c r="H31" s="63">
        <f t="shared" si="1"/>
        <v>-55007326</v>
      </c>
      <c r="I31" s="63">
        <v>5233857</v>
      </c>
      <c r="J31" s="28">
        <f t="shared" si="2"/>
        <v>-44.30200758291301</v>
      </c>
      <c r="K31" s="29">
        <f t="shared" si="3"/>
        <v>-71.88007160706042</v>
      </c>
      <c r="L31" s="30">
        <f t="shared" si="6"/>
        <v>-160.02968021502573</v>
      </c>
      <c r="M31" s="29">
        <f t="shared" si="7"/>
        <v>187.0849469528363</v>
      </c>
      <c r="N31" s="5"/>
      <c r="O31" s="31"/>
    </row>
    <row r="32" spans="1:15" ht="17.25" thickBot="1">
      <c r="A32" s="6"/>
      <c r="B32" s="55" t="s">
        <v>37</v>
      </c>
      <c r="C32" s="79">
        <v>72606000</v>
      </c>
      <c r="D32" s="80">
        <v>91217725</v>
      </c>
      <c r="E32" s="81">
        <f t="shared" si="0"/>
        <v>18611725</v>
      </c>
      <c r="F32" s="79">
        <v>76526532</v>
      </c>
      <c r="G32" s="80">
        <v>47124206</v>
      </c>
      <c r="H32" s="81">
        <f t="shared" si="1"/>
        <v>-29402326</v>
      </c>
      <c r="I32" s="81">
        <v>21897582</v>
      </c>
      <c r="J32" s="56">
        <f t="shared" si="2"/>
        <v>25.633866347133843</v>
      </c>
      <c r="K32" s="57">
        <f t="shared" si="3"/>
        <v>-38.42108773464346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15411225</v>
      </c>
      <c r="D7" s="62">
        <v>15171723</v>
      </c>
      <c r="E7" s="63">
        <f>($D7-$C7)</f>
        <v>-239502</v>
      </c>
      <c r="F7" s="61">
        <v>16258843</v>
      </c>
      <c r="G7" s="62">
        <v>16123238</v>
      </c>
      <c r="H7" s="63">
        <f>($G7-$F7)</f>
        <v>-135605</v>
      </c>
      <c r="I7" s="63">
        <v>18123400</v>
      </c>
      <c r="J7" s="28">
        <f>IF($C7=0,0,($E7/$C7)*100)</f>
        <v>-1.5540750329710973</v>
      </c>
      <c r="K7" s="29">
        <f>IF($F7=0,0,($H7/$F7)*100)</f>
        <v>-0.8340384368063583</v>
      </c>
      <c r="L7" s="30">
        <f>IF($E$10=0,0,($E7/$E$10)*100)</f>
        <v>-9.036079121436345</v>
      </c>
      <c r="M7" s="29">
        <f>IF($H$10=0,0,($H7/$H$10)*100)</f>
        <v>9.001429156518858</v>
      </c>
      <c r="N7" s="5"/>
      <c r="O7" s="31"/>
    </row>
    <row r="8" spans="1:15" ht="12.75">
      <c r="A8" s="2"/>
      <c r="B8" s="27" t="s">
        <v>16</v>
      </c>
      <c r="C8" s="61">
        <v>2291875</v>
      </c>
      <c r="D8" s="62">
        <v>2359553</v>
      </c>
      <c r="E8" s="63">
        <f>($D8-$C8)</f>
        <v>67678</v>
      </c>
      <c r="F8" s="61">
        <v>2417928</v>
      </c>
      <c r="G8" s="62">
        <v>2498767</v>
      </c>
      <c r="H8" s="63">
        <f>($G8-$F8)</f>
        <v>80839</v>
      </c>
      <c r="I8" s="63">
        <v>2638698</v>
      </c>
      <c r="J8" s="28">
        <f>IF($C8=0,0,($E8/$C8)*100)</f>
        <v>2.9529533678756477</v>
      </c>
      <c r="K8" s="29">
        <f>IF($F8=0,0,($H8/$F8)*100)</f>
        <v>3.3433170880191634</v>
      </c>
      <c r="L8" s="30">
        <f>IF($E$10=0,0,($E8/$E$10)*100)</f>
        <v>2.553397311006041</v>
      </c>
      <c r="M8" s="29">
        <f>IF($H$10=0,0,($H8/$H$10)*100)</f>
        <v>-5.366074492709178</v>
      </c>
      <c r="N8" s="5"/>
      <c r="O8" s="31"/>
    </row>
    <row r="9" spans="1:15" ht="12.75">
      <c r="A9" s="2"/>
      <c r="B9" s="27" t="s">
        <v>17</v>
      </c>
      <c r="C9" s="61">
        <v>23734433</v>
      </c>
      <c r="D9" s="62">
        <v>26556765</v>
      </c>
      <c r="E9" s="63">
        <f aca="true" t="shared" si="0" ref="E9:E32">($D9-$C9)</f>
        <v>2822332</v>
      </c>
      <c r="F9" s="61">
        <v>25143791</v>
      </c>
      <c r="G9" s="62">
        <v>23692074</v>
      </c>
      <c r="H9" s="63">
        <f aca="true" t="shared" si="1" ref="H9:H32">($G9-$F9)</f>
        <v>-1451717</v>
      </c>
      <c r="I9" s="63">
        <v>26283786</v>
      </c>
      <c r="J9" s="28">
        <f aca="true" t="shared" si="2" ref="J9:J32">IF($C9=0,0,($E9/$C9)*100)</f>
        <v>11.891297340029148</v>
      </c>
      <c r="K9" s="29">
        <f aca="true" t="shared" si="3" ref="K9:K32">IF($F9=0,0,($H9/$F9)*100)</f>
        <v>-5.773659986276533</v>
      </c>
      <c r="L9" s="30">
        <f>IF($E$10=0,0,($E9/$E$10)*100)</f>
        <v>106.48268181043031</v>
      </c>
      <c r="M9" s="29">
        <f>IF($H$10=0,0,($H9/$H$10)*100)</f>
        <v>96.3646453361903</v>
      </c>
      <c r="N9" s="5"/>
      <c r="O9" s="31"/>
    </row>
    <row r="10" spans="1:15" ht="16.5">
      <c r="A10" s="6"/>
      <c r="B10" s="32" t="s">
        <v>18</v>
      </c>
      <c r="C10" s="64">
        <v>41437533</v>
      </c>
      <c r="D10" s="65">
        <v>44088041</v>
      </c>
      <c r="E10" s="66">
        <f t="shared" si="0"/>
        <v>2650508</v>
      </c>
      <c r="F10" s="64">
        <v>43820562</v>
      </c>
      <c r="G10" s="65">
        <v>42314079</v>
      </c>
      <c r="H10" s="66">
        <f t="shared" si="1"/>
        <v>-1506483</v>
      </c>
      <c r="I10" s="66">
        <v>47045884</v>
      </c>
      <c r="J10" s="33">
        <f t="shared" si="2"/>
        <v>6.396394302720676</v>
      </c>
      <c r="K10" s="34">
        <f t="shared" si="3"/>
        <v>-3.437845000709941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19904630</v>
      </c>
      <c r="D12" s="62">
        <v>18402477</v>
      </c>
      <c r="E12" s="63">
        <f t="shared" si="0"/>
        <v>-1502153</v>
      </c>
      <c r="F12" s="61">
        <v>21178525</v>
      </c>
      <c r="G12" s="62">
        <v>19681480</v>
      </c>
      <c r="H12" s="63">
        <f t="shared" si="1"/>
        <v>-1497045</v>
      </c>
      <c r="I12" s="63">
        <v>20844561</v>
      </c>
      <c r="J12" s="28">
        <f t="shared" si="2"/>
        <v>-7.546751685411887</v>
      </c>
      <c r="K12" s="29">
        <f t="shared" si="3"/>
        <v>-7.068693405230062</v>
      </c>
      <c r="L12" s="30">
        <f aca="true" t="shared" si="4" ref="L12:L17">IF($E$17=0,0,($E12/$E$17)*100)</f>
        <v>-56.698305527446244</v>
      </c>
      <c r="M12" s="29">
        <f aca="true" t="shared" si="5" ref="M12:M17">IF($H$17=0,0,($H12/$H$17)*100)</f>
        <v>97.48030429610202</v>
      </c>
      <c r="N12" s="5"/>
      <c r="O12" s="31"/>
    </row>
    <row r="13" spans="1:15" ht="12.75">
      <c r="A13" s="2"/>
      <c r="B13" s="27" t="s">
        <v>21</v>
      </c>
      <c r="C13" s="61"/>
      <c r="D13" s="62">
        <v>115000</v>
      </c>
      <c r="E13" s="63">
        <f t="shared" si="0"/>
        <v>115000</v>
      </c>
      <c r="F13" s="61"/>
      <c r="G13" s="62">
        <v>121052</v>
      </c>
      <c r="H13" s="63">
        <f t="shared" si="1"/>
        <v>121052</v>
      </c>
      <c r="I13" s="63">
        <v>128583</v>
      </c>
      <c r="J13" s="28">
        <f t="shared" si="2"/>
        <v>0</v>
      </c>
      <c r="K13" s="29">
        <f t="shared" si="3"/>
        <v>0</v>
      </c>
      <c r="L13" s="30">
        <f t="shared" si="4"/>
        <v>4.340639825408143</v>
      </c>
      <c r="M13" s="29">
        <f t="shared" si="5"/>
        <v>-7.882318698270085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21522801</v>
      </c>
      <c r="D16" s="62">
        <v>25559333</v>
      </c>
      <c r="E16" s="63">
        <f t="shared" si="0"/>
        <v>4036532</v>
      </c>
      <c r="F16" s="61">
        <v>22632493</v>
      </c>
      <c r="G16" s="62">
        <v>22472745</v>
      </c>
      <c r="H16" s="63">
        <f t="shared" si="1"/>
        <v>-159748</v>
      </c>
      <c r="I16" s="63">
        <v>26041527</v>
      </c>
      <c r="J16" s="40">
        <f t="shared" si="2"/>
        <v>18.754677887882714</v>
      </c>
      <c r="K16" s="29">
        <f t="shared" si="3"/>
        <v>-0.7058347482975031</v>
      </c>
      <c r="L16" s="30">
        <f t="shared" si="4"/>
        <v>152.3576657020381</v>
      </c>
      <c r="M16" s="29">
        <f t="shared" si="5"/>
        <v>10.402014402168074</v>
      </c>
      <c r="N16" s="5"/>
      <c r="O16" s="31"/>
    </row>
    <row r="17" spans="1:15" ht="16.5">
      <c r="A17" s="2"/>
      <c r="B17" s="32" t="s">
        <v>24</v>
      </c>
      <c r="C17" s="64">
        <v>41427431</v>
      </c>
      <c r="D17" s="65">
        <v>44076810</v>
      </c>
      <c r="E17" s="66">
        <f t="shared" si="0"/>
        <v>2649379</v>
      </c>
      <c r="F17" s="64">
        <v>43811018</v>
      </c>
      <c r="G17" s="65">
        <v>42275277</v>
      </c>
      <c r="H17" s="66">
        <f t="shared" si="1"/>
        <v>-1535741</v>
      </c>
      <c r="I17" s="66">
        <v>47014671</v>
      </c>
      <c r="J17" s="41">
        <f t="shared" si="2"/>
        <v>6.3952288038329</v>
      </c>
      <c r="K17" s="34">
        <f t="shared" si="3"/>
        <v>-3.5053762046798367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10102</v>
      </c>
      <c r="D18" s="71">
        <v>11231</v>
      </c>
      <c r="E18" s="72">
        <f t="shared" si="0"/>
        <v>1129</v>
      </c>
      <c r="F18" s="73">
        <v>9544</v>
      </c>
      <c r="G18" s="74">
        <v>38802</v>
      </c>
      <c r="H18" s="75">
        <f t="shared" si="1"/>
        <v>29258</v>
      </c>
      <c r="I18" s="75">
        <v>31213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7556000</v>
      </c>
      <c r="D23" s="62">
        <v>7530000</v>
      </c>
      <c r="E23" s="63">
        <f t="shared" si="0"/>
        <v>-26000</v>
      </c>
      <c r="F23" s="61">
        <v>7679000</v>
      </c>
      <c r="G23" s="62">
        <v>7639000</v>
      </c>
      <c r="H23" s="63">
        <f t="shared" si="1"/>
        <v>-40000</v>
      </c>
      <c r="I23" s="63">
        <v>15606000</v>
      </c>
      <c r="J23" s="28">
        <f t="shared" si="2"/>
        <v>-0.3440974060349391</v>
      </c>
      <c r="K23" s="29">
        <f t="shared" si="3"/>
        <v>-0.5209011590050788</v>
      </c>
      <c r="L23" s="30">
        <f>IF($E$25=0,0,($E23/$E$25)*100)</f>
        <v>-0.9406997358804587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2789900</v>
      </c>
      <c r="E24" s="63">
        <f t="shared" si="0"/>
        <v>2789900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100.94069973588047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7556000</v>
      </c>
      <c r="D25" s="65">
        <v>10319900</v>
      </c>
      <c r="E25" s="66">
        <f t="shared" si="0"/>
        <v>2763900</v>
      </c>
      <c r="F25" s="64">
        <v>7679000</v>
      </c>
      <c r="G25" s="65">
        <v>7639000</v>
      </c>
      <c r="H25" s="66">
        <f t="shared" si="1"/>
        <v>-40000</v>
      </c>
      <c r="I25" s="66">
        <v>15606000</v>
      </c>
      <c r="J25" s="41">
        <f t="shared" si="2"/>
        <v>36.578877713075705</v>
      </c>
      <c r="K25" s="34">
        <f t="shared" si="3"/>
        <v>-0.5209011590050788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7556000</v>
      </c>
      <c r="D30" s="62">
        <v>8886643</v>
      </c>
      <c r="E30" s="63">
        <f t="shared" si="0"/>
        <v>1330643</v>
      </c>
      <c r="F30" s="61">
        <v>7679000</v>
      </c>
      <c r="G30" s="62">
        <v>7639000</v>
      </c>
      <c r="H30" s="63">
        <f t="shared" si="1"/>
        <v>-40000</v>
      </c>
      <c r="I30" s="63">
        <v>15606000</v>
      </c>
      <c r="J30" s="28">
        <f t="shared" si="2"/>
        <v>17.610415563790365</v>
      </c>
      <c r="K30" s="29">
        <f t="shared" si="3"/>
        <v>-0.5209011590050788</v>
      </c>
      <c r="L30" s="30">
        <f t="shared" si="6"/>
        <v>48.143673794276204</v>
      </c>
      <c r="M30" s="29">
        <f t="shared" si="7"/>
        <v>100</v>
      </c>
      <c r="N30" s="5"/>
      <c r="O30" s="31"/>
    </row>
    <row r="31" spans="1:15" ht="12.75">
      <c r="A31" s="6"/>
      <c r="B31" s="27" t="s">
        <v>30</v>
      </c>
      <c r="C31" s="61"/>
      <c r="D31" s="62">
        <v>1433257</v>
      </c>
      <c r="E31" s="63">
        <f t="shared" si="0"/>
        <v>1433257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51.85632620572379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7556000</v>
      </c>
      <c r="D32" s="80">
        <v>10319900</v>
      </c>
      <c r="E32" s="81">
        <f t="shared" si="0"/>
        <v>2763900</v>
      </c>
      <c r="F32" s="79">
        <v>7679000</v>
      </c>
      <c r="G32" s="80">
        <v>7639000</v>
      </c>
      <c r="H32" s="81">
        <f t="shared" si="1"/>
        <v>-40000</v>
      </c>
      <c r="I32" s="81">
        <v>15606000</v>
      </c>
      <c r="J32" s="56">
        <f t="shared" si="2"/>
        <v>36.578877713075705</v>
      </c>
      <c r="K32" s="57">
        <f t="shared" si="3"/>
        <v>-0.5209011590050788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99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94861749</v>
      </c>
      <c r="D7" s="62">
        <v>91493061</v>
      </c>
      <c r="E7" s="63">
        <f>($D7-$C7)</f>
        <v>-3368688</v>
      </c>
      <c r="F7" s="61">
        <v>99604786</v>
      </c>
      <c r="G7" s="62">
        <v>95841660</v>
      </c>
      <c r="H7" s="63">
        <f>($G7-$F7)</f>
        <v>-3763126</v>
      </c>
      <c r="I7" s="63">
        <v>101455270</v>
      </c>
      <c r="J7" s="28">
        <f>IF($C7=0,0,($E7/$C7)*100)</f>
        <v>-3.5511552712358276</v>
      </c>
      <c r="K7" s="29">
        <f>IF($F7=0,0,($H7/$F7)*100)</f>
        <v>-3.7780574118195487</v>
      </c>
      <c r="L7" s="30">
        <f>IF($E$10=0,0,($E7/$E$10)*100)</f>
        <v>-12.350459986339544</v>
      </c>
      <c r="M7" s="29">
        <f>IF($H$10=0,0,($H7/$H$10)*100)</f>
        <v>-20.459232687572477</v>
      </c>
      <c r="N7" s="5"/>
      <c r="O7" s="31"/>
    </row>
    <row r="8" spans="1:15" ht="12.75">
      <c r="A8" s="2"/>
      <c r="B8" s="27" t="s">
        <v>16</v>
      </c>
      <c r="C8" s="61">
        <v>112280113</v>
      </c>
      <c r="D8" s="62">
        <v>123339088</v>
      </c>
      <c r="E8" s="63">
        <f>($D8-$C8)</f>
        <v>11058975</v>
      </c>
      <c r="F8" s="61">
        <v>117894118</v>
      </c>
      <c r="G8" s="62">
        <v>129275136</v>
      </c>
      <c r="H8" s="63">
        <f>($G8-$F8)</f>
        <v>11381018</v>
      </c>
      <c r="I8" s="63">
        <v>136906231</v>
      </c>
      <c r="J8" s="28">
        <f>IF($C8=0,0,($E8/$C8)*100)</f>
        <v>9.849451255896046</v>
      </c>
      <c r="K8" s="29">
        <f>IF($F8=0,0,($H8/$F8)*100)</f>
        <v>9.653592726313963</v>
      </c>
      <c r="L8" s="30">
        <f>IF($E$10=0,0,($E8/$E$10)*100)</f>
        <v>40.54499206439699</v>
      </c>
      <c r="M8" s="29">
        <f>IF($H$10=0,0,($H8/$H$10)*100)</f>
        <v>61.87592323069989</v>
      </c>
      <c r="N8" s="5"/>
      <c r="O8" s="31"/>
    </row>
    <row r="9" spans="1:15" ht="12.75">
      <c r="A9" s="2"/>
      <c r="B9" s="27" t="s">
        <v>17</v>
      </c>
      <c r="C9" s="61">
        <v>60437350</v>
      </c>
      <c r="D9" s="62">
        <v>80022873</v>
      </c>
      <c r="E9" s="63">
        <f aca="true" t="shared" si="0" ref="E9:E32">($D9-$C9)</f>
        <v>19585523</v>
      </c>
      <c r="F9" s="61">
        <v>55140672</v>
      </c>
      <c r="G9" s="62">
        <v>65916070</v>
      </c>
      <c r="H9" s="63">
        <f aca="true" t="shared" si="1" ref="H9:H32">($G9-$F9)</f>
        <v>10775398</v>
      </c>
      <c r="I9" s="63">
        <v>83094095</v>
      </c>
      <c r="J9" s="28">
        <f aca="true" t="shared" si="2" ref="J9:J32">IF($C9=0,0,($E9/$C9)*100)</f>
        <v>32.4063232421673</v>
      </c>
      <c r="K9" s="29">
        <f aca="true" t="shared" si="3" ref="K9:K32">IF($F9=0,0,($H9/$F9)*100)</f>
        <v>19.541651577985846</v>
      </c>
      <c r="L9" s="30">
        <f>IF($E$10=0,0,($E9/$E$10)*100)</f>
        <v>71.80546792194255</v>
      </c>
      <c r="M9" s="29">
        <f>IF($H$10=0,0,($H9/$H$10)*100)</f>
        <v>58.58330945687259</v>
      </c>
      <c r="N9" s="5"/>
      <c r="O9" s="31"/>
    </row>
    <row r="10" spans="1:15" ht="16.5">
      <c r="A10" s="6"/>
      <c r="B10" s="32" t="s">
        <v>18</v>
      </c>
      <c r="C10" s="64">
        <v>267579212</v>
      </c>
      <c r="D10" s="65">
        <v>294855022</v>
      </c>
      <c r="E10" s="66">
        <f t="shared" si="0"/>
        <v>27275810</v>
      </c>
      <c r="F10" s="64">
        <v>272639576</v>
      </c>
      <c r="G10" s="65">
        <v>291032866</v>
      </c>
      <c r="H10" s="66">
        <f t="shared" si="1"/>
        <v>18393290</v>
      </c>
      <c r="I10" s="66">
        <v>321455596</v>
      </c>
      <c r="J10" s="33">
        <f t="shared" si="2"/>
        <v>10.193545976957283</v>
      </c>
      <c r="K10" s="34">
        <f t="shared" si="3"/>
        <v>6.746375661910507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88928400</v>
      </c>
      <c r="D12" s="62">
        <v>96948235</v>
      </c>
      <c r="E12" s="63">
        <f t="shared" si="0"/>
        <v>8019835</v>
      </c>
      <c r="F12" s="61">
        <v>91479433</v>
      </c>
      <c r="G12" s="62">
        <v>103831559</v>
      </c>
      <c r="H12" s="63">
        <f t="shared" si="1"/>
        <v>12352126</v>
      </c>
      <c r="I12" s="63">
        <v>111202433</v>
      </c>
      <c r="J12" s="28">
        <f t="shared" si="2"/>
        <v>9.018305738099414</v>
      </c>
      <c r="K12" s="29">
        <f t="shared" si="3"/>
        <v>13.502626322574605</v>
      </c>
      <c r="L12" s="30">
        <f aca="true" t="shared" si="4" ref="L12:L17">IF($E$17=0,0,($E12/$E$17)*100)</f>
        <v>20.441217724195194</v>
      </c>
      <c r="M12" s="29">
        <f aca="true" t="shared" si="5" ref="M12:M17">IF($H$17=0,0,($H12/$H$17)*100)</f>
        <v>27.330479902799006</v>
      </c>
      <c r="N12" s="5"/>
      <c r="O12" s="31"/>
    </row>
    <row r="13" spans="1:15" ht="12.75">
      <c r="A13" s="2"/>
      <c r="B13" s="27" t="s">
        <v>21</v>
      </c>
      <c r="C13" s="61">
        <v>15750000</v>
      </c>
      <c r="D13" s="62">
        <v>13000000</v>
      </c>
      <c r="E13" s="63">
        <f t="shared" si="0"/>
        <v>-2750000</v>
      </c>
      <c r="F13" s="61">
        <v>16537500</v>
      </c>
      <c r="G13" s="62">
        <v>13624000</v>
      </c>
      <c r="H13" s="63">
        <f t="shared" si="1"/>
        <v>-2913500</v>
      </c>
      <c r="I13" s="63">
        <v>14427816</v>
      </c>
      <c r="J13" s="28">
        <f t="shared" si="2"/>
        <v>-17.46031746031746</v>
      </c>
      <c r="K13" s="29">
        <f t="shared" si="3"/>
        <v>-17.61753590325019</v>
      </c>
      <c r="L13" s="30">
        <f t="shared" si="4"/>
        <v>-7.0092899344608455</v>
      </c>
      <c r="M13" s="29">
        <f t="shared" si="5"/>
        <v>-6.446449234472261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79424100</v>
      </c>
      <c r="D15" s="62">
        <v>86413421</v>
      </c>
      <c r="E15" s="63">
        <f t="shared" si="0"/>
        <v>6989321</v>
      </c>
      <c r="F15" s="61">
        <v>83395305</v>
      </c>
      <c r="G15" s="62">
        <v>90561265</v>
      </c>
      <c r="H15" s="63">
        <f t="shared" si="1"/>
        <v>7165960</v>
      </c>
      <c r="I15" s="63">
        <v>95904380</v>
      </c>
      <c r="J15" s="28">
        <f t="shared" si="2"/>
        <v>8.800000251812737</v>
      </c>
      <c r="K15" s="29">
        <f t="shared" si="3"/>
        <v>8.592761906680478</v>
      </c>
      <c r="L15" s="30">
        <f t="shared" si="4"/>
        <v>17.81460993964211</v>
      </c>
      <c r="M15" s="29">
        <f t="shared" si="5"/>
        <v>15.855499350011614</v>
      </c>
      <c r="N15" s="5"/>
      <c r="O15" s="31"/>
    </row>
    <row r="16" spans="1:15" ht="12.75">
      <c r="A16" s="2"/>
      <c r="B16" s="27" t="s">
        <v>23</v>
      </c>
      <c r="C16" s="61">
        <v>99368245</v>
      </c>
      <c r="D16" s="62">
        <v>126342735</v>
      </c>
      <c r="E16" s="63">
        <f t="shared" si="0"/>
        <v>26974490</v>
      </c>
      <c r="F16" s="61">
        <v>104013895</v>
      </c>
      <c r="G16" s="62">
        <v>132604732</v>
      </c>
      <c r="H16" s="63">
        <f t="shared" si="1"/>
        <v>28590837</v>
      </c>
      <c r="I16" s="63">
        <v>140511098</v>
      </c>
      <c r="J16" s="40">
        <f t="shared" si="2"/>
        <v>27.14598612464173</v>
      </c>
      <c r="K16" s="29">
        <f t="shared" si="3"/>
        <v>27.487516932232946</v>
      </c>
      <c r="L16" s="30">
        <f t="shared" si="4"/>
        <v>68.75346227062353</v>
      </c>
      <c r="M16" s="29">
        <f t="shared" si="5"/>
        <v>63.260469981661636</v>
      </c>
      <c r="N16" s="5"/>
      <c r="O16" s="31"/>
    </row>
    <row r="17" spans="1:15" ht="16.5">
      <c r="A17" s="2"/>
      <c r="B17" s="32" t="s">
        <v>24</v>
      </c>
      <c r="C17" s="64">
        <v>283470745</v>
      </c>
      <c r="D17" s="65">
        <v>322704391</v>
      </c>
      <c r="E17" s="66">
        <f t="shared" si="0"/>
        <v>39233646</v>
      </c>
      <c r="F17" s="64">
        <v>295426133</v>
      </c>
      <c r="G17" s="65">
        <v>340621556</v>
      </c>
      <c r="H17" s="66">
        <f t="shared" si="1"/>
        <v>45195423</v>
      </c>
      <c r="I17" s="66">
        <v>362045727</v>
      </c>
      <c r="J17" s="41">
        <f t="shared" si="2"/>
        <v>13.840456799166349</v>
      </c>
      <c r="K17" s="34">
        <f t="shared" si="3"/>
        <v>15.298383572586655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-15891533</v>
      </c>
      <c r="D18" s="71">
        <v>-27849369</v>
      </c>
      <c r="E18" s="72">
        <f t="shared" si="0"/>
        <v>-11957836</v>
      </c>
      <c r="F18" s="73">
        <v>-22786557</v>
      </c>
      <c r="G18" s="74">
        <v>-49588690</v>
      </c>
      <c r="H18" s="75">
        <f t="shared" si="1"/>
        <v>-26802133</v>
      </c>
      <c r="I18" s="75">
        <v>-40590131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35052000</v>
      </c>
      <c r="D23" s="62">
        <v>19867000</v>
      </c>
      <c r="E23" s="63">
        <f t="shared" si="0"/>
        <v>-15185000</v>
      </c>
      <c r="F23" s="61">
        <v>25569000</v>
      </c>
      <c r="G23" s="62">
        <v>23379000</v>
      </c>
      <c r="H23" s="63">
        <f t="shared" si="1"/>
        <v>-2190000</v>
      </c>
      <c r="I23" s="63">
        <v>29647000</v>
      </c>
      <c r="J23" s="28">
        <f t="shared" si="2"/>
        <v>-43.32135113545589</v>
      </c>
      <c r="K23" s="29">
        <f t="shared" si="3"/>
        <v>-8.565059251437287</v>
      </c>
      <c r="L23" s="30">
        <f>IF($E$25=0,0,($E23/$E$25)*100)</f>
        <v>43.47514887769125</v>
      </c>
      <c r="M23" s="29">
        <f>IF($H$25=0,0,($H23/$H$25)*100)</f>
        <v>-16.9360451627871</v>
      </c>
      <c r="N23" s="5"/>
      <c r="O23" s="31"/>
    </row>
    <row r="24" spans="1:15" ht="12.75">
      <c r="A24" s="6"/>
      <c r="B24" s="27" t="s">
        <v>30</v>
      </c>
      <c r="C24" s="61">
        <v>37843000</v>
      </c>
      <c r="D24" s="62">
        <v>18100000</v>
      </c>
      <c r="E24" s="63">
        <f t="shared" si="0"/>
        <v>-19743000</v>
      </c>
      <c r="F24" s="61">
        <v>41321000</v>
      </c>
      <c r="G24" s="62">
        <v>56442000</v>
      </c>
      <c r="H24" s="63">
        <f t="shared" si="1"/>
        <v>15121000</v>
      </c>
      <c r="I24" s="63">
        <v>15861800</v>
      </c>
      <c r="J24" s="28">
        <f t="shared" si="2"/>
        <v>-52.170810982216</v>
      </c>
      <c r="K24" s="29">
        <f t="shared" si="3"/>
        <v>36.5939836886813</v>
      </c>
      <c r="L24" s="30">
        <f>IF($E$25=0,0,($E24/$E$25)*100)</f>
        <v>56.52485112230875</v>
      </c>
      <c r="M24" s="29">
        <f>IF($H$25=0,0,($H24/$H$25)*100)</f>
        <v>116.93604516278711</v>
      </c>
      <c r="N24" s="5"/>
      <c r="O24" s="31"/>
    </row>
    <row r="25" spans="1:15" ht="16.5">
      <c r="A25" s="6"/>
      <c r="B25" s="32" t="s">
        <v>31</v>
      </c>
      <c r="C25" s="64">
        <v>72895000</v>
      </c>
      <c r="D25" s="65">
        <v>37967000</v>
      </c>
      <c r="E25" s="66">
        <f t="shared" si="0"/>
        <v>-34928000</v>
      </c>
      <c r="F25" s="64">
        <v>66890000</v>
      </c>
      <c r="G25" s="65">
        <v>79821000</v>
      </c>
      <c r="H25" s="66">
        <f t="shared" si="1"/>
        <v>12931000</v>
      </c>
      <c r="I25" s="66">
        <v>45508800</v>
      </c>
      <c r="J25" s="41">
        <f t="shared" si="2"/>
        <v>-47.91549488991014</v>
      </c>
      <c r="K25" s="34">
        <f t="shared" si="3"/>
        <v>19.331738675437286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15540000</v>
      </c>
      <c r="D28" s="62">
        <v>4700000</v>
      </c>
      <c r="E28" s="63">
        <f t="shared" si="0"/>
        <v>-10840000</v>
      </c>
      <c r="F28" s="61">
        <v>13890000</v>
      </c>
      <c r="G28" s="62">
        <v>13000000</v>
      </c>
      <c r="H28" s="63">
        <f t="shared" si="1"/>
        <v>-890000</v>
      </c>
      <c r="I28" s="63">
        <v>16300000</v>
      </c>
      <c r="J28" s="28">
        <f t="shared" si="2"/>
        <v>-69.75546975546976</v>
      </c>
      <c r="K28" s="29">
        <f t="shared" si="3"/>
        <v>-6.407487401007919</v>
      </c>
      <c r="L28" s="30">
        <f t="shared" si="6"/>
        <v>31.035272560696292</v>
      </c>
      <c r="M28" s="29">
        <f t="shared" si="7"/>
        <v>-6.882685020493389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47293000</v>
      </c>
      <c r="D30" s="62">
        <v>16600000</v>
      </c>
      <c r="E30" s="63">
        <f t="shared" si="0"/>
        <v>-30693000</v>
      </c>
      <c r="F30" s="61">
        <v>53000000</v>
      </c>
      <c r="G30" s="62">
        <v>24879000</v>
      </c>
      <c r="H30" s="63">
        <f t="shared" si="1"/>
        <v>-28121000</v>
      </c>
      <c r="I30" s="63">
        <v>22647000</v>
      </c>
      <c r="J30" s="28">
        <f t="shared" si="2"/>
        <v>-64.89966802698073</v>
      </c>
      <c r="K30" s="29">
        <f t="shared" si="3"/>
        <v>-53.05849056603773</v>
      </c>
      <c r="L30" s="30">
        <f t="shared" si="6"/>
        <v>87.87505726065048</v>
      </c>
      <c r="M30" s="29">
        <f t="shared" si="7"/>
        <v>-217.4696465857242</v>
      </c>
      <c r="N30" s="5"/>
      <c r="O30" s="31"/>
    </row>
    <row r="31" spans="1:15" ht="12.75">
      <c r="A31" s="6"/>
      <c r="B31" s="27" t="s">
        <v>30</v>
      </c>
      <c r="C31" s="61">
        <v>10062000</v>
      </c>
      <c r="D31" s="62">
        <v>16667000</v>
      </c>
      <c r="E31" s="63">
        <f t="shared" si="0"/>
        <v>6605000</v>
      </c>
      <c r="F31" s="61"/>
      <c r="G31" s="62">
        <v>41942000</v>
      </c>
      <c r="H31" s="63">
        <f t="shared" si="1"/>
        <v>41942000</v>
      </c>
      <c r="I31" s="63">
        <v>6561800</v>
      </c>
      <c r="J31" s="28">
        <f t="shared" si="2"/>
        <v>65.64301331743192</v>
      </c>
      <c r="K31" s="29">
        <f t="shared" si="3"/>
        <v>0</v>
      </c>
      <c r="L31" s="30">
        <f t="shared" si="6"/>
        <v>-18.91032982134677</v>
      </c>
      <c r="M31" s="29">
        <f t="shared" si="7"/>
        <v>324.3523316062176</v>
      </c>
      <c r="N31" s="5"/>
      <c r="O31" s="31"/>
    </row>
    <row r="32" spans="1:15" ht="17.25" thickBot="1">
      <c r="A32" s="6"/>
      <c r="B32" s="55" t="s">
        <v>37</v>
      </c>
      <c r="C32" s="79">
        <v>72895000</v>
      </c>
      <c r="D32" s="80">
        <v>37967000</v>
      </c>
      <c r="E32" s="81">
        <f t="shared" si="0"/>
        <v>-34928000</v>
      </c>
      <c r="F32" s="79">
        <v>66890000</v>
      </c>
      <c r="G32" s="80">
        <v>79821000</v>
      </c>
      <c r="H32" s="81">
        <f t="shared" si="1"/>
        <v>12931000</v>
      </c>
      <c r="I32" s="81">
        <v>45508800</v>
      </c>
      <c r="J32" s="56">
        <f t="shared" si="2"/>
        <v>-47.91549488991014</v>
      </c>
      <c r="K32" s="57">
        <f t="shared" si="3"/>
        <v>19.331738675437286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11372000</v>
      </c>
      <c r="D7" s="62">
        <v>11617645</v>
      </c>
      <c r="E7" s="63">
        <f>($D7-$C7)</f>
        <v>245645</v>
      </c>
      <c r="F7" s="61">
        <v>12054000</v>
      </c>
      <c r="G7" s="62">
        <v>12314705</v>
      </c>
      <c r="H7" s="63">
        <f>($G7-$F7)</f>
        <v>260705</v>
      </c>
      <c r="I7" s="63">
        <v>13053586</v>
      </c>
      <c r="J7" s="28">
        <f>IF($C7=0,0,($E7/$C7)*100)</f>
        <v>2.1600861765740413</v>
      </c>
      <c r="K7" s="29">
        <f>IF($F7=0,0,($H7/$F7)*100)</f>
        <v>2.162809026049444</v>
      </c>
      <c r="L7" s="30">
        <f>IF($E$10=0,0,($E7/$E$10)*100)</f>
        <v>2.3690957537301602</v>
      </c>
      <c r="M7" s="29">
        <f>IF($H$10=0,0,($H7/$H$10)*100)</f>
        <v>1.7618905053697096</v>
      </c>
      <c r="N7" s="5"/>
      <c r="O7" s="31"/>
    </row>
    <row r="8" spans="1:15" ht="12.75">
      <c r="A8" s="2"/>
      <c r="B8" s="27" t="s">
        <v>16</v>
      </c>
      <c r="C8" s="61">
        <v>33113073</v>
      </c>
      <c r="D8" s="62">
        <v>33113073</v>
      </c>
      <c r="E8" s="63">
        <f>($D8-$C8)</f>
        <v>0</v>
      </c>
      <c r="F8" s="61">
        <v>35099857</v>
      </c>
      <c r="G8" s="62">
        <v>35099858</v>
      </c>
      <c r="H8" s="63">
        <f>($G8-$F8)</f>
        <v>1</v>
      </c>
      <c r="I8" s="63">
        <v>37205848</v>
      </c>
      <c r="J8" s="28">
        <f>IF($C8=0,0,($E8/$C8)*100)</f>
        <v>0</v>
      </c>
      <c r="K8" s="29">
        <f>IF($F8=0,0,($H8/$F8)*100)</f>
        <v>2.849014456098781E-06</v>
      </c>
      <c r="L8" s="30">
        <f>IF($E$10=0,0,($E8/$E$10)*100)</f>
        <v>0</v>
      </c>
      <c r="M8" s="29">
        <f>IF($H$10=0,0,($H8/$H$10)*100)</f>
        <v>6.758176887170209E-06</v>
      </c>
      <c r="N8" s="5"/>
      <c r="O8" s="31"/>
    </row>
    <row r="9" spans="1:15" ht="12.75">
      <c r="A9" s="2"/>
      <c r="B9" s="27" t="s">
        <v>17</v>
      </c>
      <c r="C9" s="61">
        <v>72918035</v>
      </c>
      <c r="D9" s="62">
        <v>83041114</v>
      </c>
      <c r="E9" s="63">
        <f aca="true" t="shared" si="0" ref="E9:E32">($D9-$C9)</f>
        <v>10123079</v>
      </c>
      <c r="F9" s="61">
        <v>77192111</v>
      </c>
      <c r="G9" s="62">
        <v>91728295</v>
      </c>
      <c r="H9" s="63">
        <f aca="true" t="shared" si="1" ref="H9:H32">($G9-$F9)</f>
        <v>14536184</v>
      </c>
      <c r="I9" s="63">
        <v>91201945</v>
      </c>
      <c r="J9" s="28">
        <f aca="true" t="shared" si="2" ref="J9:J32">IF($C9=0,0,($E9/$C9)*100)</f>
        <v>13.882819250409037</v>
      </c>
      <c r="K9" s="29">
        <f aca="true" t="shared" si="3" ref="K9:K32">IF($F9=0,0,($H9/$F9)*100)</f>
        <v>18.831178227526387</v>
      </c>
      <c r="L9" s="30">
        <f>IF($E$10=0,0,($E9/$E$10)*100)</f>
        <v>97.63090424626985</v>
      </c>
      <c r="M9" s="29">
        <f>IF($H$10=0,0,($H9/$H$10)*100)</f>
        <v>98.2381027364534</v>
      </c>
      <c r="N9" s="5"/>
      <c r="O9" s="31"/>
    </row>
    <row r="10" spans="1:15" ht="16.5">
      <c r="A10" s="6"/>
      <c r="B10" s="32" t="s">
        <v>18</v>
      </c>
      <c r="C10" s="64">
        <v>117403108</v>
      </c>
      <c r="D10" s="65">
        <v>127771832</v>
      </c>
      <c r="E10" s="66">
        <f t="shared" si="0"/>
        <v>10368724</v>
      </c>
      <c r="F10" s="64">
        <v>124345968</v>
      </c>
      <c r="G10" s="65">
        <v>139142858</v>
      </c>
      <c r="H10" s="66">
        <f t="shared" si="1"/>
        <v>14796890</v>
      </c>
      <c r="I10" s="66">
        <v>141461379</v>
      </c>
      <c r="J10" s="33">
        <f t="shared" si="2"/>
        <v>8.831728713689591</v>
      </c>
      <c r="K10" s="34">
        <f t="shared" si="3"/>
        <v>11.899774667402163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41187238</v>
      </c>
      <c r="D12" s="62">
        <v>45714977</v>
      </c>
      <c r="E12" s="63">
        <f t="shared" si="0"/>
        <v>4527739</v>
      </c>
      <c r="F12" s="61">
        <v>43658472</v>
      </c>
      <c r="G12" s="62">
        <v>48457929</v>
      </c>
      <c r="H12" s="63">
        <f t="shared" si="1"/>
        <v>4799457</v>
      </c>
      <c r="I12" s="63">
        <v>51365404</v>
      </c>
      <c r="J12" s="28">
        <f t="shared" si="2"/>
        <v>10.993062948285097</v>
      </c>
      <c r="K12" s="29">
        <f t="shared" si="3"/>
        <v>10.993185927349908</v>
      </c>
      <c r="L12" s="30">
        <f aca="true" t="shared" si="4" ref="L12:L17">IF($E$17=0,0,($E12/$E$17)*100)</f>
        <v>48.172202143403545</v>
      </c>
      <c r="M12" s="29">
        <f aca="true" t="shared" si="5" ref="M12:M17">IF($H$17=0,0,($H12/$H$17)*100)</f>
        <v>31.532509457702336</v>
      </c>
      <c r="N12" s="5"/>
      <c r="O12" s="31"/>
    </row>
    <row r="13" spans="1:15" ht="12.75">
      <c r="A13" s="2"/>
      <c r="B13" s="27" t="s">
        <v>21</v>
      </c>
      <c r="C13" s="61"/>
      <c r="D13" s="62">
        <v>168540</v>
      </c>
      <c r="E13" s="63">
        <f t="shared" si="0"/>
        <v>168540</v>
      </c>
      <c r="F13" s="61"/>
      <c r="G13" s="62">
        <v>178652</v>
      </c>
      <c r="H13" s="63">
        <f t="shared" si="1"/>
        <v>178652</v>
      </c>
      <c r="I13" s="63">
        <v>189372</v>
      </c>
      <c r="J13" s="28">
        <f t="shared" si="2"/>
        <v>0</v>
      </c>
      <c r="K13" s="29">
        <f t="shared" si="3"/>
        <v>0</v>
      </c>
      <c r="L13" s="30">
        <f t="shared" si="4"/>
        <v>1.79315613140449</v>
      </c>
      <c r="M13" s="29">
        <f t="shared" si="5"/>
        <v>1.173746504997844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28009907</v>
      </c>
      <c r="D15" s="62">
        <v>28099907</v>
      </c>
      <c r="E15" s="63">
        <f t="shared" si="0"/>
        <v>90000</v>
      </c>
      <c r="F15" s="61">
        <v>29785901</v>
      </c>
      <c r="G15" s="62">
        <v>29785901</v>
      </c>
      <c r="H15" s="63">
        <f t="shared" si="1"/>
        <v>0</v>
      </c>
      <c r="I15" s="63">
        <v>31573055</v>
      </c>
      <c r="J15" s="28">
        <f t="shared" si="2"/>
        <v>0.32131488333752767</v>
      </c>
      <c r="K15" s="29">
        <f t="shared" si="3"/>
        <v>0</v>
      </c>
      <c r="L15" s="30">
        <f t="shared" si="4"/>
        <v>0.9575415440038216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49175303</v>
      </c>
      <c r="D16" s="62">
        <v>53788094</v>
      </c>
      <c r="E16" s="63">
        <f t="shared" si="0"/>
        <v>4612791</v>
      </c>
      <c r="F16" s="61">
        <v>52062428</v>
      </c>
      <c r="G16" s="62">
        <v>62304982</v>
      </c>
      <c r="H16" s="63">
        <f t="shared" si="1"/>
        <v>10242554</v>
      </c>
      <c r="I16" s="63">
        <v>66574543</v>
      </c>
      <c r="J16" s="40">
        <f t="shared" si="2"/>
        <v>9.380300107149314</v>
      </c>
      <c r="K16" s="29">
        <f t="shared" si="3"/>
        <v>19.673600316911845</v>
      </c>
      <c r="L16" s="30">
        <f t="shared" si="4"/>
        <v>49.077100181188136</v>
      </c>
      <c r="M16" s="29">
        <f t="shared" si="5"/>
        <v>67.29374403729982</v>
      </c>
      <c r="N16" s="5"/>
      <c r="O16" s="31"/>
    </row>
    <row r="17" spans="1:15" ht="16.5">
      <c r="A17" s="2"/>
      <c r="B17" s="32" t="s">
        <v>24</v>
      </c>
      <c r="C17" s="64">
        <v>118372448</v>
      </c>
      <c r="D17" s="65">
        <v>127771518</v>
      </c>
      <c r="E17" s="66">
        <f t="shared" si="0"/>
        <v>9399070</v>
      </c>
      <c r="F17" s="64">
        <v>125506801</v>
      </c>
      <c r="G17" s="65">
        <v>140727464</v>
      </c>
      <c r="H17" s="66">
        <f t="shared" si="1"/>
        <v>15220663</v>
      </c>
      <c r="I17" s="66">
        <v>149702374</v>
      </c>
      <c r="J17" s="41">
        <f t="shared" si="2"/>
        <v>7.9402514341850905</v>
      </c>
      <c r="K17" s="34">
        <f t="shared" si="3"/>
        <v>12.127361130015576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-969340</v>
      </c>
      <c r="D18" s="71">
        <v>314</v>
      </c>
      <c r="E18" s="72">
        <f t="shared" si="0"/>
        <v>969654</v>
      </c>
      <c r="F18" s="73">
        <v>-1160833</v>
      </c>
      <c r="G18" s="74">
        <v>-1584606</v>
      </c>
      <c r="H18" s="75">
        <f t="shared" si="1"/>
        <v>-423773</v>
      </c>
      <c r="I18" s="75">
        <v>-8240995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32895192</v>
      </c>
      <c r="D23" s="62">
        <v>29561346</v>
      </c>
      <c r="E23" s="63">
        <f t="shared" si="0"/>
        <v>-3333846</v>
      </c>
      <c r="F23" s="61">
        <v>34868903</v>
      </c>
      <c r="G23" s="62">
        <v>29593250</v>
      </c>
      <c r="H23" s="63">
        <f t="shared" si="1"/>
        <v>-5275653</v>
      </c>
      <c r="I23" s="63">
        <v>23349100</v>
      </c>
      <c r="J23" s="28">
        <f t="shared" si="2"/>
        <v>-10.134751607468957</v>
      </c>
      <c r="K23" s="29">
        <f t="shared" si="3"/>
        <v>-15.129965516838887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32895192</v>
      </c>
      <c r="D25" s="65">
        <v>29561346</v>
      </c>
      <c r="E25" s="66">
        <f t="shared" si="0"/>
        <v>-3333846</v>
      </c>
      <c r="F25" s="64">
        <v>34868903</v>
      </c>
      <c r="G25" s="65">
        <v>29593250</v>
      </c>
      <c r="H25" s="66">
        <f t="shared" si="1"/>
        <v>-5275653</v>
      </c>
      <c r="I25" s="66">
        <v>23349100</v>
      </c>
      <c r="J25" s="41">
        <f t="shared" si="2"/>
        <v>-10.134751607468957</v>
      </c>
      <c r="K25" s="34">
        <f t="shared" si="3"/>
        <v>-15.129965516838887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1060000</v>
      </c>
      <c r="D28" s="62">
        <v>3050000</v>
      </c>
      <c r="E28" s="63">
        <f t="shared" si="0"/>
        <v>1990000</v>
      </c>
      <c r="F28" s="61">
        <v>1123600</v>
      </c>
      <c r="G28" s="62">
        <v>2800000</v>
      </c>
      <c r="H28" s="63">
        <f t="shared" si="1"/>
        <v>1676400</v>
      </c>
      <c r="I28" s="63">
        <v>0</v>
      </c>
      <c r="J28" s="28">
        <f t="shared" si="2"/>
        <v>187.73584905660377</v>
      </c>
      <c r="K28" s="29">
        <f t="shared" si="3"/>
        <v>149.1990032039872</v>
      </c>
      <c r="L28" s="30">
        <f t="shared" si="6"/>
        <v>-59.69081955195291</v>
      </c>
      <c r="M28" s="29">
        <f t="shared" si="7"/>
        <v>-31.776161169053385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9084133</v>
      </c>
      <c r="D30" s="62">
        <v>21538400</v>
      </c>
      <c r="E30" s="63">
        <f t="shared" si="0"/>
        <v>12454267</v>
      </c>
      <c r="F30" s="61">
        <v>9574676</v>
      </c>
      <c r="G30" s="62">
        <v>22263250</v>
      </c>
      <c r="H30" s="63">
        <f t="shared" si="1"/>
        <v>12688574</v>
      </c>
      <c r="I30" s="63">
        <v>23349100</v>
      </c>
      <c r="J30" s="28">
        <f t="shared" si="2"/>
        <v>137.09912657597593</v>
      </c>
      <c r="K30" s="29">
        <f t="shared" si="3"/>
        <v>132.52222842840843</v>
      </c>
      <c r="L30" s="30">
        <f t="shared" si="6"/>
        <v>-373.57055484866424</v>
      </c>
      <c r="M30" s="29">
        <f t="shared" si="7"/>
        <v>-240.51191388061346</v>
      </c>
      <c r="N30" s="5"/>
      <c r="O30" s="31"/>
    </row>
    <row r="31" spans="1:15" ht="12.75">
      <c r="A31" s="6"/>
      <c r="B31" s="27" t="s">
        <v>30</v>
      </c>
      <c r="C31" s="61">
        <v>22751059</v>
      </c>
      <c r="D31" s="62">
        <v>4972946</v>
      </c>
      <c r="E31" s="63">
        <f t="shared" si="0"/>
        <v>-17778113</v>
      </c>
      <c r="F31" s="61">
        <v>24170627</v>
      </c>
      <c r="G31" s="62">
        <v>4530000</v>
      </c>
      <c r="H31" s="63">
        <f t="shared" si="1"/>
        <v>-19640627</v>
      </c>
      <c r="I31" s="63">
        <v>0</v>
      </c>
      <c r="J31" s="28">
        <f t="shared" si="2"/>
        <v>-78.14191418518145</v>
      </c>
      <c r="K31" s="29">
        <f t="shared" si="3"/>
        <v>-81.25824373525768</v>
      </c>
      <c r="L31" s="30">
        <f t="shared" si="6"/>
        <v>533.2613744006171</v>
      </c>
      <c r="M31" s="29">
        <f t="shared" si="7"/>
        <v>372.2880750496668</v>
      </c>
      <c r="N31" s="5"/>
      <c r="O31" s="31"/>
    </row>
    <row r="32" spans="1:15" ht="17.25" thickBot="1">
      <c r="A32" s="6"/>
      <c r="B32" s="55" t="s">
        <v>37</v>
      </c>
      <c r="C32" s="79">
        <v>32895192</v>
      </c>
      <c r="D32" s="80">
        <v>29561346</v>
      </c>
      <c r="E32" s="81">
        <f t="shared" si="0"/>
        <v>-3333846</v>
      </c>
      <c r="F32" s="79">
        <v>34868903</v>
      </c>
      <c r="G32" s="80">
        <v>29593250</v>
      </c>
      <c r="H32" s="81">
        <f t="shared" si="1"/>
        <v>-5275653</v>
      </c>
      <c r="I32" s="81">
        <v>23349100</v>
      </c>
      <c r="J32" s="56">
        <f t="shared" si="2"/>
        <v>-10.134751607468957</v>
      </c>
      <c r="K32" s="57">
        <f t="shared" si="3"/>
        <v>-15.129965516838887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100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12852692</v>
      </c>
      <c r="D7" s="62">
        <v>12979905</v>
      </c>
      <c r="E7" s="63">
        <f>($D7-$C7)</f>
        <v>127213</v>
      </c>
      <c r="F7" s="61">
        <v>13494718</v>
      </c>
      <c r="G7" s="62">
        <v>13844326</v>
      </c>
      <c r="H7" s="63">
        <f>($G7-$F7)</f>
        <v>349608</v>
      </c>
      <c r="I7" s="63">
        <v>14536000</v>
      </c>
      <c r="J7" s="28">
        <f>IF($C7=0,0,($E7/$C7)*100)</f>
        <v>0.9897770832756283</v>
      </c>
      <c r="K7" s="29">
        <f>IF($F7=0,0,($H7/$F7)*100)</f>
        <v>2.5907025252398754</v>
      </c>
      <c r="L7" s="30">
        <f>IF($E$10=0,0,($E7/$E$10)*100)</f>
        <v>-6.350768204673527</v>
      </c>
      <c r="M7" s="29">
        <f>IF($H$10=0,0,($H7/$H$10)*100)</f>
        <v>-6.882147495849349</v>
      </c>
      <c r="N7" s="5"/>
      <c r="O7" s="31"/>
    </row>
    <row r="8" spans="1:15" ht="12.75">
      <c r="A8" s="2"/>
      <c r="B8" s="27" t="s">
        <v>16</v>
      </c>
      <c r="C8" s="61">
        <v>1860351</v>
      </c>
      <c r="D8" s="62">
        <v>1878026</v>
      </c>
      <c r="E8" s="63">
        <f>($D8-$C8)</f>
        <v>17675</v>
      </c>
      <c r="F8" s="61">
        <v>1953218</v>
      </c>
      <c r="G8" s="62">
        <v>300952</v>
      </c>
      <c r="H8" s="63">
        <f>($G8-$F8)</f>
        <v>-1652266</v>
      </c>
      <c r="I8" s="63">
        <v>315999</v>
      </c>
      <c r="J8" s="28">
        <f>IF($C8=0,0,($E8/$C8)*100)</f>
        <v>0.9500895261163081</v>
      </c>
      <c r="K8" s="29">
        <f>IF($F8=0,0,($H8/$F8)*100)</f>
        <v>-84.5919912677438</v>
      </c>
      <c r="L8" s="30">
        <f>IF($E$10=0,0,($E8/$E$10)*100)</f>
        <v>-0.8823770213547719</v>
      </c>
      <c r="M8" s="29">
        <f>IF($H$10=0,0,($H8/$H$10)*100)</f>
        <v>32.52539505496734</v>
      </c>
      <c r="N8" s="5"/>
      <c r="O8" s="31"/>
    </row>
    <row r="9" spans="1:15" ht="12.75">
      <c r="A9" s="2"/>
      <c r="B9" s="27" t="s">
        <v>17</v>
      </c>
      <c r="C9" s="61">
        <v>99832780</v>
      </c>
      <c r="D9" s="62">
        <v>97684780</v>
      </c>
      <c r="E9" s="63">
        <f aca="true" t="shared" si="0" ref="E9:E32">($D9-$C9)</f>
        <v>-2148000</v>
      </c>
      <c r="F9" s="61">
        <v>100126820</v>
      </c>
      <c r="G9" s="62">
        <v>96349552</v>
      </c>
      <c r="H9" s="63">
        <f aca="true" t="shared" si="1" ref="H9:H32">($G9-$F9)</f>
        <v>-3777268</v>
      </c>
      <c r="I9" s="63">
        <v>100738023</v>
      </c>
      <c r="J9" s="28">
        <f aca="true" t="shared" si="2" ref="J9:J32">IF($C9=0,0,($E9/$C9)*100)</f>
        <v>-2.151597902011744</v>
      </c>
      <c r="K9" s="29">
        <f aca="true" t="shared" si="3" ref="K9:K32">IF($F9=0,0,($H9/$F9)*100)</f>
        <v>-3.772483736125845</v>
      </c>
      <c r="L9" s="30">
        <f>IF($E$10=0,0,($E9/$E$10)*100)</f>
        <v>107.2331452260283</v>
      </c>
      <c r="M9" s="29">
        <f>IF($H$10=0,0,($H9/$H$10)*100)</f>
        <v>74.35675244088202</v>
      </c>
      <c r="N9" s="5"/>
      <c r="O9" s="31"/>
    </row>
    <row r="10" spans="1:15" ht="16.5">
      <c r="A10" s="6"/>
      <c r="B10" s="32" t="s">
        <v>18</v>
      </c>
      <c r="C10" s="64">
        <v>114545823</v>
      </c>
      <c r="D10" s="65">
        <v>112542711</v>
      </c>
      <c r="E10" s="66">
        <f t="shared" si="0"/>
        <v>-2003112</v>
      </c>
      <c r="F10" s="64">
        <v>115574756</v>
      </c>
      <c r="G10" s="65">
        <v>110494830</v>
      </c>
      <c r="H10" s="66">
        <f t="shared" si="1"/>
        <v>-5079926</v>
      </c>
      <c r="I10" s="66">
        <v>115590022</v>
      </c>
      <c r="J10" s="33">
        <f t="shared" si="2"/>
        <v>-1.7487429463054274</v>
      </c>
      <c r="K10" s="34">
        <f t="shared" si="3"/>
        <v>-4.395359484903434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41333713</v>
      </c>
      <c r="D12" s="62">
        <v>55135458</v>
      </c>
      <c r="E12" s="63">
        <f t="shared" si="0"/>
        <v>13801745</v>
      </c>
      <c r="F12" s="61">
        <v>43415475</v>
      </c>
      <c r="G12" s="62">
        <v>57892405</v>
      </c>
      <c r="H12" s="63">
        <f t="shared" si="1"/>
        <v>14476930</v>
      </c>
      <c r="I12" s="63">
        <v>60787028</v>
      </c>
      <c r="J12" s="28">
        <f t="shared" si="2"/>
        <v>33.39101183578644</v>
      </c>
      <c r="K12" s="29">
        <f t="shared" si="3"/>
        <v>33.34509181346053</v>
      </c>
      <c r="L12" s="30">
        <f aca="true" t="shared" si="4" ref="L12:L17">IF($E$17=0,0,($E12/$E$17)*100)</f>
        <v>-60.498574978436956</v>
      </c>
      <c r="M12" s="29">
        <f aca="true" t="shared" si="5" ref="M12:M17">IF($H$17=0,0,($H12/$H$17)*100)</f>
        <v>-55.53871180486648</v>
      </c>
      <c r="N12" s="5"/>
      <c r="O12" s="31"/>
    </row>
    <row r="13" spans="1:15" ht="12.75">
      <c r="A13" s="2"/>
      <c r="B13" s="27" t="s">
        <v>21</v>
      </c>
      <c r="C13" s="61">
        <v>1000000</v>
      </c>
      <c r="D13" s="62">
        <v>1700000</v>
      </c>
      <c r="E13" s="63">
        <f t="shared" si="0"/>
        <v>700000</v>
      </c>
      <c r="F13" s="61">
        <v>1000000</v>
      </c>
      <c r="G13" s="62">
        <v>1330750</v>
      </c>
      <c r="H13" s="63">
        <f t="shared" si="1"/>
        <v>330750</v>
      </c>
      <c r="I13" s="63">
        <v>1397288</v>
      </c>
      <c r="J13" s="28">
        <f t="shared" si="2"/>
        <v>70</v>
      </c>
      <c r="K13" s="29">
        <f t="shared" si="3"/>
        <v>33.074999999999996</v>
      </c>
      <c r="L13" s="30">
        <f t="shared" si="4"/>
        <v>-3.0683803015420055</v>
      </c>
      <c r="M13" s="29">
        <f t="shared" si="5"/>
        <v>-1.2688759930081577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105150575</v>
      </c>
      <c r="D16" s="62">
        <v>67835491</v>
      </c>
      <c r="E16" s="63">
        <f t="shared" si="0"/>
        <v>-37315084</v>
      </c>
      <c r="F16" s="61">
        <v>110206269</v>
      </c>
      <c r="G16" s="62">
        <v>69332212</v>
      </c>
      <c r="H16" s="63">
        <f t="shared" si="1"/>
        <v>-40874057</v>
      </c>
      <c r="I16" s="63">
        <v>72798638</v>
      </c>
      <c r="J16" s="40">
        <f t="shared" si="2"/>
        <v>-35.487284781847364</v>
      </c>
      <c r="K16" s="29">
        <f t="shared" si="3"/>
        <v>-37.08868594399108</v>
      </c>
      <c r="L16" s="30">
        <f t="shared" si="4"/>
        <v>163.56695527997894</v>
      </c>
      <c r="M16" s="29">
        <f t="shared" si="5"/>
        <v>156.80758779787462</v>
      </c>
      <c r="N16" s="5"/>
      <c r="O16" s="31"/>
    </row>
    <row r="17" spans="1:15" ht="16.5">
      <c r="A17" s="2"/>
      <c r="B17" s="32" t="s">
        <v>24</v>
      </c>
      <c r="C17" s="64">
        <v>147484288</v>
      </c>
      <c r="D17" s="65">
        <v>124670949</v>
      </c>
      <c r="E17" s="66">
        <f t="shared" si="0"/>
        <v>-22813339</v>
      </c>
      <c r="F17" s="64">
        <v>154621744</v>
      </c>
      <c r="G17" s="65">
        <v>128555367</v>
      </c>
      <c r="H17" s="66">
        <f t="shared" si="1"/>
        <v>-26066377</v>
      </c>
      <c r="I17" s="66">
        <v>134982954</v>
      </c>
      <c r="J17" s="41">
        <f t="shared" si="2"/>
        <v>-15.46831822519291</v>
      </c>
      <c r="K17" s="34">
        <f t="shared" si="3"/>
        <v>-16.858157414134457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-32938465</v>
      </c>
      <c r="D18" s="71">
        <v>-12128238</v>
      </c>
      <c r="E18" s="72">
        <f t="shared" si="0"/>
        <v>20810227</v>
      </c>
      <c r="F18" s="73">
        <v>-39046988</v>
      </c>
      <c r="G18" s="74">
        <v>-18060537</v>
      </c>
      <c r="H18" s="75">
        <f t="shared" si="1"/>
        <v>20986451</v>
      </c>
      <c r="I18" s="75">
        <v>-19392932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21233267</v>
      </c>
      <c r="D22" s="62">
        <v>23695657</v>
      </c>
      <c r="E22" s="63">
        <f t="shared" si="0"/>
        <v>2462390</v>
      </c>
      <c r="F22" s="61">
        <v>22558230</v>
      </c>
      <c r="G22" s="62">
        <v>24874000</v>
      </c>
      <c r="H22" s="63">
        <f t="shared" si="1"/>
        <v>2315770</v>
      </c>
      <c r="I22" s="63">
        <v>26124000</v>
      </c>
      <c r="J22" s="28">
        <f t="shared" si="2"/>
        <v>11.596849415589226</v>
      </c>
      <c r="K22" s="29">
        <f t="shared" si="3"/>
        <v>10.265743367276599</v>
      </c>
      <c r="L22" s="30">
        <f>IF($E$25=0,0,($E22/$E$25)*100)</f>
        <v>5.802253797370685</v>
      </c>
      <c r="M22" s="29">
        <f>IF($H$25=0,0,($H22/$H$25)*100)</f>
        <v>5.196840456008348</v>
      </c>
      <c r="N22" s="5"/>
      <c r="O22" s="31"/>
    </row>
    <row r="23" spans="1:15" ht="12.75">
      <c r="A23" s="6"/>
      <c r="B23" s="27" t="s">
        <v>29</v>
      </c>
      <c r="C23" s="61">
        <v>24517051</v>
      </c>
      <c r="D23" s="62">
        <v>64493170</v>
      </c>
      <c r="E23" s="63">
        <f t="shared" si="0"/>
        <v>39976119</v>
      </c>
      <c r="F23" s="61">
        <v>25477656</v>
      </c>
      <c r="G23" s="62">
        <v>67717000</v>
      </c>
      <c r="H23" s="63">
        <f t="shared" si="1"/>
        <v>42239344</v>
      </c>
      <c r="I23" s="63">
        <v>71103000</v>
      </c>
      <c r="J23" s="28">
        <f t="shared" si="2"/>
        <v>163.05435347832005</v>
      </c>
      <c r="K23" s="29">
        <f t="shared" si="3"/>
        <v>165.78975711109373</v>
      </c>
      <c r="L23" s="30">
        <f>IF($E$25=0,0,($E23/$E$25)*100)</f>
        <v>94.19774620262932</v>
      </c>
      <c r="M23" s="29">
        <f>IF($H$25=0,0,($H23/$H$25)*100)</f>
        <v>94.78969488958468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6000</v>
      </c>
      <c r="H24" s="63">
        <f t="shared" si="1"/>
        <v>6000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0.013464654406979143</v>
      </c>
      <c r="N24" s="5"/>
      <c r="O24" s="31"/>
    </row>
    <row r="25" spans="1:15" ht="16.5">
      <c r="A25" s="6"/>
      <c r="B25" s="32" t="s">
        <v>31</v>
      </c>
      <c r="C25" s="64">
        <v>45750318</v>
      </c>
      <c r="D25" s="65">
        <v>88188827</v>
      </c>
      <c r="E25" s="66">
        <f t="shared" si="0"/>
        <v>42438509</v>
      </c>
      <c r="F25" s="64">
        <v>48035886</v>
      </c>
      <c r="G25" s="65">
        <v>92597000</v>
      </c>
      <c r="H25" s="66">
        <f t="shared" si="1"/>
        <v>44561114</v>
      </c>
      <c r="I25" s="66">
        <v>97227000</v>
      </c>
      <c r="J25" s="41">
        <f t="shared" si="2"/>
        <v>92.76112354016863</v>
      </c>
      <c r="K25" s="34">
        <f t="shared" si="3"/>
        <v>92.76629976180725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39956000</v>
      </c>
      <c r="E28" s="63">
        <f t="shared" si="0"/>
        <v>39956000</v>
      </c>
      <c r="F28" s="61"/>
      <c r="G28" s="62">
        <v>41954000</v>
      </c>
      <c r="H28" s="63">
        <f t="shared" si="1"/>
        <v>41954000</v>
      </c>
      <c r="I28" s="63">
        <v>44051000</v>
      </c>
      <c r="J28" s="28">
        <f t="shared" si="2"/>
        <v>0</v>
      </c>
      <c r="K28" s="29">
        <f t="shared" si="3"/>
        <v>0</v>
      </c>
      <c r="L28" s="30">
        <f t="shared" si="6"/>
        <v>94.15033878782123</v>
      </c>
      <c r="M28" s="29">
        <f t="shared" si="7"/>
        <v>94.14935183173382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21392051</v>
      </c>
      <c r="D30" s="62">
        <v>13887000</v>
      </c>
      <c r="E30" s="63">
        <f t="shared" si="0"/>
        <v>-7505051</v>
      </c>
      <c r="F30" s="61">
        <v>22461654</v>
      </c>
      <c r="G30" s="62">
        <v>14581000</v>
      </c>
      <c r="H30" s="63">
        <f t="shared" si="1"/>
        <v>-7880654</v>
      </c>
      <c r="I30" s="63">
        <v>15311000</v>
      </c>
      <c r="J30" s="28">
        <f t="shared" si="2"/>
        <v>-35.08336344186913</v>
      </c>
      <c r="K30" s="29">
        <f t="shared" si="3"/>
        <v>-35.08492295358124</v>
      </c>
      <c r="L30" s="30">
        <f t="shared" si="6"/>
        <v>-17.684530340121043</v>
      </c>
      <c r="M30" s="29">
        <f t="shared" si="7"/>
        <v>-17.685047101829635</v>
      </c>
      <c r="N30" s="5"/>
      <c r="O30" s="31"/>
    </row>
    <row r="31" spans="1:15" ht="12.75">
      <c r="A31" s="6"/>
      <c r="B31" s="27" t="s">
        <v>30</v>
      </c>
      <c r="C31" s="61">
        <v>24358267</v>
      </c>
      <c r="D31" s="62">
        <v>34345827</v>
      </c>
      <c r="E31" s="63">
        <f t="shared" si="0"/>
        <v>9987560</v>
      </c>
      <c r="F31" s="61">
        <v>25574232</v>
      </c>
      <c r="G31" s="62">
        <v>36062000</v>
      </c>
      <c r="H31" s="63">
        <f t="shared" si="1"/>
        <v>10487768</v>
      </c>
      <c r="I31" s="63">
        <v>37865000</v>
      </c>
      <c r="J31" s="28">
        <f t="shared" si="2"/>
        <v>41.00275278204315</v>
      </c>
      <c r="K31" s="29">
        <f t="shared" si="3"/>
        <v>41.00912199435744</v>
      </c>
      <c r="L31" s="30">
        <f t="shared" si="6"/>
        <v>23.534191552299824</v>
      </c>
      <c r="M31" s="29">
        <f t="shared" si="7"/>
        <v>23.535695270095804</v>
      </c>
      <c r="N31" s="5"/>
      <c r="O31" s="31"/>
    </row>
    <row r="32" spans="1:15" ht="17.25" thickBot="1">
      <c r="A32" s="6"/>
      <c r="B32" s="55" t="s">
        <v>37</v>
      </c>
      <c r="C32" s="79">
        <v>45750318</v>
      </c>
      <c r="D32" s="80">
        <v>88188827</v>
      </c>
      <c r="E32" s="81">
        <f t="shared" si="0"/>
        <v>42438509</v>
      </c>
      <c r="F32" s="79">
        <v>48035886</v>
      </c>
      <c r="G32" s="80">
        <v>92597000</v>
      </c>
      <c r="H32" s="81">
        <f t="shared" si="1"/>
        <v>44561114</v>
      </c>
      <c r="I32" s="81">
        <v>97227000</v>
      </c>
      <c r="J32" s="56">
        <f t="shared" si="2"/>
        <v>92.76112354016863</v>
      </c>
      <c r="K32" s="57">
        <f t="shared" si="3"/>
        <v>92.76629976180725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101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9001500</v>
      </c>
      <c r="D7" s="62">
        <v>7922020</v>
      </c>
      <c r="E7" s="63">
        <f>($D7-$C7)</f>
        <v>-1079480</v>
      </c>
      <c r="F7" s="61">
        <v>9496583</v>
      </c>
      <c r="G7" s="62">
        <v>8389419</v>
      </c>
      <c r="H7" s="63">
        <f>($G7-$F7)</f>
        <v>-1107164</v>
      </c>
      <c r="I7" s="63">
        <v>8859227</v>
      </c>
      <c r="J7" s="28">
        <f>IF($C7=0,0,($E7/$C7)*100)</f>
        <v>-11.992223518302506</v>
      </c>
      <c r="K7" s="29">
        <f>IF($F7=0,0,($H7/$F7)*100)</f>
        <v>-11.658551291554026</v>
      </c>
      <c r="L7" s="30">
        <f>IF($E$10=0,0,($E7/$E$10)*100)</f>
        <v>-4.4026586759616215</v>
      </c>
      <c r="M7" s="29">
        <f>IF($H$10=0,0,($H7/$H$10)*100)</f>
        <v>-11.551995058523525</v>
      </c>
      <c r="N7" s="5"/>
      <c r="O7" s="31"/>
    </row>
    <row r="8" spans="1:15" ht="12.75">
      <c r="A8" s="2"/>
      <c r="B8" s="27" t="s">
        <v>16</v>
      </c>
      <c r="C8" s="61">
        <v>899091</v>
      </c>
      <c r="D8" s="62">
        <v>786048</v>
      </c>
      <c r="E8" s="63">
        <f>($D8-$C8)</f>
        <v>-113043</v>
      </c>
      <c r="F8" s="61">
        <v>948541</v>
      </c>
      <c r="G8" s="62">
        <v>832425</v>
      </c>
      <c r="H8" s="63">
        <f>($G8-$F8)</f>
        <v>-116116</v>
      </c>
      <c r="I8" s="63">
        <v>879041</v>
      </c>
      <c r="J8" s="28">
        <f>IF($C8=0,0,($E8/$C8)*100)</f>
        <v>-12.573032095750042</v>
      </c>
      <c r="K8" s="29">
        <f>IF($F8=0,0,($H8/$F8)*100)</f>
        <v>-12.241537266180377</v>
      </c>
      <c r="L8" s="30">
        <f>IF($E$10=0,0,($E8/$E$10)*100)</f>
        <v>-0.461045822717169</v>
      </c>
      <c r="M8" s="29">
        <f>IF($H$10=0,0,($H8/$H$10)*100)</f>
        <v>-1.2115381806268246</v>
      </c>
      <c r="N8" s="5"/>
      <c r="O8" s="31"/>
    </row>
    <row r="9" spans="1:15" ht="12.75">
      <c r="A9" s="2"/>
      <c r="B9" s="27" t="s">
        <v>17</v>
      </c>
      <c r="C9" s="61">
        <v>161532067</v>
      </c>
      <c r="D9" s="62">
        <v>187243411</v>
      </c>
      <c r="E9" s="63">
        <f aca="true" t="shared" si="0" ref="E9:E32">($D9-$C9)</f>
        <v>25711344</v>
      </c>
      <c r="F9" s="61">
        <v>165069573</v>
      </c>
      <c r="G9" s="62">
        <v>175877033</v>
      </c>
      <c r="H9" s="63">
        <f aca="true" t="shared" si="1" ref="H9:H32">($G9-$F9)</f>
        <v>10807460</v>
      </c>
      <c r="I9" s="63">
        <v>169542189</v>
      </c>
      <c r="J9" s="28">
        <f aca="true" t="shared" si="2" ref="J9:J32">IF($C9=0,0,($E9/$C9)*100)</f>
        <v>15.917176370930733</v>
      </c>
      <c r="K9" s="29">
        <f aca="true" t="shared" si="3" ref="K9:K32">IF($F9=0,0,($H9/$F9)*100)</f>
        <v>6.5472150945710625</v>
      </c>
      <c r="L9" s="30">
        <f>IF($E$10=0,0,($E9/$E$10)*100)</f>
        <v>104.86370449867879</v>
      </c>
      <c r="M9" s="29">
        <f>IF($H$10=0,0,($H9/$H$10)*100)</f>
        <v>112.76353323915036</v>
      </c>
      <c r="N9" s="5"/>
      <c r="O9" s="31"/>
    </row>
    <row r="10" spans="1:15" ht="16.5">
      <c r="A10" s="6"/>
      <c r="B10" s="32" t="s">
        <v>18</v>
      </c>
      <c r="C10" s="64">
        <v>171432658</v>
      </c>
      <c r="D10" s="65">
        <v>195951479</v>
      </c>
      <c r="E10" s="66">
        <f t="shared" si="0"/>
        <v>24518821</v>
      </c>
      <c r="F10" s="64">
        <v>175514697</v>
      </c>
      <c r="G10" s="65">
        <v>185098877</v>
      </c>
      <c r="H10" s="66">
        <f t="shared" si="1"/>
        <v>9584180</v>
      </c>
      <c r="I10" s="66">
        <v>179280457</v>
      </c>
      <c r="J10" s="33">
        <f t="shared" si="2"/>
        <v>14.302304640227884</v>
      </c>
      <c r="K10" s="34">
        <f t="shared" si="3"/>
        <v>5.460613933658217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46486603</v>
      </c>
      <c r="D12" s="62">
        <v>50010501</v>
      </c>
      <c r="E12" s="63">
        <f t="shared" si="0"/>
        <v>3523898</v>
      </c>
      <c r="F12" s="61">
        <v>49461745</v>
      </c>
      <c r="G12" s="62">
        <v>52335988</v>
      </c>
      <c r="H12" s="63">
        <f t="shared" si="1"/>
        <v>2874243</v>
      </c>
      <c r="I12" s="63">
        <v>54900453</v>
      </c>
      <c r="J12" s="28">
        <f t="shared" si="2"/>
        <v>7.580459256186131</v>
      </c>
      <c r="K12" s="29">
        <f t="shared" si="3"/>
        <v>5.811042453111996</v>
      </c>
      <c r="L12" s="30">
        <f aca="true" t="shared" si="4" ref="L12:L17">IF($E$17=0,0,($E12/$E$17)*100)</f>
        <v>7.121105502393379</v>
      </c>
      <c r="M12" s="29">
        <f aca="true" t="shared" si="5" ref="M12:M17">IF($H$17=0,0,($H12/$H$17)*100)</f>
        <v>7.640114065712185</v>
      </c>
      <c r="N12" s="5"/>
      <c r="O12" s="31"/>
    </row>
    <row r="13" spans="1:15" ht="12.75">
      <c r="A13" s="2"/>
      <c r="B13" s="27" t="s">
        <v>21</v>
      </c>
      <c r="C13" s="61"/>
      <c r="D13" s="62">
        <v>62952</v>
      </c>
      <c r="E13" s="63">
        <f t="shared" si="0"/>
        <v>62952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0.127213623546047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109388574</v>
      </c>
      <c r="D16" s="62">
        <v>155286990</v>
      </c>
      <c r="E16" s="63">
        <f t="shared" si="0"/>
        <v>45898416</v>
      </c>
      <c r="F16" s="61">
        <v>115335649</v>
      </c>
      <c r="G16" s="62">
        <v>150081826</v>
      </c>
      <c r="H16" s="63">
        <f t="shared" si="1"/>
        <v>34746177</v>
      </c>
      <c r="I16" s="63">
        <v>169984763</v>
      </c>
      <c r="J16" s="40">
        <f t="shared" si="2"/>
        <v>41.95905872216599</v>
      </c>
      <c r="K16" s="29">
        <f t="shared" si="3"/>
        <v>30.126138189936402</v>
      </c>
      <c r="L16" s="30">
        <f t="shared" si="4"/>
        <v>92.75168087406057</v>
      </c>
      <c r="M16" s="29">
        <f t="shared" si="5"/>
        <v>92.35988593428782</v>
      </c>
      <c r="N16" s="5"/>
      <c r="O16" s="31"/>
    </row>
    <row r="17" spans="1:15" ht="16.5">
      <c r="A17" s="2"/>
      <c r="B17" s="32" t="s">
        <v>24</v>
      </c>
      <c r="C17" s="64">
        <v>155875177</v>
      </c>
      <c r="D17" s="65">
        <v>205360443</v>
      </c>
      <c r="E17" s="66">
        <f t="shared" si="0"/>
        <v>49485266</v>
      </c>
      <c r="F17" s="64">
        <v>164797394</v>
      </c>
      <c r="G17" s="65">
        <v>202417814</v>
      </c>
      <c r="H17" s="66">
        <f t="shared" si="1"/>
        <v>37620420</v>
      </c>
      <c r="I17" s="66">
        <v>224885216</v>
      </c>
      <c r="J17" s="41">
        <f t="shared" si="2"/>
        <v>31.746726420718037</v>
      </c>
      <c r="K17" s="34">
        <f t="shared" si="3"/>
        <v>22.828285743401985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15557481</v>
      </c>
      <c r="D18" s="71">
        <v>-9408964</v>
      </c>
      <c r="E18" s="72">
        <f t="shared" si="0"/>
        <v>-24966445</v>
      </c>
      <c r="F18" s="73">
        <v>10717303</v>
      </c>
      <c r="G18" s="74">
        <v>-17318937</v>
      </c>
      <c r="H18" s="75">
        <f t="shared" si="1"/>
        <v>-28036240</v>
      </c>
      <c r="I18" s="75">
        <v>-45604759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40298880</v>
      </c>
      <c r="E23" s="63">
        <f t="shared" si="0"/>
        <v>40298880</v>
      </c>
      <c r="F23" s="61"/>
      <c r="G23" s="62">
        <v>41831040</v>
      </c>
      <c r="H23" s="63">
        <f t="shared" si="1"/>
        <v>41831040</v>
      </c>
      <c r="I23" s="63">
        <v>44126400</v>
      </c>
      <c r="J23" s="28">
        <f t="shared" si="2"/>
        <v>0</v>
      </c>
      <c r="K23" s="29">
        <f t="shared" si="3"/>
        <v>0</v>
      </c>
      <c r="L23" s="30">
        <f>IF($E$25=0,0,($E23/$E$25)*100)</f>
        <v>1623.4361403848013</v>
      </c>
      <c r="M23" s="29">
        <f>IF($H$25=0,0,($H23/$H$25)*100)</f>
        <v>-268.72648781991984</v>
      </c>
      <c r="N23" s="5"/>
      <c r="O23" s="31"/>
    </row>
    <row r="24" spans="1:15" ht="12.75">
      <c r="A24" s="6"/>
      <c r="B24" s="27" t="s">
        <v>30</v>
      </c>
      <c r="C24" s="61">
        <v>55666560</v>
      </c>
      <c r="D24" s="62">
        <v>17850000</v>
      </c>
      <c r="E24" s="63">
        <f t="shared" si="0"/>
        <v>-37816560</v>
      </c>
      <c r="F24" s="61">
        <v>57397440</v>
      </c>
      <c r="G24" s="62">
        <v>0</v>
      </c>
      <c r="H24" s="63">
        <f t="shared" si="1"/>
        <v>-57397440</v>
      </c>
      <c r="I24" s="63">
        <v>0</v>
      </c>
      <c r="J24" s="28">
        <f t="shared" si="2"/>
        <v>-67.9340702928293</v>
      </c>
      <c r="K24" s="29">
        <f t="shared" si="3"/>
        <v>-100</v>
      </c>
      <c r="L24" s="30">
        <f>IF($E$25=0,0,($E24/$E$25)*100)</f>
        <v>-1523.4361403848013</v>
      </c>
      <c r="M24" s="29">
        <f>IF($H$25=0,0,($H24/$H$25)*100)</f>
        <v>368.72648781991984</v>
      </c>
      <c r="N24" s="5"/>
      <c r="O24" s="31"/>
    </row>
    <row r="25" spans="1:15" ht="16.5">
      <c r="A25" s="6"/>
      <c r="B25" s="32" t="s">
        <v>31</v>
      </c>
      <c r="C25" s="64">
        <v>55666560</v>
      </c>
      <c r="D25" s="65">
        <v>58148880</v>
      </c>
      <c r="E25" s="66">
        <f t="shared" si="0"/>
        <v>2482320</v>
      </c>
      <c r="F25" s="64">
        <v>57397440</v>
      </c>
      <c r="G25" s="65">
        <v>41831040</v>
      </c>
      <c r="H25" s="66">
        <f t="shared" si="1"/>
        <v>-15566400</v>
      </c>
      <c r="I25" s="66">
        <v>44126400</v>
      </c>
      <c r="J25" s="41">
        <f t="shared" si="2"/>
        <v>4.459266029731315</v>
      </c>
      <c r="K25" s="34">
        <f t="shared" si="3"/>
        <v>-27.12037331281674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15000000</v>
      </c>
      <c r="D28" s="62">
        <v>0</v>
      </c>
      <c r="E28" s="63">
        <f t="shared" si="0"/>
        <v>-15000000</v>
      </c>
      <c r="F28" s="61">
        <v>15000000</v>
      </c>
      <c r="G28" s="62">
        <v>0</v>
      </c>
      <c r="H28" s="63">
        <f t="shared" si="1"/>
        <v>-15000000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-604.2734216378227</v>
      </c>
      <c r="M28" s="29">
        <f t="shared" si="7"/>
        <v>96.36139377119952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40666560</v>
      </c>
      <c r="D30" s="62">
        <v>27018880</v>
      </c>
      <c r="E30" s="63">
        <f t="shared" si="0"/>
        <v>-13647680</v>
      </c>
      <c r="F30" s="61">
        <v>42397440</v>
      </c>
      <c r="G30" s="62">
        <v>25965040</v>
      </c>
      <c r="H30" s="63">
        <f t="shared" si="1"/>
        <v>-16432400</v>
      </c>
      <c r="I30" s="63">
        <v>27419400</v>
      </c>
      <c r="J30" s="28">
        <f t="shared" si="2"/>
        <v>-33.55995687857542</v>
      </c>
      <c r="K30" s="29">
        <f t="shared" si="3"/>
        <v>-38.758000483048036</v>
      </c>
      <c r="L30" s="30">
        <f t="shared" si="6"/>
        <v>-549.7953527345387</v>
      </c>
      <c r="M30" s="29">
        <f t="shared" si="7"/>
        <v>105.56326446705727</v>
      </c>
      <c r="N30" s="5"/>
      <c r="O30" s="31"/>
    </row>
    <row r="31" spans="1:15" ht="12.75">
      <c r="A31" s="6"/>
      <c r="B31" s="27" t="s">
        <v>30</v>
      </c>
      <c r="C31" s="61"/>
      <c r="D31" s="62">
        <v>31130000</v>
      </c>
      <c r="E31" s="63">
        <f t="shared" si="0"/>
        <v>31130000</v>
      </c>
      <c r="F31" s="61"/>
      <c r="G31" s="62">
        <v>15866000</v>
      </c>
      <c r="H31" s="63">
        <f t="shared" si="1"/>
        <v>15866000</v>
      </c>
      <c r="I31" s="63">
        <v>16707000</v>
      </c>
      <c r="J31" s="28">
        <f t="shared" si="2"/>
        <v>0</v>
      </c>
      <c r="K31" s="29">
        <f t="shared" si="3"/>
        <v>0</v>
      </c>
      <c r="L31" s="30">
        <f t="shared" si="6"/>
        <v>1254.0687743723613</v>
      </c>
      <c r="M31" s="29">
        <f t="shared" si="7"/>
        <v>-101.92465823825675</v>
      </c>
      <c r="N31" s="5"/>
      <c r="O31" s="31"/>
    </row>
    <row r="32" spans="1:15" ht="17.25" thickBot="1">
      <c r="A32" s="6"/>
      <c r="B32" s="55" t="s">
        <v>37</v>
      </c>
      <c r="C32" s="79">
        <v>55666560</v>
      </c>
      <c r="D32" s="80">
        <v>58148880</v>
      </c>
      <c r="E32" s="81">
        <f t="shared" si="0"/>
        <v>2482320</v>
      </c>
      <c r="F32" s="79">
        <v>57397440</v>
      </c>
      <c r="G32" s="80">
        <v>41831040</v>
      </c>
      <c r="H32" s="81">
        <f t="shared" si="1"/>
        <v>-15566400</v>
      </c>
      <c r="I32" s="81">
        <v>44126400</v>
      </c>
      <c r="J32" s="56">
        <f t="shared" si="2"/>
        <v>4.459266029731315</v>
      </c>
      <c r="K32" s="57">
        <f t="shared" si="3"/>
        <v>-27.12037331281674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102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48938210</v>
      </c>
      <c r="D8" s="62">
        <v>55902000</v>
      </c>
      <c r="E8" s="63">
        <f>($D8-$C8)</f>
        <v>6963790</v>
      </c>
      <c r="F8" s="61">
        <v>52853268</v>
      </c>
      <c r="G8" s="62">
        <v>60222000</v>
      </c>
      <c r="H8" s="63">
        <f>($G8-$F8)</f>
        <v>7368732</v>
      </c>
      <c r="I8" s="63">
        <v>64875000</v>
      </c>
      <c r="J8" s="28">
        <f>IF($C8=0,0,($E8/$C8)*100)</f>
        <v>14.229760344728588</v>
      </c>
      <c r="K8" s="29">
        <f>IF($F8=0,0,($H8/$F8)*100)</f>
        <v>13.941866376171857</v>
      </c>
      <c r="L8" s="30">
        <f>IF($E$10=0,0,($E8/$E$10)*100)</f>
        <v>33.5645051498536</v>
      </c>
      <c r="M8" s="29">
        <f>IF($H$10=0,0,($H8/$H$10)*100)</f>
        <v>-25.209737833481384</v>
      </c>
      <c r="N8" s="5"/>
      <c r="O8" s="31"/>
    </row>
    <row r="9" spans="1:15" ht="12.75">
      <c r="A9" s="2"/>
      <c r="B9" s="27" t="s">
        <v>17</v>
      </c>
      <c r="C9" s="61">
        <v>300312432</v>
      </c>
      <c r="D9" s="62">
        <v>314096125</v>
      </c>
      <c r="E9" s="63">
        <f aca="true" t="shared" si="0" ref="E9:E32">($D9-$C9)</f>
        <v>13783693</v>
      </c>
      <c r="F9" s="61">
        <v>314476972</v>
      </c>
      <c r="G9" s="62">
        <v>277878535</v>
      </c>
      <c r="H9" s="63">
        <f aca="true" t="shared" si="1" ref="H9:H32">($G9-$F9)</f>
        <v>-36598437</v>
      </c>
      <c r="I9" s="63">
        <v>297323986</v>
      </c>
      <c r="J9" s="28">
        <f aca="true" t="shared" si="2" ref="J9:J32">IF($C9=0,0,($E9/$C9)*100)</f>
        <v>4.589784348321618</v>
      </c>
      <c r="K9" s="29">
        <f aca="true" t="shared" si="3" ref="K9:K32">IF($F9=0,0,($H9/$F9)*100)</f>
        <v>-11.637875030162782</v>
      </c>
      <c r="L9" s="30">
        <f>IF($E$10=0,0,($E9/$E$10)*100)</f>
        <v>66.4354948501464</v>
      </c>
      <c r="M9" s="29">
        <f>IF($H$10=0,0,($H9/$H$10)*100)</f>
        <v>125.2097378334814</v>
      </c>
      <c r="N9" s="5"/>
      <c r="O9" s="31"/>
    </row>
    <row r="10" spans="1:15" ht="16.5">
      <c r="A10" s="6"/>
      <c r="B10" s="32" t="s">
        <v>18</v>
      </c>
      <c r="C10" s="64">
        <v>349250642</v>
      </c>
      <c r="D10" s="65">
        <v>369998125</v>
      </c>
      <c r="E10" s="66">
        <f t="shared" si="0"/>
        <v>20747483</v>
      </c>
      <c r="F10" s="64">
        <v>367330240</v>
      </c>
      <c r="G10" s="65">
        <v>338100535</v>
      </c>
      <c r="H10" s="66">
        <f t="shared" si="1"/>
        <v>-29229705</v>
      </c>
      <c r="I10" s="66">
        <v>362198986</v>
      </c>
      <c r="J10" s="33">
        <f t="shared" si="2"/>
        <v>5.94057118440458</v>
      </c>
      <c r="K10" s="34">
        <f t="shared" si="3"/>
        <v>-7.957336972855815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122490347</v>
      </c>
      <c r="D12" s="62">
        <v>122390409</v>
      </c>
      <c r="E12" s="63">
        <f t="shared" si="0"/>
        <v>-99938</v>
      </c>
      <c r="F12" s="61">
        <v>133051550</v>
      </c>
      <c r="G12" s="62">
        <v>131488666</v>
      </c>
      <c r="H12" s="63">
        <f t="shared" si="1"/>
        <v>-1562884</v>
      </c>
      <c r="I12" s="63">
        <v>140571000</v>
      </c>
      <c r="J12" s="28">
        <f t="shared" si="2"/>
        <v>-0.08158846998776156</v>
      </c>
      <c r="K12" s="29">
        <f t="shared" si="3"/>
        <v>-1.174645466362474</v>
      </c>
      <c r="L12" s="30">
        <f aca="true" t="shared" si="4" ref="L12:L17">IF($E$17=0,0,($E12/$E$17)*100)</f>
        <v>-0.17369448791045486</v>
      </c>
      <c r="M12" s="29">
        <f aca="true" t="shared" si="5" ref="M12:M17">IF($H$17=0,0,($H12/$H$17)*100)</f>
        <v>-127.93704015376505</v>
      </c>
      <c r="N12" s="5"/>
      <c r="O12" s="31"/>
    </row>
    <row r="13" spans="1:15" ht="12.75">
      <c r="A13" s="2"/>
      <c r="B13" s="27" t="s">
        <v>21</v>
      </c>
      <c r="C13" s="61">
        <v>10000000</v>
      </c>
      <c r="D13" s="62">
        <v>24691673</v>
      </c>
      <c r="E13" s="63">
        <f t="shared" si="0"/>
        <v>14691673</v>
      </c>
      <c r="F13" s="61">
        <v>10000000</v>
      </c>
      <c r="G13" s="62">
        <v>26599561</v>
      </c>
      <c r="H13" s="63">
        <f t="shared" si="1"/>
        <v>16599561</v>
      </c>
      <c r="I13" s="63">
        <v>28654869</v>
      </c>
      <c r="J13" s="28">
        <f t="shared" si="2"/>
        <v>146.91673</v>
      </c>
      <c r="K13" s="29">
        <f t="shared" si="3"/>
        <v>165.99561</v>
      </c>
      <c r="L13" s="30">
        <f t="shared" si="4"/>
        <v>25.534457546507394</v>
      </c>
      <c r="M13" s="29">
        <f t="shared" si="5"/>
        <v>1358.8332225500244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5295000</v>
      </c>
      <c r="D15" s="62">
        <v>8705737</v>
      </c>
      <c r="E15" s="63">
        <f t="shared" si="0"/>
        <v>3410737</v>
      </c>
      <c r="F15" s="61">
        <v>5586000</v>
      </c>
      <c r="G15" s="62">
        <v>9463136</v>
      </c>
      <c r="H15" s="63">
        <f t="shared" si="1"/>
        <v>3877136</v>
      </c>
      <c r="I15" s="63">
        <v>10286429</v>
      </c>
      <c r="J15" s="28">
        <f t="shared" si="2"/>
        <v>64.41429650613787</v>
      </c>
      <c r="K15" s="29">
        <f t="shared" si="3"/>
        <v>69.40809165771572</v>
      </c>
      <c r="L15" s="30">
        <f t="shared" si="4"/>
        <v>5.927937487364577</v>
      </c>
      <c r="M15" s="29">
        <f t="shared" si="5"/>
        <v>317.3807551383264</v>
      </c>
      <c r="N15" s="5"/>
      <c r="O15" s="31"/>
    </row>
    <row r="16" spans="1:15" ht="12.75">
      <c r="A16" s="2"/>
      <c r="B16" s="27" t="s">
        <v>23</v>
      </c>
      <c r="C16" s="61">
        <v>202258863</v>
      </c>
      <c r="D16" s="62">
        <v>241793047</v>
      </c>
      <c r="E16" s="63">
        <f t="shared" si="0"/>
        <v>39534184</v>
      </c>
      <c r="F16" s="61">
        <v>216147780</v>
      </c>
      <c r="G16" s="62">
        <v>198455571</v>
      </c>
      <c r="H16" s="63">
        <f t="shared" si="1"/>
        <v>-17692209</v>
      </c>
      <c r="I16" s="63">
        <v>209516245</v>
      </c>
      <c r="J16" s="40">
        <f t="shared" si="2"/>
        <v>19.54632959644394</v>
      </c>
      <c r="K16" s="29">
        <f t="shared" si="3"/>
        <v>-8.185237433389322</v>
      </c>
      <c r="L16" s="30">
        <f t="shared" si="4"/>
        <v>68.71129945403848</v>
      </c>
      <c r="M16" s="29">
        <f t="shared" si="5"/>
        <v>-1448.2769375345856</v>
      </c>
      <c r="N16" s="5"/>
      <c r="O16" s="31"/>
    </row>
    <row r="17" spans="1:15" ht="16.5">
      <c r="A17" s="2"/>
      <c r="B17" s="32" t="s">
        <v>24</v>
      </c>
      <c r="C17" s="64">
        <v>340044210</v>
      </c>
      <c r="D17" s="65">
        <v>397580866</v>
      </c>
      <c r="E17" s="66">
        <f t="shared" si="0"/>
        <v>57536656</v>
      </c>
      <c r="F17" s="64">
        <v>364785330</v>
      </c>
      <c r="G17" s="65">
        <v>366006934</v>
      </c>
      <c r="H17" s="66">
        <f t="shared" si="1"/>
        <v>1221604</v>
      </c>
      <c r="I17" s="66">
        <v>389028543</v>
      </c>
      <c r="J17" s="41">
        <f t="shared" si="2"/>
        <v>16.920345739749546</v>
      </c>
      <c r="K17" s="34">
        <f t="shared" si="3"/>
        <v>0.33488298446650805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9206432</v>
      </c>
      <c r="D18" s="71">
        <v>-27582741</v>
      </c>
      <c r="E18" s="72">
        <f t="shared" si="0"/>
        <v>-36789173</v>
      </c>
      <c r="F18" s="73">
        <v>2544910</v>
      </c>
      <c r="G18" s="74">
        <v>-27906399</v>
      </c>
      <c r="H18" s="75">
        <f t="shared" si="1"/>
        <v>-30451309</v>
      </c>
      <c r="I18" s="75">
        <v>-26829557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273942000</v>
      </c>
      <c r="D23" s="62">
        <v>298289875</v>
      </c>
      <c r="E23" s="63">
        <f t="shared" si="0"/>
        <v>24347875</v>
      </c>
      <c r="F23" s="61">
        <v>415606000</v>
      </c>
      <c r="G23" s="62">
        <v>321768065</v>
      </c>
      <c r="H23" s="63">
        <f t="shared" si="1"/>
        <v>-93837935</v>
      </c>
      <c r="I23" s="63">
        <v>424117110</v>
      </c>
      <c r="J23" s="28">
        <f t="shared" si="2"/>
        <v>8.887967160931876</v>
      </c>
      <c r="K23" s="29">
        <f t="shared" si="3"/>
        <v>-22.57858043435369</v>
      </c>
      <c r="L23" s="30">
        <f>IF($E$25=0,0,($E23/$E$25)*100)</f>
        <v>116.48098646717257</v>
      </c>
      <c r="M23" s="29">
        <f>IF($H$25=0,0,($H23/$H$25)*100)</f>
        <v>106.79094512578342</v>
      </c>
      <c r="N23" s="5"/>
      <c r="O23" s="31"/>
    </row>
    <row r="24" spans="1:15" ht="12.75">
      <c r="A24" s="6"/>
      <c r="B24" s="27" t="s">
        <v>30</v>
      </c>
      <c r="C24" s="61">
        <v>11805000</v>
      </c>
      <c r="D24" s="62">
        <v>8360000</v>
      </c>
      <c r="E24" s="63">
        <f t="shared" si="0"/>
        <v>-3445000</v>
      </c>
      <c r="F24" s="61">
        <v>2209000</v>
      </c>
      <c r="G24" s="62">
        <v>8176250</v>
      </c>
      <c r="H24" s="63">
        <f t="shared" si="1"/>
        <v>5967250</v>
      </c>
      <c r="I24" s="63">
        <v>8609592</v>
      </c>
      <c r="J24" s="28">
        <f t="shared" si="2"/>
        <v>-29.18254976704786</v>
      </c>
      <c r="K24" s="29">
        <f t="shared" si="3"/>
        <v>270.13354459031234</v>
      </c>
      <c r="L24" s="30">
        <f>IF($E$25=0,0,($E24/$E$25)*100)</f>
        <v>-16.480986467172578</v>
      </c>
      <c r="M24" s="29">
        <f>IF($H$25=0,0,($H24/$H$25)*100)</f>
        <v>-6.790945125783416</v>
      </c>
      <c r="N24" s="5"/>
      <c r="O24" s="31"/>
    </row>
    <row r="25" spans="1:15" ht="16.5">
      <c r="A25" s="6"/>
      <c r="B25" s="32" t="s">
        <v>31</v>
      </c>
      <c r="C25" s="64">
        <v>285747000</v>
      </c>
      <c r="D25" s="65">
        <v>306649875</v>
      </c>
      <c r="E25" s="66">
        <f t="shared" si="0"/>
        <v>20902875</v>
      </c>
      <c r="F25" s="64">
        <v>417815000</v>
      </c>
      <c r="G25" s="65">
        <v>329944315</v>
      </c>
      <c r="H25" s="66">
        <f t="shared" si="1"/>
        <v>-87870685</v>
      </c>
      <c r="I25" s="66">
        <v>432726702</v>
      </c>
      <c r="J25" s="41">
        <f t="shared" si="2"/>
        <v>7.315168663188065</v>
      </c>
      <c r="K25" s="34">
        <f t="shared" si="3"/>
        <v>-21.031002955853666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259174000</v>
      </c>
      <c r="D27" s="62">
        <v>274949875</v>
      </c>
      <c r="E27" s="63">
        <f t="shared" si="0"/>
        <v>15775875</v>
      </c>
      <c r="F27" s="61">
        <v>395545000</v>
      </c>
      <c r="G27" s="62">
        <v>319895313</v>
      </c>
      <c r="H27" s="63">
        <f t="shared" si="1"/>
        <v>-75649687</v>
      </c>
      <c r="I27" s="63">
        <v>424117110</v>
      </c>
      <c r="J27" s="28">
        <f t="shared" si="2"/>
        <v>6.0869821046864265</v>
      </c>
      <c r="K27" s="29">
        <f t="shared" si="3"/>
        <v>-19.125431240440406</v>
      </c>
      <c r="L27" s="30">
        <f aca="true" t="shared" si="6" ref="L27:L32">IF($E$32=0,0,($E27/$E$32)*100)</f>
        <v>75.47227355088714</v>
      </c>
      <c r="M27" s="29">
        <f aca="true" t="shared" si="7" ref="M27:M32">IF($H$32=0,0,($H27/$H$32)*100)</f>
        <v>86.0920637401192</v>
      </c>
      <c r="N27" s="5"/>
      <c r="O27" s="31"/>
    </row>
    <row r="28" spans="1:15" ht="12.75">
      <c r="A28" s="6"/>
      <c r="B28" s="27" t="s">
        <v>34</v>
      </c>
      <c r="C28" s="61">
        <v>3000000</v>
      </c>
      <c r="D28" s="62">
        <v>0</v>
      </c>
      <c r="E28" s="63">
        <f t="shared" si="0"/>
        <v>-3000000</v>
      </c>
      <c r="F28" s="61">
        <v>5000000</v>
      </c>
      <c r="G28" s="62">
        <v>1872751</v>
      </c>
      <c r="H28" s="63">
        <f t="shared" si="1"/>
        <v>-3127249</v>
      </c>
      <c r="I28" s="63">
        <v>0</v>
      </c>
      <c r="J28" s="28">
        <f t="shared" si="2"/>
        <v>-100</v>
      </c>
      <c r="K28" s="29">
        <f t="shared" si="3"/>
        <v>-62.544979999999995</v>
      </c>
      <c r="L28" s="30">
        <f t="shared" si="6"/>
        <v>-14.352092714518935</v>
      </c>
      <c r="M28" s="29">
        <f t="shared" si="7"/>
        <v>3.5589218001552876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23573000</v>
      </c>
      <c r="D31" s="62">
        <v>31700000</v>
      </c>
      <c r="E31" s="63">
        <f t="shared" si="0"/>
        <v>8127000</v>
      </c>
      <c r="F31" s="61">
        <v>17270000</v>
      </c>
      <c r="G31" s="62">
        <v>8176250</v>
      </c>
      <c r="H31" s="63">
        <f t="shared" si="1"/>
        <v>-9093750</v>
      </c>
      <c r="I31" s="63">
        <v>8609593</v>
      </c>
      <c r="J31" s="28">
        <f t="shared" si="2"/>
        <v>34.47588342595342</v>
      </c>
      <c r="K31" s="29">
        <f t="shared" si="3"/>
        <v>-52.65634047481181</v>
      </c>
      <c r="L31" s="30">
        <f t="shared" si="6"/>
        <v>38.879819163631794</v>
      </c>
      <c r="M31" s="29">
        <f t="shared" si="7"/>
        <v>10.349014459725511</v>
      </c>
      <c r="N31" s="5"/>
      <c r="O31" s="31"/>
    </row>
    <row r="32" spans="1:15" ht="17.25" thickBot="1">
      <c r="A32" s="6"/>
      <c r="B32" s="55" t="s">
        <v>37</v>
      </c>
      <c r="C32" s="79">
        <v>285747000</v>
      </c>
      <c r="D32" s="80">
        <v>306649875</v>
      </c>
      <c r="E32" s="81">
        <f t="shared" si="0"/>
        <v>20902875</v>
      </c>
      <c r="F32" s="79">
        <v>417815000</v>
      </c>
      <c r="G32" s="80">
        <v>329944314</v>
      </c>
      <c r="H32" s="81">
        <f t="shared" si="1"/>
        <v>-87870686</v>
      </c>
      <c r="I32" s="81">
        <v>432726703</v>
      </c>
      <c r="J32" s="56">
        <f t="shared" si="2"/>
        <v>7.315168663188065</v>
      </c>
      <c r="K32" s="57">
        <f t="shared" si="3"/>
        <v>-21.031003195194046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3264800</v>
      </c>
      <c r="D7" s="62">
        <v>2702513</v>
      </c>
      <c r="E7" s="63">
        <f>($D7-$C7)</f>
        <v>-562287</v>
      </c>
      <c r="F7" s="61">
        <v>3460000</v>
      </c>
      <c r="G7" s="62">
        <v>2864664</v>
      </c>
      <c r="H7" s="63">
        <f>($G7-$F7)</f>
        <v>-595336</v>
      </c>
      <c r="I7" s="63">
        <v>3036543</v>
      </c>
      <c r="J7" s="28">
        <f>IF($C7=0,0,($E7/$C7)*100)</f>
        <v>-17.222708894878703</v>
      </c>
      <c r="K7" s="29">
        <f>IF($F7=0,0,($H7/$F7)*100)</f>
        <v>-17.206242774566473</v>
      </c>
      <c r="L7" s="30">
        <f>IF($E$10=0,0,($E7/$E$10)*100)</f>
        <v>-18.900320771707552</v>
      </c>
      <c r="M7" s="29">
        <f>IF($H$10=0,0,($H7/$H$10)*100)</f>
        <v>44.888467988080734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49216700</v>
      </c>
      <c r="D9" s="62">
        <v>52754000</v>
      </c>
      <c r="E9" s="63">
        <f aca="true" t="shared" si="0" ref="E9:E32">($D9-$C9)</f>
        <v>3537300</v>
      </c>
      <c r="F9" s="61">
        <v>50368920</v>
      </c>
      <c r="G9" s="62">
        <v>49638000</v>
      </c>
      <c r="H9" s="63">
        <f aca="true" t="shared" si="1" ref="H9:H32">($G9-$F9)</f>
        <v>-730920</v>
      </c>
      <c r="I9" s="63">
        <v>48506500</v>
      </c>
      <c r="J9" s="28">
        <f aca="true" t="shared" si="2" ref="J9:J32">IF($C9=0,0,($E9/$C9)*100)</f>
        <v>7.1871945904540535</v>
      </c>
      <c r="K9" s="29">
        <f aca="true" t="shared" si="3" ref="K9:K32">IF($F9=0,0,($H9/$F9)*100)</f>
        <v>-1.4511329605637762</v>
      </c>
      <c r="L9" s="30">
        <f>IF($E$10=0,0,($E9/$E$10)*100)</f>
        <v>118.90032077170756</v>
      </c>
      <c r="M9" s="29">
        <f>IF($H$10=0,0,($H9/$H$10)*100)</f>
        <v>55.11153201191926</v>
      </c>
      <c r="N9" s="5"/>
      <c r="O9" s="31"/>
    </row>
    <row r="10" spans="1:15" ht="16.5">
      <c r="A10" s="6"/>
      <c r="B10" s="32" t="s">
        <v>18</v>
      </c>
      <c r="C10" s="64">
        <v>52481500</v>
      </c>
      <c r="D10" s="65">
        <v>55456513</v>
      </c>
      <c r="E10" s="66">
        <f t="shared" si="0"/>
        <v>2975013</v>
      </c>
      <c r="F10" s="64">
        <v>53828920</v>
      </c>
      <c r="G10" s="65">
        <v>52502664</v>
      </c>
      <c r="H10" s="66">
        <f t="shared" si="1"/>
        <v>-1326256</v>
      </c>
      <c r="I10" s="66">
        <v>51543043</v>
      </c>
      <c r="J10" s="33">
        <f t="shared" si="2"/>
        <v>5.668688966588227</v>
      </c>
      <c r="K10" s="34">
        <f t="shared" si="3"/>
        <v>-2.463835425269539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14294814</v>
      </c>
      <c r="D12" s="62">
        <v>14734057</v>
      </c>
      <c r="E12" s="63">
        <f t="shared" si="0"/>
        <v>439243</v>
      </c>
      <c r="F12" s="61">
        <v>15216969</v>
      </c>
      <c r="G12" s="62">
        <v>15588632</v>
      </c>
      <c r="H12" s="63">
        <f t="shared" si="1"/>
        <v>371663</v>
      </c>
      <c r="I12" s="63">
        <v>16492771</v>
      </c>
      <c r="J12" s="28">
        <f t="shared" si="2"/>
        <v>3.072743723702876</v>
      </c>
      <c r="K12" s="29">
        <f t="shared" si="3"/>
        <v>2.442424637915737</v>
      </c>
      <c r="L12" s="30">
        <f aca="true" t="shared" si="4" ref="L12:L17">IF($E$17=0,0,($E12/$E$17)*100)</f>
        <v>5.417307688987194</v>
      </c>
      <c r="M12" s="29">
        <f aca="true" t="shared" si="5" ref="M12:M17">IF($H$17=0,0,($H12/$H$17)*100)</f>
        <v>10.344298769303904</v>
      </c>
      <c r="N12" s="5"/>
      <c r="O12" s="31"/>
    </row>
    <row r="13" spans="1:15" ht="12.75">
      <c r="A13" s="2"/>
      <c r="B13" s="27" t="s">
        <v>21</v>
      </c>
      <c r="C13" s="61">
        <v>165000</v>
      </c>
      <c r="D13" s="62">
        <v>165000</v>
      </c>
      <c r="E13" s="63">
        <f t="shared" si="0"/>
        <v>0</v>
      </c>
      <c r="F13" s="61">
        <v>181500</v>
      </c>
      <c r="G13" s="62">
        <v>181500</v>
      </c>
      <c r="H13" s="63">
        <f t="shared" si="1"/>
        <v>0</v>
      </c>
      <c r="I13" s="63">
        <v>199650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32737139</v>
      </c>
      <c r="D16" s="62">
        <v>40406038</v>
      </c>
      <c r="E16" s="63">
        <f t="shared" si="0"/>
        <v>7668899</v>
      </c>
      <c r="F16" s="61">
        <v>35985611</v>
      </c>
      <c r="G16" s="62">
        <v>39206874</v>
      </c>
      <c r="H16" s="63">
        <f t="shared" si="1"/>
        <v>3221263</v>
      </c>
      <c r="I16" s="63">
        <v>42055548</v>
      </c>
      <c r="J16" s="40">
        <f t="shared" si="2"/>
        <v>23.425684816257156</v>
      </c>
      <c r="K16" s="29">
        <f t="shared" si="3"/>
        <v>8.951530654849796</v>
      </c>
      <c r="L16" s="30">
        <f t="shared" si="4"/>
        <v>94.5826923110128</v>
      </c>
      <c r="M16" s="29">
        <f t="shared" si="5"/>
        <v>89.6557012306961</v>
      </c>
      <c r="N16" s="5"/>
      <c r="O16" s="31"/>
    </row>
    <row r="17" spans="1:15" ht="16.5">
      <c r="A17" s="2"/>
      <c r="B17" s="32" t="s">
        <v>24</v>
      </c>
      <c r="C17" s="64">
        <v>47196953</v>
      </c>
      <c r="D17" s="65">
        <v>55305095</v>
      </c>
      <c r="E17" s="66">
        <f t="shared" si="0"/>
        <v>8108142</v>
      </c>
      <c r="F17" s="64">
        <v>51384080</v>
      </c>
      <c r="G17" s="65">
        <v>54977006</v>
      </c>
      <c r="H17" s="66">
        <f t="shared" si="1"/>
        <v>3592926</v>
      </c>
      <c r="I17" s="66">
        <v>58747969</v>
      </c>
      <c r="J17" s="41">
        <f t="shared" si="2"/>
        <v>17.179375965223855</v>
      </c>
      <c r="K17" s="34">
        <f t="shared" si="3"/>
        <v>6.992294111327866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5284547</v>
      </c>
      <c r="D18" s="71">
        <v>151418</v>
      </c>
      <c r="E18" s="72">
        <f t="shared" si="0"/>
        <v>-5133129</v>
      </c>
      <c r="F18" s="73">
        <v>2444840</v>
      </c>
      <c r="G18" s="74">
        <v>-2474342</v>
      </c>
      <c r="H18" s="75">
        <f t="shared" si="1"/>
        <v>-4919182</v>
      </c>
      <c r="I18" s="75">
        <v>-7204926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14464000</v>
      </c>
      <c r="D23" s="62">
        <v>14367000</v>
      </c>
      <c r="E23" s="63">
        <f t="shared" si="0"/>
        <v>-97000</v>
      </c>
      <c r="F23" s="61">
        <v>14921000</v>
      </c>
      <c r="G23" s="62">
        <v>14771000</v>
      </c>
      <c r="H23" s="63">
        <f t="shared" si="1"/>
        <v>-150000</v>
      </c>
      <c r="I23" s="63">
        <v>15377000</v>
      </c>
      <c r="J23" s="28">
        <f t="shared" si="2"/>
        <v>-0.6706305309734514</v>
      </c>
      <c r="K23" s="29">
        <f t="shared" si="3"/>
        <v>-1.005294551303532</v>
      </c>
      <c r="L23" s="30">
        <f>IF($E$25=0,0,($E23/$E$25)*100)</f>
        <v>-0.39453347433498737</v>
      </c>
      <c r="M23" s="29">
        <f>IF($H$25=0,0,($H23/$H$25)*100)</f>
        <v>3.2017075773745995</v>
      </c>
      <c r="N23" s="5"/>
      <c r="O23" s="31"/>
    </row>
    <row r="24" spans="1:15" ht="12.75">
      <c r="A24" s="6"/>
      <c r="B24" s="27" t="s">
        <v>30</v>
      </c>
      <c r="C24" s="61">
        <v>6100000</v>
      </c>
      <c r="D24" s="62">
        <v>30783000</v>
      </c>
      <c r="E24" s="63">
        <f t="shared" si="0"/>
        <v>24683000</v>
      </c>
      <c r="F24" s="61">
        <v>5200000</v>
      </c>
      <c r="G24" s="62">
        <v>665000</v>
      </c>
      <c r="H24" s="63">
        <f t="shared" si="1"/>
        <v>-4535000</v>
      </c>
      <c r="I24" s="63">
        <v>0</v>
      </c>
      <c r="J24" s="28">
        <f t="shared" si="2"/>
        <v>404.6393442622951</v>
      </c>
      <c r="K24" s="29">
        <f t="shared" si="3"/>
        <v>-87.21153846153847</v>
      </c>
      <c r="L24" s="30">
        <f>IF($E$25=0,0,($E24/$E$25)*100)</f>
        <v>100.39453347433498</v>
      </c>
      <c r="M24" s="29">
        <f>IF($H$25=0,0,($H24/$H$25)*100)</f>
        <v>96.7982924226254</v>
      </c>
      <c r="N24" s="5"/>
      <c r="O24" s="31"/>
    </row>
    <row r="25" spans="1:15" ht="16.5">
      <c r="A25" s="6"/>
      <c r="B25" s="32" t="s">
        <v>31</v>
      </c>
      <c r="C25" s="64">
        <v>20564000</v>
      </c>
      <c r="D25" s="65">
        <v>45150000</v>
      </c>
      <c r="E25" s="66">
        <f t="shared" si="0"/>
        <v>24586000</v>
      </c>
      <c r="F25" s="64">
        <v>20121000</v>
      </c>
      <c r="G25" s="65">
        <v>15436000</v>
      </c>
      <c r="H25" s="66">
        <f t="shared" si="1"/>
        <v>-4685000</v>
      </c>
      <c r="I25" s="66">
        <v>15377000</v>
      </c>
      <c r="J25" s="41">
        <f t="shared" si="2"/>
        <v>119.55845166310057</v>
      </c>
      <c r="K25" s="34">
        <f t="shared" si="3"/>
        <v>-23.284131007405197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14464000</v>
      </c>
      <c r="D30" s="62">
        <v>11900000</v>
      </c>
      <c r="E30" s="63">
        <f t="shared" si="0"/>
        <v>-2564000</v>
      </c>
      <c r="F30" s="61">
        <v>14921000</v>
      </c>
      <c r="G30" s="62">
        <v>14771000</v>
      </c>
      <c r="H30" s="63">
        <f t="shared" si="1"/>
        <v>-150000</v>
      </c>
      <c r="I30" s="63">
        <v>15377000</v>
      </c>
      <c r="J30" s="28">
        <f t="shared" si="2"/>
        <v>-17.726769911504427</v>
      </c>
      <c r="K30" s="29">
        <f t="shared" si="3"/>
        <v>-1.005294551303532</v>
      </c>
      <c r="L30" s="30">
        <f t="shared" si="6"/>
        <v>-10.428699259741316</v>
      </c>
      <c r="M30" s="29">
        <f t="shared" si="7"/>
        <v>3.2017075773745995</v>
      </c>
      <c r="N30" s="5"/>
      <c r="O30" s="31"/>
    </row>
    <row r="31" spans="1:15" ht="12.75">
      <c r="A31" s="6"/>
      <c r="B31" s="27" t="s">
        <v>30</v>
      </c>
      <c r="C31" s="61">
        <v>6100000</v>
      </c>
      <c r="D31" s="62">
        <v>33250000</v>
      </c>
      <c r="E31" s="63">
        <f t="shared" si="0"/>
        <v>27150000</v>
      </c>
      <c r="F31" s="61">
        <v>5200000</v>
      </c>
      <c r="G31" s="62">
        <v>665000</v>
      </c>
      <c r="H31" s="63">
        <f t="shared" si="1"/>
        <v>-4535000</v>
      </c>
      <c r="I31" s="63">
        <v>0</v>
      </c>
      <c r="J31" s="28">
        <f t="shared" si="2"/>
        <v>445.08196721311475</v>
      </c>
      <c r="K31" s="29">
        <f t="shared" si="3"/>
        <v>-87.21153846153847</v>
      </c>
      <c r="L31" s="30">
        <f t="shared" si="6"/>
        <v>110.42869925974132</v>
      </c>
      <c r="M31" s="29">
        <f t="shared" si="7"/>
        <v>96.7982924226254</v>
      </c>
      <c r="N31" s="5"/>
      <c r="O31" s="31"/>
    </row>
    <row r="32" spans="1:15" ht="17.25" thickBot="1">
      <c r="A32" s="6"/>
      <c r="B32" s="55" t="s">
        <v>37</v>
      </c>
      <c r="C32" s="79">
        <v>20564000</v>
      </c>
      <c r="D32" s="80">
        <v>45150000</v>
      </c>
      <c r="E32" s="81">
        <f t="shared" si="0"/>
        <v>24586000</v>
      </c>
      <c r="F32" s="79">
        <v>20121000</v>
      </c>
      <c r="G32" s="80">
        <v>15436000</v>
      </c>
      <c r="H32" s="81">
        <f t="shared" si="1"/>
        <v>-4685000</v>
      </c>
      <c r="I32" s="81">
        <v>15377000</v>
      </c>
      <c r="J32" s="56">
        <f t="shared" si="2"/>
        <v>119.55845166310057</v>
      </c>
      <c r="K32" s="57">
        <f t="shared" si="3"/>
        <v>-23.284131007405197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328207800</v>
      </c>
      <c r="D7" s="62">
        <v>329286000</v>
      </c>
      <c r="E7" s="63">
        <f>($D7-$C7)</f>
        <v>1078200</v>
      </c>
      <c r="F7" s="61">
        <v>347900268</v>
      </c>
      <c r="G7" s="62">
        <v>349042000</v>
      </c>
      <c r="H7" s="63">
        <f>($G7-$F7)</f>
        <v>1141732</v>
      </c>
      <c r="I7" s="63">
        <v>369985000</v>
      </c>
      <c r="J7" s="28">
        <f>IF($C7=0,0,($E7/$C7)*100)</f>
        <v>0.32851138821198034</v>
      </c>
      <c r="K7" s="29">
        <f>IF($F7=0,0,($H7/$F7)*100)</f>
        <v>0.3281779593225263</v>
      </c>
      <c r="L7" s="30">
        <f>IF($E$10=0,0,($E7/$E$10)*100)</f>
        <v>23.614762665283624</v>
      </c>
      <c r="M7" s="29">
        <f>IF($H$10=0,0,($H7/$H$10)*100)</f>
        <v>15.698927836043822</v>
      </c>
      <c r="N7" s="5"/>
      <c r="O7" s="31"/>
    </row>
    <row r="8" spans="1:15" ht="12.75">
      <c r="A8" s="2"/>
      <c r="B8" s="27" t="s">
        <v>16</v>
      </c>
      <c r="C8" s="61">
        <v>161071240</v>
      </c>
      <c r="D8" s="62">
        <v>171352262</v>
      </c>
      <c r="E8" s="63">
        <f>($D8-$C8)</f>
        <v>10281022</v>
      </c>
      <c r="F8" s="61">
        <v>170735514</v>
      </c>
      <c r="G8" s="62">
        <v>183346922</v>
      </c>
      <c r="H8" s="63">
        <f>($G8-$F8)</f>
        <v>12611408</v>
      </c>
      <c r="I8" s="63">
        <v>196181207</v>
      </c>
      <c r="J8" s="28">
        <f>IF($C8=0,0,($E8/$C8)*100)</f>
        <v>6.38290361457452</v>
      </c>
      <c r="K8" s="29">
        <f>IF($F8=0,0,($H8/$F8)*100)</f>
        <v>7.386517136674915</v>
      </c>
      <c r="L8" s="30">
        <f>IF($E$10=0,0,($E8/$E$10)*100)</f>
        <v>225.1751942928581</v>
      </c>
      <c r="M8" s="29">
        <f>IF($H$10=0,0,($H8/$H$10)*100)</f>
        <v>173.40810637076453</v>
      </c>
      <c r="N8" s="5"/>
      <c r="O8" s="31"/>
    </row>
    <row r="9" spans="1:15" ht="12.75">
      <c r="A9" s="2"/>
      <c r="B9" s="27" t="s">
        <v>17</v>
      </c>
      <c r="C9" s="61">
        <v>261015518</v>
      </c>
      <c r="D9" s="62">
        <v>254222084</v>
      </c>
      <c r="E9" s="63">
        <f aca="true" t="shared" si="0" ref="E9:E32">($D9-$C9)</f>
        <v>-6793434</v>
      </c>
      <c r="F9" s="61">
        <v>276676450</v>
      </c>
      <c r="G9" s="62">
        <v>270195985</v>
      </c>
      <c r="H9" s="63">
        <f aca="true" t="shared" si="1" ref="H9:H32">($G9-$F9)</f>
        <v>-6480465</v>
      </c>
      <c r="I9" s="63">
        <v>287327992</v>
      </c>
      <c r="J9" s="28">
        <f aca="true" t="shared" si="2" ref="J9:J32">IF($C9=0,0,($E9/$C9)*100)</f>
        <v>-2.602693530275085</v>
      </c>
      <c r="K9" s="29">
        <f aca="true" t="shared" si="3" ref="K9:K32">IF($F9=0,0,($H9/$F9)*100)</f>
        <v>-2.342253921502896</v>
      </c>
      <c r="L9" s="30">
        <f>IF($E$10=0,0,($E9/$E$10)*100)</f>
        <v>-148.78995695814172</v>
      </c>
      <c r="M9" s="29">
        <f>IF($H$10=0,0,($H9/$H$10)*100)</f>
        <v>-89.10703420680836</v>
      </c>
      <c r="N9" s="5"/>
      <c r="O9" s="31"/>
    </row>
    <row r="10" spans="1:15" ht="16.5">
      <c r="A10" s="6"/>
      <c r="B10" s="32" t="s">
        <v>18</v>
      </c>
      <c r="C10" s="64">
        <v>750294558</v>
      </c>
      <c r="D10" s="65">
        <v>754860346</v>
      </c>
      <c r="E10" s="66">
        <f t="shared" si="0"/>
        <v>4565788</v>
      </c>
      <c r="F10" s="64">
        <v>795312232</v>
      </c>
      <c r="G10" s="65">
        <v>802584907</v>
      </c>
      <c r="H10" s="66">
        <f t="shared" si="1"/>
        <v>7272675</v>
      </c>
      <c r="I10" s="66">
        <v>853494199</v>
      </c>
      <c r="J10" s="33">
        <f t="shared" si="2"/>
        <v>0.608532735752563</v>
      </c>
      <c r="K10" s="34">
        <f t="shared" si="3"/>
        <v>0.9144427442931621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291393842</v>
      </c>
      <c r="D12" s="62">
        <v>297086717</v>
      </c>
      <c r="E12" s="63">
        <f t="shared" si="0"/>
        <v>5692875</v>
      </c>
      <c r="F12" s="61">
        <v>308877473</v>
      </c>
      <c r="G12" s="62">
        <v>317880800</v>
      </c>
      <c r="H12" s="63">
        <f t="shared" si="1"/>
        <v>9003327</v>
      </c>
      <c r="I12" s="63">
        <v>340134600</v>
      </c>
      <c r="J12" s="28">
        <f t="shared" si="2"/>
        <v>1.9536703181256658</v>
      </c>
      <c r="K12" s="29">
        <f t="shared" si="3"/>
        <v>2.9148538779971176</v>
      </c>
      <c r="L12" s="30">
        <f aca="true" t="shared" si="4" ref="L12:L17">IF($E$17=0,0,($E12/$E$17)*100)</f>
        <v>124.65867560661037</v>
      </c>
      <c r="M12" s="29">
        <f aca="true" t="shared" si="5" ref="M12:M17">IF($H$17=0,0,($H12/$H$17)*100)</f>
        <v>68.93313407279422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73764340</v>
      </c>
      <c r="D15" s="62">
        <v>77421693</v>
      </c>
      <c r="E15" s="63">
        <f t="shared" si="0"/>
        <v>3657353</v>
      </c>
      <c r="F15" s="61">
        <v>78190200</v>
      </c>
      <c r="G15" s="62">
        <v>82821212</v>
      </c>
      <c r="H15" s="63">
        <f t="shared" si="1"/>
        <v>4631012</v>
      </c>
      <c r="I15" s="63">
        <v>88640097</v>
      </c>
      <c r="J15" s="28">
        <f t="shared" si="2"/>
        <v>4.958158644136177</v>
      </c>
      <c r="K15" s="29">
        <f t="shared" si="3"/>
        <v>5.922752467700556</v>
      </c>
      <c r="L15" s="30">
        <f t="shared" si="4"/>
        <v>80.08620972810104</v>
      </c>
      <c r="M15" s="29">
        <f t="shared" si="5"/>
        <v>35.4569117714728</v>
      </c>
      <c r="N15" s="5"/>
      <c r="O15" s="31"/>
    </row>
    <row r="16" spans="1:15" ht="12.75">
      <c r="A16" s="2"/>
      <c r="B16" s="27" t="s">
        <v>23</v>
      </c>
      <c r="C16" s="61">
        <v>385135394</v>
      </c>
      <c r="D16" s="62">
        <v>380351936</v>
      </c>
      <c r="E16" s="63">
        <f t="shared" si="0"/>
        <v>-4783458</v>
      </c>
      <c r="F16" s="61">
        <v>408243423</v>
      </c>
      <c r="G16" s="62">
        <v>407670041</v>
      </c>
      <c r="H16" s="63">
        <f t="shared" si="1"/>
        <v>-573382</v>
      </c>
      <c r="I16" s="63">
        <v>431028250</v>
      </c>
      <c r="J16" s="40">
        <f t="shared" si="2"/>
        <v>-1.2420198388725603</v>
      </c>
      <c r="K16" s="29">
        <f t="shared" si="3"/>
        <v>-0.1404510073393148</v>
      </c>
      <c r="L16" s="30">
        <f t="shared" si="4"/>
        <v>-104.7448853347114</v>
      </c>
      <c r="M16" s="29">
        <f t="shared" si="5"/>
        <v>-4.390045844267002</v>
      </c>
      <c r="N16" s="5"/>
      <c r="O16" s="31"/>
    </row>
    <row r="17" spans="1:15" ht="16.5">
      <c r="A17" s="2"/>
      <c r="B17" s="32" t="s">
        <v>24</v>
      </c>
      <c r="C17" s="64">
        <v>750293576</v>
      </c>
      <c r="D17" s="65">
        <v>754860346</v>
      </c>
      <c r="E17" s="66">
        <f t="shared" si="0"/>
        <v>4566770</v>
      </c>
      <c r="F17" s="64">
        <v>795311096</v>
      </c>
      <c r="G17" s="65">
        <v>808372053</v>
      </c>
      <c r="H17" s="66">
        <f t="shared" si="1"/>
        <v>13060957</v>
      </c>
      <c r="I17" s="66">
        <v>859802947</v>
      </c>
      <c r="J17" s="41">
        <f t="shared" si="2"/>
        <v>0.6086644143145377</v>
      </c>
      <c r="K17" s="34">
        <f t="shared" si="3"/>
        <v>1.64224503665167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982</v>
      </c>
      <c r="D18" s="71">
        <v>0</v>
      </c>
      <c r="E18" s="72">
        <f t="shared" si="0"/>
        <v>-982</v>
      </c>
      <c r="F18" s="73">
        <v>1136</v>
      </c>
      <c r="G18" s="74">
        <v>-5787146</v>
      </c>
      <c r="H18" s="75">
        <f t="shared" si="1"/>
        <v>-5788282</v>
      </c>
      <c r="I18" s="75">
        <v>-6308748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57804069</v>
      </c>
      <c r="D22" s="62">
        <v>54068030</v>
      </c>
      <c r="E22" s="63">
        <f t="shared" si="0"/>
        <v>-3736039</v>
      </c>
      <c r="F22" s="61">
        <v>27688715</v>
      </c>
      <c r="G22" s="62">
        <v>0</v>
      </c>
      <c r="H22" s="63">
        <f t="shared" si="1"/>
        <v>-27688715</v>
      </c>
      <c r="I22" s="63">
        <v>0</v>
      </c>
      <c r="J22" s="28">
        <f t="shared" si="2"/>
        <v>-6.463280292603622</v>
      </c>
      <c r="K22" s="29">
        <f t="shared" si="3"/>
        <v>-100</v>
      </c>
      <c r="L22" s="30">
        <f>IF($E$25=0,0,($E22/$E$25)*100)</f>
        <v>-6.6426430473624745</v>
      </c>
      <c r="M22" s="29">
        <f>IF($H$25=0,0,($H22/$H$25)*100)</f>
        <v>24.391475360735743</v>
      </c>
      <c r="N22" s="5"/>
      <c r="O22" s="31"/>
    </row>
    <row r="23" spans="1:15" ht="12.75">
      <c r="A23" s="6"/>
      <c r="B23" s="27" t="s">
        <v>29</v>
      </c>
      <c r="C23" s="61">
        <v>49288931</v>
      </c>
      <c r="D23" s="62">
        <v>109268230</v>
      </c>
      <c r="E23" s="63">
        <f t="shared" si="0"/>
        <v>59979299</v>
      </c>
      <c r="F23" s="61">
        <v>85829285</v>
      </c>
      <c r="G23" s="62">
        <v>0</v>
      </c>
      <c r="H23" s="63">
        <f t="shared" si="1"/>
        <v>-85829285</v>
      </c>
      <c r="I23" s="63">
        <v>0</v>
      </c>
      <c r="J23" s="28">
        <f t="shared" si="2"/>
        <v>121.68918615824718</v>
      </c>
      <c r="K23" s="29">
        <f t="shared" si="3"/>
        <v>-100</v>
      </c>
      <c r="L23" s="30">
        <f>IF($E$25=0,0,($E23/$E$25)*100)</f>
        <v>106.64264304736248</v>
      </c>
      <c r="M23" s="29">
        <f>IF($H$25=0,0,($H23/$H$25)*100)</f>
        <v>75.60852463926426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107093000</v>
      </c>
      <c r="D25" s="65">
        <v>163336260</v>
      </c>
      <c r="E25" s="66">
        <f t="shared" si="0"/>
        <v>56243260</v>
      </c>
      <c r="F25" s="64">
        <v>113518000</v>
      </c>
      <c r="G25" s="65">
        <v>0</v>
      </c>
      <c r="H25" s="66">
        <f t="shared" si="1"/>
        <v>-113518000</v>
      </c>
      <c r="I25" s="66">
        <v>0</v>
      </c>
      <c r="J25" s="41">
        <f t="shared" si="2"/>
        <v>52.51814777809941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5783375</v>
      </c>
      <c r="D28" s="62">
        <v>52859704</v>
      </c>
      <c r="E28" s="63">
        <f t="shared" si="0"/>
        <v>47076329</v>
      </c>
      <c r="F28" s="61">
        <v>6155215</v>
      </c>
      <c r="G28" s="62">
        <v>0</v>
      </c>
      <c r="H28" s="63">
        <f t="shared" si="1"/>
        <v>-6155215</v>
      </c>
      <c r="I28" s="63">
        <v>0</v>
      </c>
      <c r="J28" s="28">
        <f t="shared" si="2"/>
        <v>813.9940605615234</v>
      </c>
      <c r="K28" s="29">
        <f t="shared" si="3"/>
        <v>-100</v>
      </c>
      <c r="L28" s="30">
        <f t="shared" si="6"/>
        <v>83.70128082902734</v>
      </c>
      <c r="M28" s="29">
        <f t="shared" si="7"/>
        <v>5.422237002061347</v>
      </c>
      <c r="N28" s="5"/>
      <c r="O28" s="31"/>
    </row>
    <row r="29" spans="1:15" ht="12.75">
      <c r="A29" s="6"/>
      <c r="B29" s="27" t="s">
        <v>35</v>
      </c>
      <c r="C29" s="61"/>
      <c r="D29" s="62">
        <v>8939000</v>
      </c>
      <c r="E29" s="63">
        <f t="shared" si="0"/>
        <v>8939000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15.893459945244995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37363189</v>
      </c>
      <c r="D30" s="62">
        <v>52105907</v>
      </c>
      <c r="E30" s="63">
        <f t="shared" si="0"/>
        <v>14742718</v>
      </c>
      <c r="F30" s="61">
        <v>42666980</v>
      </c>
      <c r="G30" s="62">
        <v>0</v>
      </c>
      <c r="H30" s="63">
        <f t="shared" si="1"/>
        <v>-42666980</v>
      </c>
      <c r="I30" s="63">
        <v>0</v>
      </c>
      <c r="J30" s="28">
        <f t="shared" si="2"/>
        <v>39.4578685454285</v>
      </c>
      <c r="K30" s="29">
        <f t="shared" si="3"/>
        <v>-100</v>
      </c>
      <c r="L30" s="30">
        <f t="shared" si="6"/>
        <v>26.212417274532097</v>
      </c>
      <c r="M30" s="29">
        <f t="shared" si="7"/>
        <v>37.586092073503764</v>
      </c>
      <c r="N30" s="5"/>
      <c r="O30" s="31"/>
    </row>
    <row r="31" spans="1:15" ht="12.75">
      <c r="A31" s="6"/>
      <c r="B31" s="27" t="s">
        <v>30</v>
      </c>
      <c r="C31" s="61">
        <v>63946436</v>
      </c>
      <c r="D31" s="62">
        <v>49431649</v>
      </c>
      <c r="E31" s="63">
        <f t="shared" si="0"/>
        <v>-14514787</v>
      </c>
      <c r="F31" s="61">
        <v>64695805</v>
      </c>
      <c r="G31" s="62">
        <v>0</v>
      </c>
      <c r="H31" s="63">
        <f t="shared" si="1"/>
        <v>-64695805</v>
      </c>
      <c r="I31" s="63">
        <v>0</v>
      </c>
      <c r="J31" s="28">
        <f t="shared" si="2"/>
        <v>-22.69835178930066</v>
      </c>
      <c r="K31" s="29">
        <f t="shared" si="3"/>
        <v>-100</v>
      </c>
      <c r="L31" s="30">
        <f t="shared" si="6"/>
        <v>-25.807158048804425</v>
      </c>
      <c r="M31" s="29">
        <f t="shared" si="7"/>
        <v>56.99167092443489</v>
      </c>
      <c r="N31" s="5"/>
      <c r="O31" s="31"/>
    </row>
    <row r="32" spans="1:15" ht="17.25" thickBot="1">
      <c r="A32" s="6"/>
      <c r="B32" s="55" t="s">
        <v>37</v>
      </c>
      <c r="C32" s="79">
        <v>107093000</v>
      </c>
      <c r="D32" s="80">
        <v>163336260</v>
      </c>
      <c r="E32" s="81">
        <f t="shared" si="0"/>
        <v>56243260</v>
      </c>
      <c r="F32" s="79">
        <v>113518000</v>
      </c>
      <c r="G32" s="80">
        <v>0</v>
      </c>
      <c r="H32" s="81">
        <f t="shared" si="1"/>
        <v>-113518000</v>
      </c>
      <c r="I32" s="81">
        <v>0</v>
      </c>
      <c r="J32" s="56">
        <f t="shared" si="2"/>
        <v>52.51814777809941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397478512</v>
      </c>
      <c r="D8" s="62">
        <v>407861122</v>
      </c>
      <c r="E8" s="63">
        <f>($D8-$C8)</f>
        <v>10382610</v>
      </c>
      <c r="F8" s="61">
        <v>417352438</v>
      </c>
      <c r="G8" s="62">
        <v>428254178</v>
      </c>
      <c r="H8" s="63">
        <f>($G8-$F8)</f>
        <v>10901740</v>
      </c>
      <c r="I8" s="63">
        <v>449666887</v>
      </c>
      <c r="J8" s="28">
        <f>IF($C8=0,0,($E8/$C8)*100)</f>
        <v>2.6121185640344753</v>
      </c>
      <c r="K8" s="29">
        <f>IF($F8=0,0,($H8/$F8)*100)</f>
        <v>2.6121184417281396</v>
      </c>
      <c r="L8" s="30">
        <f>IF($E$10=0,0,($E8/$E$10)*100)</f>
        <v>33.86951256505642</v>
      </c>
      <c r="M8" s="29">
        <f>IF($H$10=0,0,($H8/$H$10)*100)</f>
        <v>33.86950664478901</v>
      </c>
      <c r="N8" s="5"/>
      <c r="O8" s="31"/>
    </row>
    <row r="9" spans="1:15" ht="12.75">
      <c r="A9" s="2"/>
      <c r="B9" s="27" t="s">
        <v>17</v>
      </c>
      <c r="C9" s="61">
        <v>379720355</v>
      </c>
      <c r="D9" s="62">
        <v>399992482</v>
      </c>
      <c r="E9" s="63">
        <f aca="true" t="shared" si="0" ref="E9:E32">($D9-$C9)</f>
        <v>20272127</v>
      </c>
      <c r="F9" s="61">
        <v>398706368</v>
      </c>
      <c r="G9" s="62">
        <v>419992106</v>
      </c>
      <c r="H9" s="63">
        <f aca="true" t="shared" si="1" ref="H9:H32">($G9-$F9)</f>
        <v>21285738</v>
      </c>
      <c r="I9" s="63">
        <v>440991711</v>
      </c>
      <c r="J9" s="28">
        <f aca="true" t="shared" si="2" ref="J9:J32">IF($C9=0,0,($E9/$C9)*100)</f>
        <v>5.338699053939313</v>
      </c>
      <c r="K9" s="29">
        <f aca="true" t="shared" si="3" ref="K9:K32">IF($F9=0,0,($H9/$F9)*100)</f>
        <v>5.338700283813877</v>
      </c>
      <c r="L9" s="30">
        <f>IF($E$10=0,0,($E9/$E$10)*100)</f>
        <v>66.13048743494357</v>
      </c>
      <c r="M9" s="29">
        <f>IF($H$10=0,0,($H9/$H$10)*100)</f>
        <v>66.130493355211</v>
      </c>
      <c r="N9" s="5"/>
      <c r="O9" s="31"/>
    </row>
    <row r="10" spans="1:15" ht="16.5">
      <c r="A10" s="6"/>
      <c r="B10" s="32" t="s">
        <v>18</v>
      </c>
      <c r="C10" s="64">
        <v>777198867</v>
      </c>
      <c r="D10" s="65">
        <v>807853604</v>
      </c>
      <c r="E10" s="66">
        <f t="shared" si="0"/>
        <v>30654737</v>
      </c>
      <c r="F10" s="64">
        <v>816058806</v>
      </c>
      <c r="G10" s="65">
        <v>848246284</v>
      </c>
      <c r="H10" s="66">
        <f t="shared" si="1"/>
        <v>32187478</v>
      </c>
      <c r="I10" s="66">
        <v>890658598</v>
      </c>
      <c r="J10" s="33">
        <f t="shared" si="2"/>
        <v>3.9442590952722014</v>
      </c>
      <c r="K10" s="34">
        <f t="shared" si="3"/>
        <v>3.94425962483885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267347100</v>
      </c>
      <c r="D12" s="62">
        <v>290323934</v>
      </c>
      <c r="E12" s="63">
        <f t="shared" si="0"/>
        <v>22976834</v>
      </c>
      <c r="F12" s="61">
        <v>280714455</v>
      </c>
      <c r="G12" s="62">
        <v>304840130</v>
      </c>
      <c r="H12" s="63">
        <f t="shared" si="1"/>
        <v>24125675</v>
      </c>
      <c r="I12" s="63">
        <v>320082136</v>
      </c>
      <c r="J12" s="28">
        <f t="shared" si="2"/>
        <v>8.59438310720408</v>
      </c>
      <c r="K12" s="29">
        <f t="shared" si="3"/>
        <v>8.594382857840364</v>
      </c>
      <c r="L12" s="30">
        <f aca="true" t="shared" si="4" ref="L12:L17">IF($E$17=0,0,($E12/$E$17)*100)</f>
        <v>54.86043520968503</v>
      </c>
      <c r="M12" s="29">
        <f aca="true" t="shared" si="5" ref="M12:M17">IF($H$17=0,0,($H12/$H$17)*100)</f>
        <v>54.86043237042875</v>
      </c>
      <c r="N12" s="5"/>
      <c r="O12" s="31"/>
    </row>
    <row r="13" spans="1:15" ht="12.75">
      <c r="A13" s="2"/>
      <c r="B13" s="27" t="s">
        <v>21</v>
      </c>
      <c r="C13" s="61">
        <v>22175113</v>
      </c>
      <c r="D13" s="62">
        <v>23071655</v>
      </c>
      <c r="E13" s="63">
        <f t="shared" si="0"/>
        <v>896542</v>
      </c>
      <c r="F13" s="61">
        <v>23283868</v>
      </c>
      <c r="G13" s="62">
        <v>24225238</v>
      </c>
      <c r="H13" s="63">
        <f t="shared" si="1"/>
        <v>941370</v>
      </c>
      <c r="I13" s="63">
        <v>25436499</v>
      </c>
      <c r="J13" s="28">
        <f t="shared" si="2"/>
        <v>4.043009837199025</v>
      </c>
      <c r="K13" s="29">
        <f t="shared" si="3"/>
        <v>4.043013815402149</v>
      </c>
      <c r="L13" s="30">
        <f t="shared" si="4"/>
        <v>2.14062060524794</v>
      </c>
      <c r="M13" s="29">
        <f t="shared" si="5"/>
        <v>2.1406226031209696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51975000</v>
      </c>
      <c r="D15" s="62">
        <v>69255000</v>
      </c>
      <c r="E15" s="63">
        <f t="shared" si="0"/>
        <v>17280000</v>
      </c>
      <c r="F15" s="61">
        <v>54573750</v>
      </c>
      <c r="G15" s="62">
        <v>72717750</v>
      </c>
      <c r="H15" s="63">
        <f t="shared" si="1"/>
        <v>18144000</v>
      </c>
      <c r="I15" s="63">
        <v>76353638</v>
      </c>
      <c r="J15" s="28">
        <f t="shared" si="2"/>
        <v>33.246753246753244</v>
      </c>
      <c r="K15" s="29">
        <f t="shared" si="3"/>
        <v>33.246753246753244</v>
      </c>
      <c r="L15" s="30">
        <f t="shared" si="4"/>
        <v>41.25843971468643</v>
      </c>
      <c r="M15" s="29">
        <f t="shared" si="5"/>
        <v>41.25843877649264</v>
      </c>
      <c r="N15" s="5"/>
      <c r="O15" s="31"/>
    </row>
    <row r="16" spans="1:15" ht="12.75">
      <c r="A16" s="2"/>
      <c r="B16" s="27" t="s">
        <v>23</v>
      </c>
      <c r="C16" s="61">
        <v>421208788</v>
      </c>
      <c r="D16" s="62">
        <v>421937752</v>
      </c>
      <c r="E16" s="63">
        <f t="shared" si="0"/>
        <v>728964</v>
      </c>
      <c r="F16" s="61">
        <v>442269229</v>
      </c>
      <c r="G16" s="62">
        <v>443034642</v>
      </c>
      <c r="H16" s="63">
        <f t="shared" si="1"/>
        <v>765413</v>
      </c>
      <c r="I16" s="63">
        <v>465186372</v>
      </c>
      <c r="J16" s="40">
        <f t="shared" si="2"/>
        <v>0.17306476521092906</v>
      </c>
      <c r="K16" s="29">
        <f t="shared" si="3"/>
        <v>0.17306494547012674</v>
      </c>
      <c r="L16" s="30">
        <f t="shared" si="4"/>
        <v>1.740504470380595</v>
      </c>
      <c r="M16" s="29">
        <f t="shared" si="5"/>
        <v>1.7405062499576476</v>
      </c>
      <c r="N16" s="5"/>
      <c r="O16" s="31"/>
    </row>
    <row r="17" spans="1:15" ht="16.5">
      <c r="A17" s="2"/>
      <c r="B17" s="32" t="s">
        <v>24</v>
      </c>
      <c r="C17" s="64">
        <v>762706001</v>
      </c>
      <c r="D17" s="65">
        <v>804588341</v>
      </c>
      <c r="E17" s="66">
        <f t="shared" si="0"/>
        <v>41882340</v>
      </c>
      <c r="F17" s="64">
        <v>800841302</v>
      </c>
      <c r="G17" s="65">
        <v>844817760</v>
      </c>
      <c r="H17" s="66">
        <f t="shared" si="1"/>
        <v>43976458</v>
      </c>
      <c r="I17" s="66">
        <v>887058645</v>
      </c>
      <c r="J17" s="41">
        <f t="shared" si="2"/>
        <v>5.491282347993484</v>
      </c>
      <c r="K17" s="34">
        <f t="shared" si="3"/>
        <v>5.491282466348121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14492866</v>
      </c>
      <c r="D18" s="71">
        <v>3265263</v>
      </c>
      <c r="E18" s="72">
        <f t="shared" si="0"/>
        <v>-11227603</v>
      </c>
      <c r="F18" s="73">
        <v>15217504</v>
      </c>
      <c r="G18" s="74">
        <v>3428524</v>
      </c>
      <c r="H18" s="75">
        <f t="shared" si="1"/>
        <v>-11788980</v>
      </c>
      <c r="I18" s="75">
        <v>3599953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21000000</v>
      </c>
      <c r="D21" s="62">
        <v>0</v>
      </c>
      <c r="E21" s="63">
        <f t="shared" si="0"/>
        <v>-21000000</v>
      </c>
      <c r="F21" s="61">
        <v>22050000</v>
      </c>
      <c r="G21" s="62">
        <v>0</v>
      </c>
      <c r="H21" s="63">
        <f t="shared" si="1"/>
        <v>-22050000</v>
      </c>
      <c r="I21" s="63">
        <v>0</v>
      </c>
      <c r="J21" s="28">
        <f t="shared" si="2"/>
        <v>-100</v>
      </c>
      <c r="K21" s="29">
        <f t="shared" si="3"/>
        <v>-100</v>
      </c>
      <c r="L21" s="30">
        <f>IF($E$25=0,0,($E21/$E$25)*100)</f>
        <v>-49.021339152337475</v>
      </c>
      <c r="M21" s="29">
        <f>IF($H$25=0,0,($H21/$H$25)*100)</f>
        <v>-49.02134062361815</v>
      </c>
      <c r="N21" s="5"/>
      <c r="O21" s="31"/>
    </row>
    <row r="22" spans="1:15" ht="12.75">
      <c r="A22" s="6"/>
      <c r="B22" s="27" t="s">
        <v>28</v>
      </c>
      <c r="C22" s="61">
        <v>9859500</v>
      </c>
      <c r="D22" s="62">
        <v>41654500</v>
      </c>
      <c r="E22" s="63">
        <f t="shared" si="0"/>
        <v>31795000</v>
      </c>
      <c r="F22" s="61">
        <v>10352475</v>
      </c>
      <c r="G22" s="62">
        <v>43737225</v>
      </c>
      <c r="H22" s="63">
        <f t="shared" si="1"/>
        <v>33384750</v>
      </c>
      <c r="I22" s="63">
        <v>45924086</v>
      </c>
      <c r="J22" s="28">
        <f t="shared" si="2"/>
        <v>322.4808560271819</v>
      </c>
      <c r="K22" s="29">
        <f t="shared" si="3"/>
        <v>322.4808560271819</v>
      </c>
      <c r="L22" s="30">
        <f>IF($E$25=0,0,($E22/$E$25)*100)</f>
        <v>74.22064182612237</v>
      </c>
      <c r="M22" s="29">
        <f>IF($H$25=0,0,($H22/$H$25)*100)</f>
        <v>74.22064405371138</v>
      </c>
      <c r="N22" s="5"/>
      <c r="O22" s="31"/>
    </row>
    <row r="23" spans="1:15" ht="12.75">
      <c r="A23" s="6"/>
      <c r="B23" s="27" t="s">
        <v>29</v>
      </c>
      <c r="C23" s="61">
        <v>322954933</v>
      </c>
      <c r="D23" s="62">
        <v>354998420</v>
      </c>
      <c r="E23" s="63">
        <f t="shared" si="0"/>
        <v>32043487</v>
      </c>
      <c r="F23" s="61">
        <v>339102681</v>
      </c>
      <c r="G23" s="62">
        <v>372748341</v>
      </c>
      <c r="H23" s="63">
        <f t="shared" si="1"/>
        <v>33645660</v>
      </c>
      <c r="I23" s="63">
        <v>391385759</v>
      </c>
      <c r="J23" s="28">
        <f t="shared" si="2"/>
        <v>9.921968586248534</v>
      </c>
      <c r="K23" s="29">
        <f t="shared" si="3"/>
        <v>9.921968148638731</v>
      </c>
      <c r="L23" s="30">
        <f>IF($E$25=0,0,($E23/$E$25)*100)</f>
        <v>74.80069732621509</v>
      </c>
      <c r="M23" s="29">
        <f>IF($H$25=0,0,($H23/$H$25)*100)</f>
        <v>74.80069656990676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353814433</v>
      </c>
      <c r="D25" s="65">
        <v>396652920</v>
      </c>
      <c r="E25" s="66">
        <f t="shared" si="0"/>
        <v>42838487</v>
      </c>
      <c r="F25" s="64">
        <v>371505156</v>
      </c>
      <c r="G25" s="65">
        <v>416485566</v>
      </c>
      <c r="H25" s="66">
        <f t="shared" si="1"/>
        <v>44980410</v>
      </c>
      <c r="I25" s="66">
        <v>437309845</v>
      </c>
      <c r="J25" s="41">
        <f t="shared" si="2"/>
        <v>12.107614332397796</v>
      </c>
      <c r="K25" s="34">
        <f t="shared" si="3"/>
        <v>12.107613925013736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322114933</v>
      </c>
      <c r="D27" s="62">
        <v>359998420</v>
      </c>
      <c r="E27" s="63">
        <f t="shared" si="0"/>
        <v>37883487</v>
      </c>
      <c r="F27" s="61">
        <v>338220681</v>
      </c>
      <c r="G27" s="62">
        <v>377998341</v>
      </c>
      <c r="H27" s="63">
        <f t="shared" si="1"/>
        <v>39777660</v>
      </c>
      <c r="I27" s="63">
        <v>396898259</v>
      </c>
      <c r="J27" s="28">
        <f t="shared" si="2"/>
        <v>11.760860214450226</v>
      </c>
      <c r="K27" s="29">
        <f t="shared" si="3"/>
        <v>11.760859768359346</v>
      </c>
      <c r="L27" s="30">
        <f aca="true" t="shared" si="6" ref="L27:L32">IF($E$32=0,0,($E27/$E$32)*100)</f>
        <v>88.4332983095318</v>
      </c>
      <c r="M27" s="29">
        <f aca="true" t="shared" si="7" ref="M27:M32">IF($H$32=0,0,($H27/$H$32)*100)</f>
        <v>88.43329796237963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31699500</v>
      </c>
      <c r="D31" s="62">
        <v>36654500</v>
      </c>
      <c r="E31" s="63">
        <f t="shared" si="0"/>
        <v>4955000</v>
      </c>
      <c r="F31" s="61">
        <v>33284475</v>
      </c>
      <c r="G31" s="62">
        <v>38487225</v>
      </c>
      <c r="H31" s="63">
        <f t="shared" si="1"/>
        <v>5202750</v>
      </c>
      <c r="I31" s="63">
        <v>40411586</v>
      </c>
      <c r="J31" s="28">
        <f t="shared" si="2"/>
        <v>15.63116137478509</v>
      </c>
      <c r="K31" s="29">
        <f t="shared" si="3"/>
        <v>15.63116137478509</v>
      </c>
      <c r="L31" s="30">
        <f t="shared" si="6"/>
        <v>11.5667016904682</v>
      </c>
      <c r="M31" s="29">
        <f t="shared" si="7"/>
        <v>11.566702037620377</v>
      </c>
      <c r="N31" s="5"/>
      <c r="O31" s="31"/>
    </row>
    <row r="32" spans="1:15" ht="17.25" thickBot="1">
      <c r="A32" s="6"/>
      <c r="B32" s="55" t="s">
        <v>37</v>
      </c>
      <c r="C32" s="79">
        <v>353814433</v>
      </c>
      <c r="D32" s="80">
        <v>396652920</v>
      </c>
      <c r="E32" s="81">
        <f t="shared" si="0"/>
        <v>42838487</v>
      </c>
      <c r="F32" s="79">
        <v>371505156</v>
      </c>
      <c r="G32" s="80">
        <v>416485566</v>
      </c>
      <c r="H32" s="81">
        <f t="shared" si="1"/>
        <v>44980410</v>
      </c>
      <c r="I32" s="81">
        <v>437309845</v>
      </c>
      <c r="J32" s="56">
        <f t="shared" si="2"/>
        <v>12.107614332397796</v>
      </c>
      <c r="K32" s="57">
        <f t="shared" si="3"/>
        <v>12.107613925013736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2015-11-06T06:53:29Z</dcterms:created>
  <dcterms:modified xsi:type="dcterms:W3CDTF">2015-11-06T06:56:40Z</dcterms:modified>
  <cp:category/>
  <cp:version/>
  <cp:contentType/>
  <cp:contentStatus/>
</cp:coreProperties>
</file>