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2" sheetId="9" r:id="rId9"/>
    <sheet name="LIM343" sheetId="10" r:id="rId10"/>
    <sheet name="LIM344" sheetId="11" r:id="rId11"/>
    <sheet name="DC34" sheetId="12" r:id="rId12"/>
    <sheet name="LIM351" sheetId="13" r:id="rId13"/>
    <sheet name="LIM352" sheetId="14" r:id="rId14"/>
    <sheet name="LIM353" sheetId="15" r:id="rId15"/>
    <sheet name="LIM354" sheetId="16" r:id="rId16"/>
    <sheet name="LIM355" sheetId="17" r:id="rId17"/>
    <sheet name="DC35" sheetId="18" r:id="rId18"/>
    <sheet name="LIM361" sheetId="19" r:id="rId19"/>
    <sheet name="LIM362" sheetId="20" r:id="rId20"/>
    <sheet name="LIM364" sheetId="21" r:id="rId21"/>
    <sheet name="LIM365" sheetId="22" r:id="rId22"/>
    <sheet name="LIM366" sheetId="23" r:id="rId23"/>
    <sheet name="LIM367" sheetId="24" r:id="rId24"/>
    <sheet name="DC36" sheetId="25" r:id="rId25"/>
    <sheet name="LIM471" sheetId="26" r:id="rId26"/>
    <sheet name="LIM472" sheetId="27" r:id="rId27"/>
    <sheet name="LIM473" sheetId="28" r:id="rId28"/>
    <sheet name="LIM474" sheetId="29" r:id="rId29"/>
    <sheet name="LIM475" sheetId="30" r:id="rId30"/>
    <sheet name="DC47" sheetId="31" r:id="rId31"/>
  </sheets>
  <definedNames>
    <definedName name="_xlnm.Print_Area" localSheetId="6">'DC33'!$A$1:$N$37</definedName>
    <definedName name="_xlnm.Print_Area" localSheetId="11">'DC34'!$A$1:$N$37</definedName>
    <definedName name="_xlnm.Print_Area" localSheetId="17">'DC35'!$A$1:$N$37</definedName>
    <definedName name="_xlnm.Print_Area" localSheetId="24">'DC36'!$A$1:$N$37</definedName>
    <definedName name="_xlnm.Print_Area" localSheetId="30">'DC47'!$A$1:$N$37</definedName>
    <definedName name="_xlnm.Print_Area" localSheetId="1">'LIM331'!$A$1:$N$37</definedName>
    <definedName name="_xlnm.Print_Area" localSheetId="2">'LIM332'!$A$1:$N$37</definedName>
    <definedName name="_xlnm.Print_Area" localSheetId="3">'LIM333'!$A$1:$N$37</definedName>
    <definedName name="_xlnm.Print_Area" localSheetId="4">'LIM334'!$A$1:$N$37</definedName>
    <definedName name="_xlnm.Print_Area" localSheetId="5">'LIM335'!$A$1:$N$37</definedName>
    <definedName name="_xlnm.Print_Area" localSheetId="7">'LIM341'!$A$1:$N$37</definedName>
    <definedName name="_xlnm.Print_Area" localSheetId="8">'LIM342'!$A$1:$N$37</definedName>
    <definedName name="_xlnm.Print_Area" localSheetId="9">'LIM343'!$A$1:$N$37</definedName>
    <definedName name="_xlnm.Print_Area" localSheetId="10">'LIM344'!$A$1:$N$37</definedName>
    <definedName name="_xlnm.Print_Area" localSheetId="12">'LIM351'!$A$1:$N$37</definedName>
    <definedName name="_xlnm.Print_Area" localSheetId="13">'LIM352'!$A$1:$N$37</definedName>
    <definedName name="_xlnm.Print_Area" localSheetId="14">'LIM353'!$A$1:$N$37</definedName>
    <definedName name="_xlnm.Print_Area" localSheetId="15">'LIM354'!$A$1:$N$37</definedName>
    <definedName name="_xlnm.Print_Area" localSheetId="16">'LIM355'!$A$1:$N$37</definedName>
    <definedName name="_xlnm.Print_Area" localSheetId="18">'LIM361'!$A$1:$N$37</definedName>
    <definedName name="_xlnm.Print_Area" localSheetId="19">'LIM362'!$A$1:$N$37</definedName>
    <definedName name="_xlnm.Print_Area" localSheetId="20">'LIM364'!$A$1:$N$37</definedName>
    <definedName name="_xlnm.Print_Area" localSheetId="21">'LIM365'!$A$1:$N$37</definedName>
    <definedName name="_xlnm.Print_Area" localSheetId="22">'LIM366'!$A$1:$N$37</definedName>
    <definedName name="_xlnm.Print_Area" localSheetId="23">'LIM367'!$A$1:$N$37</definedName>
    <definedName name="_xlnm.Print_Area" localSheetId="25">'LIM471'!$A$1:$N$37</definedName>
    <definedName name="_xlnm.Print_Area" localSheetId="26">'LIM472'!$A$1:$N$37</definedName>
    <definedName name="_xlnm.Print_Area" localSheetId="27">'LIM473'!$A$1:$N$37</definedName>
    <definedName name="_xlnm.Print_Area" localSheetId="28">'LIM474'!$A$1:$N$37</definedName>
    <definedName name="_xlnm.Print_Area" localSheetId="29">'LIM475'!$A$1:$N$37</definedName>
    <definedName name="_xlnm.Print_Area" localSheetId="0">'Summary'!$A$1:$N$37</definedName>
  </definedNames>
  <calcPr fullCalcOnLoad="1"/>
</workbook>
</file>

<file path=xl/sharedStrings.xml><?xml version="1.0" encoding="utf-8"?>
<sst xmlns="http://schemas.openxmlformats.org/spreadsheetml/2006/main" count="1550" uniqueCount="75">
  <si>
    <t>Limpopo: Greater Giyani(LIM331)</t>
  </si>
  <si>
    <t>STATEMENT OF CAPITAL AND OPERATING EXPENDITURE FOR 2015/16</t>
  </si>
  <si>
    <t>Changes to baseline</t>
  </si>
  <si>
    <t>2015/16</t>
  </si>
  <si>
    <t>2016/17</t>
  </si>
  <si>
    <t>2017/18</t>
  </si>
  <si>
    <t>% change to baseline</t>
  </si>
  <si>
    <t>% share of total change to baseline</t>
  </si>
  <si>
    <t>R thousands</t>
  </si>
  <si>
    <t>2014/15 Medium term estimates (1)</t>
  </si>
  <si>
    <t>2015/16 Draft Medium term estimates (2)</t>
  </si>
  <si>
    <t>2014/15 Medium term estimates (3)</t>
  </si>
  <si>
    <t>2015/16 Draft Medium term estimates (4)</t>
  </si>
  <si>
    <t>2015/16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</si>
  <si>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</si>
  <si>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</si>
  <si>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</si>
  <si>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</si>
  <si>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</si>
  <si>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</si>
  <si>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</si>
  <si>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</si>
  <si>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</si>
  <si>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</si>
  <si>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</si>
  <si>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</si>
  <si>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</si>
  <si>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</si>
  <si>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</si>
  <si>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</si>
  <si>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</si>
  <si>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</si>
  <si>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</si>
  <si>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</si>
  <si>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</si>
  <si>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</si>
  <si>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</si>
  <si>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</si>
  <si>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(1) Adopted budget informed by Appendix B 2014/15, projection for 2015/16</t>
  </si>
  <si>
    <t>(2) Tabled budget informed by Appendix B 2015/16</t>
  </si>
  <si>
    <t>(3) Adopted budget informed by Appendix B 2014/15, projection for 2016/17</t>
  </si>
  <si>
    <t>(4) Tabled budget informed by Appendix B 2015/16, projection for 2016/17</t>
  </si>
  <si>
    <t>(5) Tabled budget informed by Appendix B 2015/16, projection for 2017/18</t>
  </si>
  <si>
    <t>Limpopo: Greater Letaba(LIM332)</t>
  </si>
  <si>
    <t>Limpopo: Greater Tzaneen(LIM333)</t>
  </si>
  <si>
    <t>Limpopo: Ba-Phalaborwa(LIM334)</t>
  </si>
  <si>
    <t>Limpopo: Maruleng(LIM335)</t>
  </si>
  <si>
    <t>Limpopo: Mopani(DC33)</t>
  </si>
  <si>
    <t>Limpopo: Musina(LIM341)</t>
  </si>
  <si>
    <t>Limpopo: Mutale(LIM342)</t>
  </si>
  <si>
    <t>Limpopo: Thulamela(LIM343)</t>
  </si>
  <si>
    <t>Limpopo: Makhado(LIM344)</t>
  </si>
  <si>
    <t>Limpopo: Vhembe(DC34)</t>
  </si>
  <si>
    <t>Limpopo: Blouberg(LIM351)</t>
  </si>
  <si>
    <t>Limpopo: Aganang(LIM352)</t>
  </si>
  <si>
    <t>Limpopo: Molemole(LIM353)</t>
  </si>
  <si>
    <t>Limpopo: Polokwane(LIM354)</t>
  </si>
  <si>
    <t>Limpopo: Lepelle-Nkumpi(LIM355)</t>
  </si>
  <si>
    <t>Limpopo: Capricorn(DC35)</t>
  </si>
  <si>
    <t>Limpopo: Thabazimbi(LIM361)</t>
  </si>
  <si>
    <t>Limpopo: Lephalale(LIM362)</t>
  </si>
  <si>
    <t>Limpopo: Mookgopong(LIM364)</t>
  </si>
  <si>
    <t>Limpopo: Modimolle(LIM365)</t>
  </si>
  <si>
    <t>Limpopo: Bela Bela(LIM366)</t>
  </si>
  <si>
    <t>Limpopo: Mogalakwena(LIM367)</t>
  </si>
  <si>
    <t>Limpopo: Waterberg(DC36)</t>
  </si>
  <si>
    <t>Limpopo: Ephraim Mogale(LIM471)</t>
  </si>
  <si>
    <t>Limpopo: Elias Motsoaledi(LIM472)</t>
  </si>
  <si>
    <t>Limpopo: Makhuduthamaga(LIM473)</t>
  </si>
  <si>
    <t>Limpopo: Fetakgomo(LIM474)</t>
  </si>
  <si>
    <t>Limpopo: Greater Tubatse(LIM475)</t>
  </si>
  <si>
    <t>Limpopo: Sekhukhune(DC47)</t>
  </si>
  <si>
    <t>2014/15 Medium term estimates</t>
  </si>
  <si>
    <t>2015/16 Draft Medium term estimates</t>
  </si>
  <si>
    <t>AGGREGATED INFORMATION FOR LIMPOPO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</si>
</sst>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;\-#,###;"/>
    <numFmt numFmtId="169" formatCode="#,###.0\%;\-#,###.0\%;"/>
    <numFmt numFmtId="170" formatCode="##,##0_);\(##,##0\);0_)"/>
    <numFmt numFmtId="171" formatCode="0.0%;_(* &quot;–&quot;_)"/>
    <numFmt numFmtId="172" formatCode="#,###,##0_);\(#,###,##0\);_(* &quot;–&quot;???_);_(@_)"/>
    <numFmt numFmtId="173" formatCode="0.0\%;\(0.0\%\);_(* &quot;–&quot;_)"/>
    <numFmt numFmtId="174" formatCode="0.0\%;\(0.0\%\);_(* &quot;–&quot;_)\%"/>
    <numFmt numFmtId="175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3" xfId="0" applyFont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8" fillId="0" borderId="13" xfId="0" applyFont="1" applyBorder="1" applyAlignment="1" applyProtection="1">
      <alignment horizontal="centerContinuous" vertical="top" wrapText="1"/>
      <protection/>
    </xf>
    <xf numFmtId="0" fontId="7" fillId="0" borderId="13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1" fontId="10" fillId="0" borderId="18" xfId="0" applyNumberFormat="1" applyFont="1" applyBorder="1" applyAlignment="1" applyProtection="1">
      <alignment horizontal="center" vertical="center" wrapText="1"/>
      <protection/>
    </xf>
    <xf numFmtId="171" fontId="10" fillId="0" borderId="19" xfId="0" applyNumberFormat="1" applyFont="1" applyBorder="1" applyAlignment="1" applyProtection="1">
      <alignment horizontal="center" vertical="center" wrapText="1"/>
      <protection/>
    </xf>
    <xf numFmtId="171" fontId="10" fillId="0" borderId="20" xfId="0" applyNumberFormat="1" applyFont="1" applyBorder="1" applyAlignment="1" applyProtection="1">
      <alignment horizontal="center" vertical="center" wrapText="1"/>
      <protection/>
    </xf>
    <xf numFmtId="0" fontId="8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8" fontId="4" fillId="0" borderId="0" xfId="0" applyNumberFormat="1" applyFont="1" applyAlignment="1">
      <alignment horizontal="right" wrapText="1"/>
    </xf>
    <xf numFmtId="41" fontId="5" fillId="0" borderId="22" xfId="0" applyNumberFormat="1" applyFont="1" applyBorder="1" applyAlignment="1" applyProtection="1">
      <alignment horizontal="left" vertical="center" indent="1"/>
      <protection/>
    </xf>
    <xf numFmtId="173" fontId="11" fillId="0" borderId="23" xfId="59" applyNumberFormat="1" applyFont="1" applyFill="1" applyBorder="1" applyAlignment="1" applyProtection="1">
      <alignment horizontal="center" vertical="center"/>
      <protection/>
    </xf>
    <xf numFmtId="173" fontId="11" fillId="0" borderId="10" xfId="0" applyNumberFormat="1" applyFont="1" applyBorder="1" applyAlignment="1" applyProtection="1">
      <alignment/>
      <protection/>
    </xf>
    <xf numFmtId="173" fontId="11" fillId="0" borderId="21" xfId="0" applyNumberFormat="1" applyFont="1" applyBorder="1" applyAlignment="1" applyProtection="1">
      <alignment/>
      <protection/>
    </xf>
    <xf numFmtId="168" fontId="12" fillId="0" borderId="0" xfId="0" applyNumberFormat="1" applyFont="1" applyAlignment="1">
      <alignment horizontal="right" wrapText="1"/>
    </xf>
    <xf numFmtId="49" fontId="6" fillId="0" borderId="24" xfId="0" applyNumberFormat="1" applyFont="1" applyBorder="1" applyAlignment="1" applyProtection="1">
      <alignment vertical="center"/>
      <protection/>
    </xf>
    <xf numFmtId="173" fontId="9" fillId="0" borderId="25" xfId="59" applyNumberFormat="1" applyFont="1" applyFill="1" applyBorder="1" applyAlignment="1" applyProtection="1">
      <alignment horizontal="center" vertical="center"/>
      <protection/>
    </xf>
    <xf numFmtId="173" fontId="9" fillId="0" borderId="26" xfId="0" applyNumberFormat="1" applyFont="1" applyBorder="1" applyAlignment="1" applyProtection="1">
      <alignment/>
      <protection/>
    </xf>
    <xf numFmtId="173" fontId="9" fillId="0" borderId="27" xfId="0" applyNumberFormat="1" applyFont="1" applyBorder="1" applyAlignment="1" applyProtection="1">
      <alignment/>
      <protection/>
    </xf>
    <xf numFmtId="168" fontId="2" fillId="0" borderId="0" xfId="0" applyNumberFormat="1" applyFont="1" applyAlignment="1">
      <alignment horizontal="right" wrapText="1"/>
    </xf>
    <xf numFmtId="174" fontId="11" fillId="0" borderId="23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173" fontId="11" fillId="0" borderId="23" xfId="0" applyNumberFormat="1" applyFont="1" applyFill="1" applyBorder="1" applyAlignment="1" applyProtection="1">
      <alignment horizontal="center" vertical="center"/>
      <protection/>
    </xf>
    <xf numFmtId="173" fontId="9" fillId="0" borderId="18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41" fontId="9" fillId="0" borderId="28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Border="1" applyAlignment="1" applyProtection="1">
      <alignment/>
      <protection/>
    </xf>
    <xf numFmtId="0" fontId="11" fillId="0" borderId="3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1" xfId="59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Border="1" applyAlignment="1" applyProtection="1">
      <alignment/>
      <protection/>
    </xf>
    <xf numFmtId="0" fontId="11" fillId="0" borderId="33" xfId="0" applyNumberFormat="1" applyFont="1" applyBorder="1" applyAlignment="1" applyProtection="1">
      <alignment/>
      <protection/>
    </xf>
    <xf numFmtId="0" fontId="13" fillId="0" borderId="23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/>
      <protection/>
    </xf>
    <xf numFmtId="49" fontId="6" fillId="0" borderId="34" xfId="0" applyNumberFormat="1" applyFont="1" applyBorder="1" applyAlignment="1" applyProtection="1">
      <alignment vertical="center"/>
      <protection/>
    </xf>
    <xf numFmtId="173" fontId="9" fillId="0" borderId="35" xfId="59" applyNumberFormat="1" applyFont="1" applyFill="1" applyBorder="1" applyAlignment="1" applyProtection="1">
      <alignment horizontal="center" vertical="center"/>
      <protection/>
    </xf>
    <xf numFmtId="173" fontId="9" fillId="0" borderId="36" xfId="0" applyNumberFormat="1" applyFont="1" applyBorder="1" applyAlignment="1" applyProtection="1">
      <alignment/>
      <protection/>
    </xf>
    <xf numFmtId="173" fontId="9" fillId="0" borderId="37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75" fontId="5" fillId="0" borderId="23" xfId="0" applyNumberFormat="1" applyFont="1" applyFill="1" applyBorder="1" applyAlignment="1" applyProtection="1">
      <alignment horizontal="right" vertical="center"/>
      <protection/>
    </xf>
    <xf numFmtId="175" fontId="5" fillId="0" borderId="0" xfId="0" applyNumberFormat="1" applyFont="1" applyFill="1" applyBorder="1" applyAlignment="1" applyProtection="1">
      <alignment horizontal="right" vertical="center"/>
      <protection/>
    </xf>
    <xf numFmtId="175" fontId="5" fillId="0" borderId="22" xfId="0" applyNumberFormat="1" applyFont="1" applyFill="1" applyBorder="1" applyAlignment="1" applyProtection="1">
      <alignment horizontal="right" vertical="center"/>
      <protection/>
    </xf>
    <xf numFmtId="175" fontId="6" fillId="0" borderId="25" xfId="0" applyNumberFormat="1" applyFont="1" applyFill="1" applyBorder="1" applyAlignment="1" applyProtection="1">
      <alignment horizontal="right" vertical="center"/>
      <protection/>
    </xf>
    <xf numFmtId="175" fontId="6" fillId="0" borderId="24" xfId="0" applyNumberFormat="1" applyFont="1" applyFill="1" applyBorder="1" applyAlignment="1" applyProtection="1">
      <alignment horizontal="right" vertical="center"/>
      <protection/>
    </xf>
    <xf numFmtId="175" fontId="6" fillId="0" borderId="38" xfId="0" applyNumberFormat="1" applyFont="1" applyFill="1" applyBorder="1" applyAlignment="1" applyProtection="1">
      <alignment horizontal="right" vertical="center"/>
      <protection/>
    </xf>
    <xf numFmtId="175" fontId="6" fillId="0" borderId="23" xfId="0" applyNumberFormat="1" applyFont="1" applyFill="1" applyBorder="1" applyAlignment="1" applyProtection="1">
      <alignment horizontal="right" vertical="center"/>
      <protection/>
    </xf>
    <xf numFmtId="175" fontId="6" fillId="0" borderId="0" xfId="0" applyNumberFormat="1" applyFont="1" applyFill="1" applyBorder="1" applyAlignment="1" applyProtection="1">
      <alignment horizontal="right" vertical="center"/>
      <protection/>
    </xf>
    <xf numFmtId="175" fontId="6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23" xfId="0" applyNumberFormat="1" applyFont="1" applyFill="1" applyBorder="1" applyAlignment="1" applyProtection="1">
      <alignment horizontal="right"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12" xfId="0" applyNumberFormat="1" applyFont="1" applyFill="1" applyBorder="1" applyAlignment="1" applyProtection="1">
      <alignment horizontal="right" vertical="center"/>
      <protection/>
    </xf>
    <xf numFmtId="175" fontId="9" fillId="0" borderId="11" xfId="0" applyNumberFormat="1" applyFont="1" applyFill="1" applyBorder="1" applyAlignment="1" applyProtection="1">
      <alignment horizontal="right" vertical="center"/>
      <protection/>
    </xf>
    <xf numFmtId="175" fontId="9" fillId="0" borderId="28" xfId="0" applyNumberFormat="1" applyFont="1" applyFill="1" applyBorder="1" applyAlignment="1" applyProtection="1">
      <alignment horizontal="right" vertical="center"/>
      <protection/>
    </xf>
    <xf numFmtId="175" fontId="10" fillId="0" borderId="12" xfId="0" applyNumberFormat="1" applyFont="1" applyBorder="1" applyAlignment="1" applyProtection="1">
      <alignment horizontal="center" vertical="center" wrapText="1"/>
      <protection/>
    </xf>
    <xf numFmtId="175" fontId="10" fillId="0" borderId="11" xfId="0" applyNumberFormat="1" applyFont="1" applyBorder="1" applyAlignment="1" applyProtection="1">
      <alignment horizontal="center" vertical="center" wrapText="1"/>
      <protection/>
    </xf>
    <xf numFmtId="175" fontId="10" fillId="0" borderId="28" xfId="0" applyNumberFormat="1" applyFont="1" applyBorder="1" applyAlignment="1" applyProtection="1">
      <alignment horizontal="center" vertical="center" wrapText="1"/>
      <protection/>
    </xf>
    <xf numFmtId="175" fontId="6" fillId="0" borderId="35" xfId="0" applyNumberFormat="1" applyFont="1" applyFill="1" applyBorder="1" applyAlignment="1" applyProtection="1">
      <alignment horizontal="right" vertical="center"/>
      <protection/>
    </xf>
    <xf numFmtId="175" fontId="6" fillId="0" borderId="34" xfId="0" applyNumberFormat="1" applyFont="1" applyFill="1" applyBorder="1" applyAlignment="1" applyProtection="1">
      <alignment horizontal="right" vertical="center"/>
      <protection/>
    </xf>
    <xf numFmtId="175" fontId="6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40" xfId="0" applyNumberFormat="1" applyFont="1" applyFill="1" applyBorder="1" applyAlignment="1" applyProtection="1" quotePrefix="1">
      <alignment horizontal="center" vertical="top"/>
      <protection/>
    </xf>
    <xf numFmtId="41" fontId="6" fillId="0" borderId="41" xfId="0" applyNumberFormat="1" applyFont="1" applyFill="1" applyBorder="1" applyAlignment="1" applyProtection="1" quotePrefix="1">
      <alignment horizontal="center" vertical="top"/>
      <protection/>
    </xf>
    <xf numFmtId="41" fontId="6" fillId="0" borderId="42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8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43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72</v>
      </c>
      <c r="D5" s="8" t="s">
        <v>73</v>
      </c>
      <c r="E5" s="9" t="s">
        <v>2</v>
      </c>
      <c r="F5" s="10" t="s">
        <v>72</v>
      </c>
      <c r="G5" s="11" t="s">
        <v>73</v>
      </c>
      <c r="H5" s="12" t="s">
        <v>2</v>
      </c>
      <c r="I5" s="13" t="s">
        <v>73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1082479633</v>
      </c>
      <c r="D7" s="62">
        <v>1166208165</v>
      </c>
      <c r="E7" s="63">
        <f>($D7-$C7)</f>
        <v>83728532</v>
      </c>
      <c r="F7" s="61">
        <v>1155426865</v>
      </c>
      <c r="G7" s="62">
        <v>1252769532</v>
      </c>
      <c r="H7" s="63">
        <f>($G7-$F7)</f>
        <v>97342667</v>
      </c>
      <c r="I7" s="63">
        <v>1334369042</v>
      </c>
      <c r="J7" s="28">
        <f>IF($C7=0,0,($E7/$C7)*100)</f>
        <v>7.734882897330227</v>
      </c>
      <c r="K7" s="29">
        <f>IF($F7=0,0,($H7/$F7)*100)</f>
        <v>8.424822890023421</v>
      </c>
      <c r="L7" s="30">
        <f>IF($E$10=0,0,($E7/$E$10)*100)</f>
        <v>16.05470203824909</v>
      </c>
      <c r="M7" s="29">
        <f>IF($H$10=0,0,($H7/$H$10)*100)</f>
        <v>18.67333270137836</v>
      </c>
      <c r="N7" s="5"/>
      <c r="O7" s="31"/>
    </row>
    <row r="8" spans="1:15" ht="12.75">
      <c r="A8" s="2"/>
      <c r="B8" s="27" t="s">
        <v>16</v>
      </c>
      <c r="C8" s="61">
        <v>3829925102</v>
      </c>
      <c r="D8" s="62">
        <v>3856189680</v>
      </c>
      <c r="E8" s="63">
        <f>($D8-$C8)</f>
        <v>26264578</v>
      </c>
      <c r="F8" s="61">
        <v>4084254415</v>
      </c>
      <c r="G8" s="62">
        <v>4143433440</v>
      </c>
      <c r="H8" s="63">
        <f>($G8-$F8)</f>
        <v>59179025</v>
      </c>
      <c r="I8" s="63">
        <v>4494252232</v>
      </c>
      <c r="J8" s="28">
        <f>IF($C8=0,0,($E8/$C8)*100)</f>
        <v>0.6857726274146863</v>
      </c>
      <c r="K8" s="29">
        <f>IF($F8=0,0,($H8/$F8)*100)</f>
        <v>1.4489554025492801</v>
      </c>
      <c r="L8" s="30">
        <f>IF($E$10=0,0,($E8/$E$10)*100)</f>
        <v>5.036156300343976</v>
      </c>
      <c r="M8" s="29">
        <f>IF($H$10=0,0,($H8/$H$10)*100)</f>
        <v>11.352366406482242</v>
      </c>
      <c r="N8" s="5"/>
      <c r="O8" s="31"/>
    </row>
    <row r="9" spans="1:15" ht="12.75">
      <c r="A9" s="2"/>
      <c r="B9" s="27" t="s">
        <v>17</v>
      </c>
      <c r="C9" s="61">
        <v>8670778664</v>
      </c>
      <c r="D9" s="62">
        <v>9082305865</v>
      </c>
      <c r="E9" s="63">
        <f aca="true" t="shared" si="0" ref="E9:E32">($D9-$C9)</f>
        <v>411527201</v>
      </c>
      <c r="F9" s="61">
        <v>8710151840</v>
      </c>
      <c r="G9" s="62">
        <v>9074922563</v>
      </c>
      <c r="H9" s="63">
        <f aca="true" t="shared" si="1" ref="H9:H32">($G9-$F9)</f>
        <v>364770723</v>
      </c>
      <c r="I9" s="63">
        <v>9406124916</v>
      </c>
      <c r="J9" s="28">
        <f aca="true" t="shared" si="2" ref="J9:J32">IF($C9=0,0,($E9/$C9)*100)</f>
        <v>4.746138921854966</v>
      </c>
      <c r="K9" s="29">
        <f aca="true" t="shared" si="3" ref="K9:K32">IF($F9=0,0,($H9/$F9)*100)</f>
        <v>4.187880185105935</v>
      </c>
      <c r="L9" s="30">
        <f>IF($E$10=0,0,($E9/$E$10)*100)</f>
        <v>78.90914166140693</v>
      </c>
      <c r="M9" s="29">
        <f>IF($H$10=0,0,($H9/$H$10)*100)</f>
        <v>69.9743008921394</v>
      </c>
      <c r="N9" s="5"/>
      <c r="O9" s="31"/>
    </row>
    <row r="10" spans="1:15" ht="16.5">
      <c r="A10" s="6"/>
      <c r="B10" s="32" t="s">
        <v>18</v>
      </c>
      <c r="C10" s="64">
        <v>13583183399</v>
      </c>
      <c r="D10" s="65">
        <v>14104703710</v>
      </c>
      <c r="E10" s="66">
        <f t="shared" si="0"/>
        <v>521520311</v>
      </c>
      <c r="F10" s="64">
        <v>13949833120</v>
      </c>
      <c r="G10" s="65">
        <v>14471125535</v>
      </c>
      <c r="H10" s="66">
        <f t="shared" si="1"/>
        <v>521292415</v>
      </c>
      <c r="I10" s="66">
        <v>15234746190</v>
      </c>
      <c r="J10" s="33">
        <f t="shared" si="2"/>
        <v>3.8394557128514846</v>
      </c>
      <c r="K10" s="34">
        <f t="shared" si="3"/>
        <v>3.7369078935619555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4040585178</v>
      </c>
      <c r="D12" s="62">
        <v>4691967733</v>
      </c>
      <c r="E12" s="63">
        <f t="shared" si="0"/>
        <v>651382555</v>
      </c>
      <c r="F12" s="61">
        <v>4286715578</v>
      </c>
      <c r="G12" s="62">
        <v>4938730311</v>
      </c>
      <c r="H12" s="63">
        <f t="shared" si="1"/>
        <v>652014733</v>
      </c>
      <c r="I12" s="63">
        <v>5308046801</v>
      </c>
      <c r="J12" s="28">
        <f t="shared" si="2"/>
        <v>16.120995506953275</v>
      </c>
      <c r="K12" s="29">
        <f t="shared" si="3"/>
        <v>15.210123488160193</v>
      </c>
      <c r="L12" s="30">
        <f aca="true" t="shared" si="4" ref="L12:L17">IF($E$17=0,0,($E12/$E$17)*100)</f>
        <v>58.90515056213359</v>
      </c>
      <c r="M12" s="29">
        <f aca="true" t="shared" si="5" ref="M12:M17">IF($H$17=0,0,($H12/$H$17)*100)</f>
        <v>64.85476227023904</v>
      </c>
      <c r="N12" s="5"/>
      <c r="O12" s="31"/>
    </row>
    <row r="13" spans="1:15" ht="12.75">
      <c r="A13" s="2"/>
      <c r="B13" s="27" t="s">
        <v>21</v>
      </c>
      <c r="C13" s="61">
        <v>389364936</v>
      </c>
      <c r="D13" s="62">
        <v>469237469</v>
      </c>
      <c r="E13" s="63">
        <f t="shared" si="0"/>
        <v>79872533</v>
      </c>
      <c r="F13" s="61">
        <v>406103116</v>
      </c>
      <c r="G13" s="62">
        <v>457327584</v>
      </c>
      <c r="H13" s="63">
        <f t="shared" si="1"/>
        <v>51224468</v>
      </c>
      <c r="I13" s="63">
        <v>492211618</v>
      </c>
      <c r="J13" s="28">
        <f t="shared" si="2"/>
        <v>20.513540284480058</v>
      </c>
      <c r="K13" s="29">
        <f t="shared" si="3"/>
        <v>12.613660418207676</v>
      </c>
      <c r="L13" s="30">
        <f t="shared" si="4"/>
        <v>7.222949933229305</v>
      </c>
      <c r="M13" s="29">
        <f t="shared" si="5"/>
        <v>5.095208016656069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2379137828</v>
      </c>
      <c r="D15" s="62">
        <v>2534450128</v>
      </c>
      <c r="E15" s="63">
        <f t="shared" si="0"/>
        <v>155312300</v>
      </c>
      <c r="F15" s="61">
        <v>2530753280</v>
      </c>
      <c r="G15" s="62">
        <v>2708397598</v>
      </c>
      <c r="H15" s="63">
        <f t="shared" si="1"/>
        <v>177644318</v>
      </c>
      <c r="I15" s="63">
        <v>2889969510</v>
      </c>
      <c r="J15" s="28">
        <f t="shared" si="2"/>
        <v>6.528091738617843</v>
      </c>
      <c r="K15" s="29">
        <f t="shared" si="3"/>
        <v>7.019424588081538</v>
      </c>
      <c r="L15" s="30">
        <f t="shared" si="4"/>
        <v>14.045040576272818</v>
      </c>
      <c r="M15" s="29">
        <f t="shared" si="5"/>
        <v>17.669968835732956</v>
      </c>
      <c r="N15" s="5"/>
      <c r="O15" s="31"/>
    </row>
    <row r="16" spans="1:15" ht="12.75">
      <c r="A16" s="2"/>
      <c r="B16" s="27" t="s">
        <v>23</v>
      </c>
      <c r="C16" s="61">
        <v>6215298437</v>
      </c>
      <c r="D16" s="62">
        <v>6434547007</v>
      </c>
      <c r="E16" s="63">
        <f t="shared" si="0"/>
        <v>219248570</v>
      </c>
      <c r="F16" s="61">
        <v>6130508714</v>
      </c>
      <c r="G16" s="62">
        <v>6254971156</v>
      </c>
      <c r="H16" s="63">
        <f t="shared" si="1"/>
        <v>124462442</v>
      </c>
      <c r="I16" s="63">
        <v>6596591485</v>
      </c>
      <c r="J16" s="40">
        <f t="shared" si="2"/>
        <v>3.5275630321273344</v>
      </c>
      <c r="K16" s="29">
        <f t="shared" si="3"/>
        <v>2.0302139317699694</v>
      </c>
      <c r="L16" s="30">
        <f t="shared" si="4"/>
        <v>19.82685892836428</v>
      </c>
      <c r="M16" s="29">
        <f t="shared" si="5"/>
        <v>12.380060877371944</v>
      </c>
      <c r="N16" s="5"/>
      <c r="O16" s="31"/>
    </row>
    <row r="17" spans="1:15" ht="16.5">
      <c r="A17" s="2"/>
      <c r="B17" s="32" t="s">
        <v>24</v>
      </c>
      <c r="C17" s="64">
        <v>13024386379</v>
      </c>
      <c r="D17" s="65">
        <v>14130202337</v>
      </c>
      <c r="E17" s="66">
        <f t="shared" si="0"/>
        <v>1105815958</v>
      </c>
      <c r="F17" s="64">
        <v>13354080688</v>
      </c>
      <c r="G17" s="65">
        <v>14359426649</v>
      </c>
      <c r="H17" s="66">
        <f t="shared" si="1"/>
        <v>1005345961</v>
      </c>
      <c r="I17" s="66">
        <v>15286819414</v>
      </c>
      <c r="J17" s="41">
        <f t="shared" si="2"/>
        <v>8.490349762526805</v>
      </c>
      <c r="K17" s="34">
        <f t="shared" si="3"/>
        <v>7.528380159507391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558797020</v>
      </c>
      <c r="D18" s="71">
        <v>-25498627</v>
      </c>
      <c r="E18" s="72">
        <f t="shared" si="0"/>
        <v>-584295647</v>
      </c>
      <c r="F18" s="73">
        <v>595752432</v>
      </c>
      <c r="G18" s="74">
        <v>111698886</v>
      </c>
      <c r="H18" s="75">
        <f t="shared" si="1"/>
        <v>-484053546</v>
      </c>
      <c r="I18" s="75">
        <v>-52073224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171316016</v>
      </c>
      <c r="D22" s="62">
        <v>233053680</v>
      </c>
      <c r="E22" s="63">
        <f t="shared" si="0"/>
        <v>61737664</v>
      </c>
      <c r="F22" s="61">
        <v>150516703</v>
      </c>
      <c r="G22" s="62">
        <v>245591410</v>
      </c>
      <c r="H22" s="63">
        <f t="shared" si="1"/>
        <v>95074707</v>
      </c>
      <c r="I22" s="63">
        <v>255539405</v>
      </c>
      <c r="J22" s="28">
        <f t="shared" si="2"/>
        <v>36.03729846250919</v>
      </c>
      <c r="K22" s="29">
        <f t="shared" si="3"/>
        <v>63.165552463635876</v>
      </c>
      <c r="L22" s="30">
        <f>IF($E$25=0,0,($E22/$E$25)*100)</f>
        <v>117.40542078333335</v>
      </c>
      <c r="M22" s="29">
        <f>IF($H$25=0,0,($H22/$H$25)*100)</f>
        <v>28.612841210650103</v>
      </c>
      <c r="N22" s="5"/>
      <c r="O22" s="31"/>
    </row>
    <row r="23" spans="1:15" ht="12.75">
      <c r="A23" s="6"/>
      <c r="B23" s="27" t="s">
        <v>29</v>
      </c>
      <c r="C23" s="61">
        <v>4498210640</v>
      </c>
      <c r="D23" s="62">
        <v>4692712357</v>
      </c>
      <c r="E23" s="63">
        <f t="shared" si="0"/>
        <v>194501717</v>
      </c>
      <c r="F23" s="61">
        <v>4590023438</v>
      </c>
      <c r="G23" s="62">
        <v>4807048336</v>
      </c>
      <c r="H23" s="63">
        <f t="shared" si="1"/>
        <v>217024898</v>
      </c>
      <c r="I23" s="63">
        <v>4322986937</v>
      </c>
      <c r="J23" s="28">
        <f t="shared" si="2"/>
        <v>4.323979745866236</v>
      </c>
      <c r="K23" s="29">
        <f t="shared" si="3"/>
        <v>4.72818714177555</v>
      </c>
      <c r="L23" s="30">
        <f>IF($E$25=0,0,($E23/$E$25)*100)</f>
        <v>369.8804659577956</v>
      </c>
      <c r="M23" s="29">
        <f>IF($H$25=0,0,($H23/$H$25)*100)</f>
        <v>65.3138898995664</v>
      </c>
      <c r="N23" s="5"/>
      <c r="O23" s="31"/>
    </row>
    <row r="24" spans="1:15" ht="12.75">
      <c r="A24" s="6"/>
      <c r="B24" s="27" t="s">
        <v>30</v>
      </c>
      <c r="C24" s="61">
        <v>991688046</v>
      </c>
      <c r="D24" s="62">
        <v>788033685</v>
      </c>
      <c r="E24" s="63">
        <f t="shared" si="0"/>
        <v>-203654361</v>
      </c>
      <c r="F24" s="61">
        <v>856161735</v>
      </c>
      <c r="G24" s="62">
        <v>876341984</v>
      </c>
      <c r="H24" s="63">
        <f t="shared" si="1"/>
        <v>20180249</v>
      </c>
      <c r="I24" s="63">
        <v>781164972</v>
      </c>
      <c r="J24" s="28">
        <f t="shared" si="2"/>
        <v>-20.536131480201387</v>
      </c>
      <c r="K24" s="29">
        <f t="shared" si="3"/>
        <v>2.3570603748134107</v>
      </c>
      <c r="L24" s="30">
        <f>IF($E$25=0,0,($E24/$E$25)*100)</f>
        <v>-387.28588674112893</v>
      </c>
      <c r="M24" s="29">
        <f>IF($H$25=0,0,($H24/$H$25)*100)</f>
        <v>6.07326888978349</v>
      </c>
      <c r="N24" s="5"/>
      <c r="O24" s="31"/>
    </row>
    <row r="25" spans="1:15" ht="16.5">
      <c r="A25" s="6"/>
      <c r="B25" s="32" t="s">
        <v>31</v>
      </c>
      <c r="C25" s="64">
        <v>5661214702</v>
      </c>
      <c r="D25" s="65">
        <v>5713799722</v>
      </c>
      <c r="E25" s="66">
        <f t="shared" si="0"/>
        <v>52585020</v>
      </c>
      <c r="F25" s="64">
        <v>5596701876</v>
      </c>
      <c r="G25" s="65">
        <v>5928981730</v>
      </c>
      <c r="H25" s="66">
        <f t="shared" si="1"/>
        <v>332279854</v>
      </c>
      <c r="I25" s="66">
        <v>5359691314</v>
      </c>
      <c r="J25" s="41">
        <f t="shared" si="2"/>
        <v>0.9288646124200644</v>
      </c>
      <c r="K25" s="34">
        <f t="shared" si="3"/>
        <v>5.937065460372218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3081756644</v>
      </c>
      <c r="D27" s="62">
        <v>3151422813</v>
      </c>
      <c r="E27" s="63">
        <f t="shared" si="0"/>
        <v>69666169</v>
      </c>
      <c r="F27" s="61">
        <v>3056732659</v>
      </c>
      <c r="G27" s="62">
        <v>3234081614</v>
      </c>
      <c r="H27" s="63">
        <f t="shared" si="1"/>
        <v>177348955</v>
      </c>
      <c r="I27" s="63">
        <v>2736085814</v>
      </c>
      <c r="J27" s="28">
        <f t="shared" si="2"/>
        <v>2.260599296042274</v>
      </c>
      <c r="K27" s="29">
        <f t="shared" si="3"/>
        <v>5.801912525056055</v>
      </c>
      <c r="L27" s="30">
        <f aca="true" t="shared" si="6" ref="L27:L32">IF($E$32=0,0,($E27/$E$32)*100)</f>
        <v>132.48291813904416</v>
      </c>
      <c r="M27" s="29">
        <f aca="true" t="shared" si="7" ref="M27:M32">IF($H$32=0,0,($H27/$H$32)*100)</f>
        <v>53.37336972586969</v>
      </c>
      <c r="N27" s="5"/>
      <c r="O27" s="31"/>
    </row>
    <row r="28" spans="1:15" ht="12.75">
      <c r="A28" s="6"/>
      <c r="B28" s="27" t="s">
        <v>34</v>
      </c>
      <c r="C28" s="61">
        <v>235778396</v>
      </c>
      <c r="D28" s="62">
        <v>214944014</v>
      </c>
      <c r="E28" s="63">
        <f t="shared" si="0"/>
        <v>-20834382</v>
      </c>
      <c r="F28" s="61">
        <v>232607556</v>
      </c>
      <c r="G28" s="62">
        <v>328082577</v>
      </c>
      <c r="H28" s="63">
        <f t="shared" si="1"/>
        <v>95475021</v>
      </c>
      <c r="I28" s="63">
        <v>361306178</v>
      </c>
      <c r="J28" s="28">
        <f t="shared" si="2"/>
        <v>-8.836425369523678</v>
      </c>
      <c r="K28" s="29">
        <f t="shared" si="3"/>
        <v>41.045537230957365</v>
      </c>
      <c r="L28" s="30">
        <f t="shared" si="6"/>
        <v>-39.62037477593429</v>
      </c>
      <c r="M28" s="29">
        <f t="shared" si="7"/>
        <v>28.733316164271578</v>
      </c>
      <c r="N28" s="5"/>
      <c r="O28" s="31"/>
    </row>
    <row r="29" spans="1:15" ht="12.75">
      <c r="A29" s="6"/>
      <c r="B29" s="27" t="s">
        <v>35</v>
      </c>
      <c r="C29" s="61">
        <v>19500000</v>
      </c>
      <c r="D29" s="62">
        <v>0</v>
      </c>
      <c r="E29" s="63">
        <f t="shared" si="0"/>
        <v>-19500000</v>
      </c>
      <c r="F29" s="61">
        <v>12000000</v>
      </c>
      <c r="G29" s="62">
        <v>0</v>
      </c>
      <c r="H29" s="63">
        <f t="shared" si="1"/>
        <v>-12000000</v>
      </c>
      <c r="I29" s="63">
        <v>0</v>
      </c>
      <c r="J29" s="28">
        <f t="shared" si="2"/>
        <v>-100</v>
      </c>
      <c r="K29" s="29">
        <f t="shared" si="3"/>
        <v>-100</v>
      </c>
      <c r="L29" s="30">
        <f t="shared" si="6"/>
        <v>-37.082804190242776</v>
      </c>
      <c r="M29" s="29">
        <f t="shared" si="7"/>
        <v>-3.6114136489297963</v>
      </c>
      <c r="N29" s="5"/>
      <c r="O29" s="31"/>
    </row>
    <row r="30" spans="1:15" ht="12.75">
      <c r="A30" s="6"/>
      <c r="B30" s="27" t="s">
        <v>36</v>
      </c>
      <c r="C30" s="61">
        <v>1177978626</v>
      </c>
      <c r="D30" s="62">
        <v>1406300896</v>
      </c>
      <c r="E30" s="63">
        <f t="shared" si="0"/>
        <v>228322270</v>
      </c>
      <c r="F30" s="61">
        <v>1126950007</v>
      </c>
      <c r="G30" s="62">
        <v>1330660714</v>
      </c>
      <c r="H30" s="63">
        <f t="shared" si="1"/>
        <v>203710707</v>
      </c>
      <c r="I30" s="63">
        <v>1294467990</v>
      </c>
      <c r="J30" s="28">
        <f t="shared" si="2"/>
        <v>19.382547778078276</v>
      </c>
      <c r="K30" s="29">
        <f t="shared" si="3"/>
        <v>18.07628605835751</v>
      </c>
      <c r="L30" s="30">
        <f t="shared" si="6"/>
        <v>434.1964118298329</v>
      </c>
      <c r="M30" s="29">
        <f t="shared" si="7"/>
        <v>61.30696897441155</v>
      </c>
      <c r="N30" s="5"/>
      <c r="O30" s="31"/>
    </row>
    <row r="31" spans="1:15" ht="12.75">
      <c r="A31" s="6"/>
      <c r="B31" s="27" t="s">
        <v>30</v>
      </c>
      <c r="C31" s="61">
        <v>1146201036</v>
      </c>
      <c r="D31" s="62">
        <v>941131999</v>
      </c>
      <c r="E31" s="63">
        <f t="shared" si="0"/>
        <v>-205069037</v>
      </c>
      <c r="F31" s="61">
        <v>1168411654</v>
      </c>
      <c r="G31" s="62">
        <v>1036156825</v>
      </c>
      <c r="H31" s="63">
        <f t="shared" si="1"/>
        <v>-132254829</v>
      </c>
      <c r="I31" s="63">
        <v>967831332</v>
      </c>
      <c r="J31" s="28">
        <f t="shared" si="2"/>
        <v>-17.891192780251508</v>
      </c>
      <c r="K31" s="29">
        <f t="shared" si="3"/>
        <v>-11.319198036687848</v>
      </c>
      <c r="L31" s="30">
        <f t="shared" si="6"/>
        <v>-389.9761510027</v>
      </c>
      <c r="M31" s="29">
        <f t="shared" si="7"/>
        <v>-39.80224121562302</v>
      </c>
      <c r="N31" s="5"/>
      <c r="O31" s="31"/>
    </row>
    <row r="32" spans="1:15" ht="17.25" thickBot="1">
      <c r="A32" s="6"/>
      <c r="B32" s="55" t="s">
        <v>37</v>
      </c>
      <c r="C32" s="79">
        <v>5661214702</v>
      </c>
      <c r="D32" s="80">
        <v>5713799722</v>
      </c>
      <c r="E32" s="81">
        <f t="shared" si="0"/>
        <v>52585020</v>
      </c>
      <c r="F32" s="79">
        <v>5596701876</v>
      </c>
      <c r="G32" s="80">
        <v>5928981730</v>
      </c>
      <c r="H32" s="81">
        <f t="shared" si="1"/>
        <v>332279854</v>
      </c>
      <c r="I32" s="81">
        <v>5359691314</v>
      </c>
      <c r="J32" s="56">
        <f t="shared" si="2"/>
        <v>0.9288646124200644</v>
      </c>
      <c r="K32" s="57">
        <f t="shared" si="3"/>
        <v>5.937065460372218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109430761</v>
      </c>
      <c r="D7" s="62">
        <v>53700000</v>
      </c>
      <c r="E7" s="63">
        <f>($D7-$C7)</f>
        <v>-55730761</v>
      </c>
      <c r="F7" s="61">
        <v>115340022</v>
      </c>
      <c r="G7" s="62">
        <v>59196707</v>
      </c>
      <c r="H7" s="63">
        <f>($G7-$F7)</f>
        <v>-56143315</v>
      </c>
      <c r="I7" s="63">
        <v>59196708</v>
      </c>
      <c r="J7" s="28">
        <f>IF($C7=0,0,($E7/$C7)*100)</f>
        <v>-50.92787484133461</v>
      </c>
      <c r="K7" s="29">
        <f>IF($F7=0,0,($H7/$F7)*100)</f>
        <v>-48.67635190844683</v>
      </c>
      <c r="L7" s="30">
        <f>IF($E$10=0,0,($E7/$E$10)*100)</f>
        <v>-271.9087283217591</v>
      </c>
      <c r="M7" s="29">
        <f>IF($H$10=0,0,($H7/$H$10)*100)</f>
        <v>-378.91174253340256</v>
      </c>
      <c r="N7" s="5"/>
      <c r="O7" s="31"/>
    </row>
    <row r="8" spans="1:15" ht="12.75">
      <c r="A8" s="2"/>
      <c r="B8" s="27" t="s">
        <v>16</v>
      </c>
      <c r="C8" s="61">
        <v>23137000</v>
      </c>
      <c r="D8" s="62">
        <v>49608000</v>
      </c>
      <c r="E8" s="63">
        <f>($D8-$C8)</f>
        <v>26471000</v>
      </c>
      <c r="F8" s="61">
        <v>24385748</v>
      </c>
      <c r="G8" s="62">
        <v>52209314</v>
      </c>
      <c r="H8" s="63">
        <f>($G8-$F8)</f>
        <v>27823566</v>
      </c>
      <c r="I8" s="63">
        <v>55341872</v>
      </c>
      <c r="J8" s="28">
        <f>IF($C8=0,0,($E8/$C8)*100)</f>
        <v>114.40981976920084</v>
      </c>
      <c r="K8" s="29">
        <f>IF($F8=0,0,($H8/$F8)*100)</f>
        <v>114.09765244847112</v>
      </c>
      <c r="L8" s="30">
        <f>IF($E$10=0,0,($E8/$E$10)*100)</f>
        <v>129.15122309930928</v>
      </c>
      <c r="M8" s="29">
        <f>IF($H$10=0,0,($H8/$H$10)*100)</f>
        <v>187.78149948133864</v>
      </c>
      <c r="N8" s="5"/>
      <c r="O8" s="31"/>
    </row>
    <row r="9" spans="1:15" ht="12.75">
      <c r="A9" s="2"/>
      <c r="B9" s="27" t="s">
        <v>17</v>
      </c>
      <c r="C9" s="61">
        <v>584726933</v>
      </c>
      <c r="D9" s="62">
        <v>634482822</v>
      </c>
      <c r="E9" s="63">
        <f aca="true" t="shared" si="0" ref="E9:E32">($D9-$C9)</f>
        <v>49755889</v>
      </c>
      <c r="F9" s="61">
        <v>599475947</v>
      </c>
      <c r="G9" s="62">
        <v>642612686</v>
      </c>
      <c r="H9" s="63">
        <f aca="true" t="shared" si="1" ref="H9:H32">($G9-$F9)</f>
        <v>43136739</v>
      </c>
      <c r="I9" s="63">
        <v>660415651</v>
      </c>
      <c r="J9" s="28">
        <f aca="true" t="shared" si="2" ref="J9:J32">IF($C9=0,0,($E9/$C9)*100)</f>
        <v>8.509252129831344</v>
      </c>
      <c r="K9" s="29">
        <f aca="true" t="shared" si="3" ref="K9:K32">IF($F9=0,0,($H9/$F9)*100)</f>
        <v>7.1957414164608675</v>
      </c>
      <c r="L9" s="30">
        <f>IF($E$10=0,0,($E9/$E$10)*100)</f>
        <v>242.75750522244982</v>
      </c>
      <c r="M9" s="29">
        <f>IF($H$10=0,0,($H9/$H$10)*100)</f>
        <v>291.13024305206386</v>
      </c>
      <c r="N9" s="5"/>
      <c r="O9" s="31"/>
    </row>
    <row r="10" spans="1:15" ht="16.5">
      <c r="A10" s="6"/>
      <c r="B10" s="32" t="s">
        <v>18</v>
      </c>
      <c r="C10" s="64">
        <v>717294694</v>
      </c>
      <c r="D10" s="65">
        <v>737790822</v>
      </c>
      <c r="E10" s="66">
        <f t="shared" si="0"/>
        <v>20496128</v>
      </c>
      <c r="F10" s="64">
        <v>739201717</v>
      </c>
      <c r="G10" s="65">
        <v>754018707</v>
      </c>
      <c r="H10" s="66">
        <f t="shared" si="1"/>
        <v>14816990</v>
      </c>
      <c r="I10" s="66">
        <v>774954231</v>
      </c>
      <c r="J10" s="33">
        <f t="shared" si="2"/>
        <v>2.8574208301616126</v>
      </c>
      <c r="K10" s="34">
        <f t="shared" si="3"/>
        <v>2.0044582769820596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195664523</v>
      </c>
      <c r="D12" s="62">
        <v>205004342</v>
      </c>
      <c r="E12" s="63">
        <f t="shared" si="0"/>
        <v>9339819</v>
      </c>
      <c r="F12" s="61">
        <v>208187053</v>
      </c>
      <c r="G12" s="62">
        <v>212804619</v>
      </c>
      <c r="H12" s="63">
        <f t="shared" si="1"/>
        <v>4617566</v>
      </c>
      <c r="I12" s="63">
        <v>226424115</v>
      </c>
      <c r="J12" s="28">
        <f t="shared" si="2"/>
        <v>4.773383982337974</v>
      </c>
      <c r="K12" s="29">
        <f t="shared" si="3"/>
        <v>2.217989031239133</v>
      </c>
      <c r="L12" s="30">
        <f aca="true" t="shared" si="4" ref="L12:L17">IF($E$17=0,0,($E12/$E$17)*100)</f>
        <v>9.693623661950431</v>
      </c>
      <c r="M12" s="29">
        <f aca="true" t="shared" si="5" ref="M12:M17">IF($H$17=0,0,($H12/$H$17)*100)</f>
        <v>-18.42301412720767</v>
      </c>
      <c r="N12" s="5"/>
      <c r="O12" s="31"/>
    </row>
    <row r="13" spans="1:15" ht="12.75">
      <c r="A13" s="2"/>
      <c r="B13" s="27" t="s">
        <v>21</v>
      </c>
      <c r="C13" s="61">
        <v>42350001</v>
      </c>
      <c r="D13" s="62">
        <v>75215400</v>
      </c>
      <c r="E13" s="63">
        <f t="shared" si="0"/>
        <v>32865399</v>
      </c>
      <c r="F13" s="61">
        <v>55000000</v>
      </c>
      <c r="G13" s="62">
        <v>79029186</v>
      </c>
      <c r="H13" s="63">
        <f t="shared" si="1"/>
        <v>24029186</v>
      </c>
      <c r="I13" s="63">
        <v>83151053</v>
      </c>
      <c r="J13" s="28">
        <f t="shared" si="2"/>
        <v>77.60424610143457</v>
      </c>
      <c r="K13" s="29">
        <f t="shared" si="3"/>
        <v>43.689429090909094</v>
      </c>
      <c r="L13" s="30">
        <f t="shared" si="4"/>
        <v>34.1103836600947</v>
      </c>
      <c r="M13" s="29">
        <f t="shared" si="5"/>
        <v>-95.87086208259952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303826170</v>
      </c>
      <c r="D16" s="62">
        <v>357971082</v>
      </c>
      <c r="E16" s="63">
        <f t="shared" si="0"/>
        <v>54144912</v>
      </c>
      <c r="F16" s="61">
        <v>317578275</v>
      </c>
      <c r="G16" s="62">
        <v>263867405</v>
      </c>
      <c r="H16" s="63">
        <f t="shared" si="1"/>
        <v>-53710870</v>
      </c>
      <c r="I16" s="63">
        <v>292425974</v>
      </c>
      <c r="J16" s="40">
        <f t="shared" si="2"/>
        <v>17.82101653718638</v>
      </c>
      <c r="K16" s="29">
        <f t="shared" si="3"/>
        <v>-16.912639883820766</v>
      </c>
      <c r="L16" s="30">
        <f t="shared" si="4"/>
        <v>56.19599267795488</v>
      </c>
      <c r="M16" s="29">
        <f t="shared" si="5"/>
        <v>214.29387620980717</v>
      </c>
      <c r="N16" s="5"/>
      <c r="O16" s="31"/>
    </row>
    <row r="17" spans="1:15" ht="16.5">
      <c r="A17" s="2"/>
      <c r="B17" s="32" t="s">
        <v>24</v>
      </c>
      <c r="C17" s="64">
        <v>541840694</v>
      </c>
      <c r="D17" s="65">
        <v>638190824</v>
      </c>
      <c r="E17" s="66">
        <f t="shared" si="0"/>
        <v>96350130</v>
      </c>
      <c r="F17" s="64">
        <v>580765328</v>
      </c>
      <c r="G17" s="65">
        <v>555701210</v>
      </c>
      <c r="H17" s="66">
        <f t="shared" si="1"/>
        <v>-25064118</v>
      </c>
      <c r="I17" s="66">
        <v>602001142</v>
      </c>
      <c r="J17" s="41">
        <f t="shared" si="2"/>
        <v>17.78200328379175</v>
      </c>
      <c r="K17" s="34">
        <f t="shared" si="3"/>
        <v>-4.315704948557122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175454000</v>
      </c>
      <c r="D18" s="71">
        <v>99599998</v>
      </c>
      <c r="E18" s="72">
        <f t="shared" si="0"/>
        <v>-75854002</v>
      </c>
      <c r="F18" s="73">
        <v>158436389</v>
      </c>
      <c r="G18" s="74">
        <v>198317497</v>
      </c>
      <c r="H18" s="75">
        <f t="shared" si="1"/>
        <v>39881108</v>
      </c>
      <c r="I18" s="75">
        <v>172953089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134146000</v>
      </c>
      <c r="D23" s="62">
        <v>132820000</v>
      </c>
      <c r="E23" s="63">
        <f t="shared" si="0"/>
        <v>-1326000</v>
      </c>
      <c r="F23" s="61">
        <v>140376000</v>
      </c>
      <c r="G23" s="62">
        <v>138335500</v>
      </c>
      <c r="H23" s="63">
        <f t="shared" si="1"/>
        <v>-2040500</v>
      </c>
      <c r="I23" s="63">
        <v>146604000</v>
      </c>
      <c r="J23" s="28">
        <f t="shared" si="2"/>
        <v>-0.9884752433915286</v>
      </c>
      <c r="K23" s="29">
        <f t="shared" si="3"/>
        <v>-1.4535960563059214</v>
      </c>
      <c r="L23" s="30">
        <f>IF($E$25=0,0,($E23/$E$25)*100)</f>
        <v>-47.02127659574468</v>
      </c>
      <c r="M23" s="29">
        <f>IF($H$25=0,0,($H23/$H$25)*100)</f>
        <v>-1.6214903921191293</v>
      </c>
      <c r="N23" s="5"/>
      <c r="O23" s="31"/>
    </row>
    <row r="24" spans="1:15" ht="12.75">
      <c r="A24" s="6"/>
      <c r="B24" s="27" t="s">
        <v>30</v>
      </c>
      <c r="C24" s="61">
        <v>175454000</v>
      </c>
      <c r="D24" s="62">
        <v>179600000</v>
      </c>
      <c r="E24" s="63">
        <f t="shared" si="0"/>
        <v>4146000</v>
      </c>
      <c r="F24" s="61">
        <v>158436483</v>
      </c>
      <c r="G24" s="62">
        <v>286318000</v>
      </c>
      <c r="H24" s="63">
        <f t="shared" si="1"/>
        <v>127881517</v>
      </c>
      <c r="I24" s="63">
        <v>227953245</v>
      </c>
      <c r="J24" s="28">
        <f t="shared" si="2"/>
        <v>2.3630125275000853</v>
      </c>
      <c r="K24" s="29">
        <f t="shared" si="3"/>
        <v>80.71469056782837</v>
      </c>
      <c r="L24" s="30">
        <f>IF($E$25=0,0,($E24/$E$25)*100)</f>
        <v>147.0212765957447</v>
      </c>
      <c r="M24" s="29">
        <f>IF($H$25=0,0,($H24/$H$25)*100)</f>
        <v>101.62149039211911</v>
      </c>
      <c r="N24" s="5"/>
      <c r="O24" s="31"/>
    </row>
    <row r="25" spans="1:15" ht="16.5">
      <c r="A25" s="6"/>
      <c r="B25" s="32" t="s">
        <v>31</v>
      </c>
      <c r="C25" s="64">
        <v>309600000</v>
      </c>
      <c r="D25" s="65">
        <v>312420000</v>
      </c>
      <c r="E25" s="66">
        <f t="shared" si="0"/>
        <v>2820000</v>
      </c>
      <c r="F25" s="64">
        <v>298812483</v>
      </c>
      <c r="G25" s="65">
        <v>424653500</v>
      </c>
      <c r="H25" s="66">
        <f t="shared" si="1"/>
        <v>125841017</v>
      </c>
      <c r="I25" s="66">
        <v>374557245</v>
      </c>
      <c r="J25" s="41">
        <f t="shared" si="2"/>
        <v>0.9108527131782945</v>
      </c>
      <c r="K25" s="34">
        <f t="shared" si="3"/>
        <v>42.113708147862084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8000000</v>
      </c>
      <c r="D28" s="62">
        <v>1000000</v>
      </c>
      <c r="E28" s="63">
        <f t="shared" si="0"/>
        <v>-7000000</v>
      </c>
      <c r="F28" s="61">
        <v>9000000</v>
      </c>
      <c r="G28" s="62">
        <v>4000000</v>
      </c>
      <c r="H28" s="63">
        <f t="shared" si="1"/>
        <v>-5000000</v>
      </c>
      <c r="I28" s="63">
        <v>5000000</v>
      </c>
      <c r="J28" s="28">
        <f t="shared" si="2"/>
        <v>-87.5</v>
      </c>
      <c r="K28" s="29">
        <f t="shared" si="3"/>
        <v>-55.55555555555556</v>
      </c>
      <c r="L28" s="30">
        <f t="shared" si="6"/>
        <v>-248.2269503546099</v>
      </c>
      <c r="M28" s="29">
        <f t="shared" si="7"/>
        <v>-3.973267317126021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151400000</v>
      </c>
      <c r="D30" s="62">
        <v>258800000</v>
      </c>
      <c r="E30" s="63">
        <f t="shared" si="0"/>
        <v>107400000</v>
      </c>
      <c r="F30" s="61">
        <v>140100000</v>
      </c>
      <c r="G30" s="62">
        <v>270300000</v>
      </c>
      <c r="H30" s="63">
        <f t="shared" si="1"/>
        <v>130200000</v>
      </c>
      <c r="I30" s="63">
        <v>205000000</v>
      </c>
      <c r="J30" s="28">
        <f t="shared" si="2"/>
        <v>70.93791281373845</v>
      </c>
      <c r="K30" s="29">
        <f t="shared" si="3"/>
        <v>92.93361884368309</v>
      </c>
      <c r="L30" s="30">
        <f t="shared" si="6"/>
        <v>3808.510638297872</v>
      </c>
      <c r="M30" s="29">
        <f t="shared" si="7"/>
        <v>103.46388093796159</v>
      </c>
      <c r="N30" s="5"/>
      <c r="O30" s="31"/>
    </row>
    <row r="31" spans="1:15" ht="12.75">
      <c r="A31" s="6"/>
      <c r="B31" s="27" t="s">
        <v>30</v>
      </c>
      <c r="C31" s="61">
        <v>150200000</v>
      </c>
      <c r="D31" s="62">
        <v>52620000</v>
      </c>
      <c r="E31" s="63">
        <f t="shared" si="0"/>
        <v>-97580000</v>
      </c>
      <c r="F31" s="61">
        <v>149712483</v>
      </c>
      <c r="G31" s="62">
        <v>150353500</v>
      </c>
      <c r="H31" s="63">
        <f t="shared" si="1"/>
        <v>641017</v>
      </c>
      <c r="I31" s="63">
        <v>164557245</v>
      </c>
      <c r="J31" s="28">
        <f t="shared" si="2"/>
        <v>-64.96671105193076</v>
      </c>
      <c r="K31" s="29">
        <f t="shared" si="3"/>
        <v>0.4281653654759036</v>
      </c>
      <c r="L31" s="30">
        <f t="shared" si="6"/>
        <v>-3460.283687943262</v>
      </c>
      <c r="M31" s="29">
        <f t="shared" si="7"/>
        <v>0.5093863791644341</v>
      </c>
      <c r="N31" s="5"/>
      <c r="O31" s="31"/>
    </row>
    <row r="32" spans="1:15" ht="17.25" thickBot="1">
      <c r="A32" s="6"/>
      <c r="B32" s="55" t="s">
        <v>37</v>
      </c>
      <c r="C32" s="79">
        <v>309600000</v>
      </c>
      <c r="D32" s="80">
        <v>312420000</v>
      </c>
      <c r="E32" s="81">
        <f t="shared" si="0"/>
        <v>2820000</v>
      </c>
      <c r="F32" s="79">
        <v>298812483</v>
      </c>
      <c r="G32" s="80">
        <v>424653500</v>
      </c>
      <c r="H32" s="81">
        <f t="shared" si="1"/>
        <v>125841017</v>
      </c>
      <c r="I32" s="81">
        <v>374557245</v>
      </c>
      <c r="J32" s="56">
        <f t="shared" si="2"/>
        <v>0.9108527131782945</v>
      </c>
      <c r="K32" s="57">
        <f t="shared" si="3"/>
        <v>42.113708147862084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37394000</v>
      </c>
      <c r="D7" s="62">
        <v>43642000</v>
      </c>
      <c r="E7" s="63">
        <f>($D7-$C7)</f>
        <v>6248000</v>
      </c>
      <c r="F7" s="61">
        <v>39451000</v>
      </c>
      <c r="G7" s="62">
        <v>46693000</v>
      </c>
      <c r="H7" s="63">
        <f>($G7-$F7)</f>
        <v>7242000</v>
      </c>
      <c r="I7" s="63">
        <v>49119000</v>
      </c>
      <c r="J7" s="28">
        <f>IF($C7=0,0,($E7/$C7)*100)</f>
        <v>16.708562871048834</v>
      </c>
      <c r="K7" s="29">
        <f>IF($F7=0,0,($H7/$F7)*100)</f>
        <v>18.35694912676485</v>
      </c>
      <c r="L7" s="30">
        <f>IF($E$10=0,0,($E7/$E$10)*100)</f>
        <v>137.64555168923124</v>
      </c>
      <c r="M7" s="29">
        <f>IF($H$10=0,0,($H7/$H$10)*100)</f>
        <v>32.33198673272416</v>
      </c>
      <c r="N7" s="5"/>
      <c r="O7" s="31"/>
    </row>
    <row r="8" spans="1:15" ht="12.75">
      <c r="A8" s="2"/>
      <c r="B8" s="27" t="s">
        <v>16</v>
      </c>
      <c r="C8" s="61">
        <v>283652000</v>
      </c>
      <c r="D8" s="62">
        <v>298585195</v>
      </c>
      <c r="E8" s="63">
        <f>($D8-$C8)</f>
        <v>14933195</v>
      </c>
      <c r="F8" s="61">
        <v>304618000</v>
      </c>
      <c r="G8" s="62">
        <v>334505871</v>
      </c>
      <c r="H8" s="63">
        <f>($G8-$F8)</f>
        <v>29887871</v>
      </c>
      <c r="I8" s="63">
        <v>374585872</v>
      </c>
      <c r="J8" s="28">
        <f>IF($C8=0,0,($E8/$C8)*100)</f>
        <v>5.264618264634129</v>
      </c>
      <c r="K8" s="29">
        <f>IF($F8=0,0,($H8/$F8)*100)</f>
        <v>9.811590582303081</v>
      </c>
      <c r="L8" s="30">
        <f>IF($E$10=0,0,($E8/$E$10)*100)</f>
        <v>328.9833329478024</v>
      </c>
      <c r="M8" s="29">
        <f>IF($H$10=0,0,($H8/$H$10)*100)</f>
        <v>133.43472088392312</v>
      </c>
      <c r="N8" s="5"/>
      <c r="O8" s="31"/>
    </row>
    <row r="9" spans="1:15" ht="12.75">
      <c r="A9" s="2"/>
      <c r="B9" s="27" t="s">
        <v>17</v>
      </c>
      <c r="C9" s="61">
        <v>426007000</v>
      </c>
      <c r="D9" s="62">
        <v>409365000</v>
      </c>
      <c r="E9" s="63">
        <f aca="true" t="shared" si="0" ref="E9:E32">($D9-$C9)</f>
        <v>-16642000</v>
      </c>
      <c r="F9" s="61">
        <v>437352000</v>
      </c>
      <c r="G9" s="62">
        <v>422621000</v>
      </c>
      <c r="H9" s="63">
        <f aca="true" t="shared" si="1" ref="H9:H32">($G9-$F9)</f>
        <v>-14731000</v>
      </c>
      <c r="I9" s="63">
        <v>423191004</v>
      </c>
      <c r="J9" s="28">
        <f aca="true" t="shared" si="2" ref="J9:J32">IF($C9=0,0,($E9/$C9)*100)</f>
        <v>-3.906508578497536</v>
      </c>
      <c r="K9" s="29">
        <f aca="true" t="shared" si="3" ref="K9:K32">IF($F9=0,0,($H9/$F9)*100)</f>
        <v>-3.3682251367319687</v>
      </c>
      <c r="L9" s="30">
        <f>IF($E$10=0,0,($E9/$E$10)*100)</f>
        <v>-366.62888463703365</v>
      </c>
      <c r="M9" s="29">
        <f>IF($H$10=0,0,($H9/$H$10)*100)</f>
        <v>-65.7667076166473</v>
      </c>
      <c r="N9" s="5"/>
      <c r="O9" s="31"/>
    </row>
    <row r="10" spans="1:15" ht="16.5">
      <c r="A10" s="6"/>
      <c r="B10" s="32" t="s">
        <v>18</v>
      </c>
      <c r="C10" s="64">
        <v>747053000</v>
      </c>
      <c r="D10" s="65">
        <v>751592195</v>
      </c>
      <c r="E10" s="66">
        <f t="shared" si="0"/>
        <v>4539195</v>
      </c>
      <c r="F10" s="64">
        <v>781421000</v>
      </c>
      <c r="G10" s="65">
        <v>803819871</v>
      </c>
      <c r="H10" s="66">
        <f t="shared" si="1"/>
        <v>22398871</v>
      </c>
      <c r="I10" s="66">
        <v>846895876</v>
      </c>
      <c r="J10" s="33">
        <f t="shared" si="2"/>
        <v>0.6076135160423691</v>
      </c>
      <c r="K10" s="34">
        <f t="shared" si="3"/>
        <v>2.8664280842209258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242856000</v>
      </c>
      <c r="D12" s="62">
        <v>241177000</v>
      </c>
      <c r="E12" s="63">
        <f t="shared" si="0"/>
        <v>-1679000</v>
      </c>
      <c r="F12" s="61">
        <v>258566000</v>
      </c>
      <c r="G12" s="62">
        <v>254442000</v>
      </c>
      <c r="H12" s="63">
        <f t="shared" si="1"/>
        <v>-4124000</v>
      </c>
      <c r="I12" s="63">
        <v>267928000</v>
      </c>
      <c r="J12" s="28">
        <f t="shared" si="2"/>
        <v>-0.6913561946173864</v>
      </c>
      <c r="K12" s="29">
        <f t="shared" si="3"/>
        <v>-1.594950612222798</v>
      </c>
      <c r="L12" s="30">
        <f aca="true" t="shared" si="4" ref="L12:L17">IF($E$17=0,0,($E12/$E$17)*100)</f>
        <v>-4.034966214547781</v>
      </c>
      <c r="M12" s="29">
        <f aca="true" t="shared" si="5" ref="M12:M17">IF($H$17=0,0,($H12/$H$17)*100)</f>
        <v>-8.574374475575851</v>
      </c>
      <c r="N12" s="5"/>
      <c r="O12" s="31"/>
    </row>
    <row r="13" spans="1:15" ht="12.75">
      <c r="A13" s="2"/>
      <c r="B13" s="27" t="s">
        <v>21</v>
      </c>
      <c r="C13" s="61">
        <v>21180000</v>
      </c>
      <c r="D13" s="62">
        <v>10000000</v>
      </c>
      <c r="E13" s="63">
        <f t="shared" si="0"/>
        <v>-11180000</v>
      </c>
      <c r="F13" s="61">
        <v>22345000</v>
      </c>
      <c r="G13" s="62">
        <v>10550000</v>
      </c>
      <c r="H13" s="63">
        <f t="shared" si="1"/>
        <v>-11795000</v>
      </c>
      <c r="I13" s="63">
        <v>11109150</v>
      </c>
      <c r="J13" s="28">
        <f t="shared" si="2"/>
        <v>-52.785646836638335</v>
      </c>
      <c r="K13" s="29">
        <f t="shared" si="3"/>
        <v>-52.78585813381069</v>
      </c>
      <c r="L13" s="30">
        <f t="shared" si="4"/>
        <v>-26.86773214928183</v>
      </c>
      <c r="M13" s="29">
        <f t="shared" si="5"/>
        <v>-24.523459490644317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203398000</v>
      </c>
      <c r="D15" s="62">
        <v>216938934</v>
      </c>
      <c r="E15" s="63">
        <f t="shared" si="0"/>
        <v>13540934</v>
      </c>
      <c r="F15" s="61">
        <v>219792000</v>
      </c>
      <c r="G15" s="62">
        <v>247831036</v>
      </c>
      <c r="H15" s="63">
        <f t="shared" si="1"/>
        <v>28039036</v>
      </c>
      <c r="I15" s="63">
        <v>283122175</v>
      </c>
      <c r="J15" s="28">
        <f t="shared" si="2"/>
        <v>6.65735847943441</v>
      </c>
      <c r="K15" s="29">
        <f t="shared" si="3"/>
        <v>12.757077600640606</v>
      </c>
      <c r="L15" s="30">
        <f t="shared" si="4"/>
        <v>32.541519477916225</v>
      </c>
      <c r="M15" s="29">
        <f t="shared" si="5"/>
        <v>58.29708889382938</v>
      </c>
      <c r="N15" s="5"/>
      <c r="O15" s="31"/>
    </row>
    <row r="16" spans="1:15" ht="12.75">
      <c r="A16" s="2"/>
      <c r="B16" s="27" t="s">
        <v>23</v>
      </c>
      <c r="C16" s="61">
        <v>326084000</v>
      </c>
      <c r="D16" s="62">
        <v>367013319</v>
      </c>
      <c r="E16" s="63">
        <f t="shared" si="0"/>
        <v>40929319</v>
      </c>
      <c r="F16" s="61">
        <v>343908000</v>
      </c>
      <c r="G16" s="62">
        <v>379884767</v>
      </c>
      <c r="H16" s="63">
        <f t="shared" si="1"/>
        <v>35976767</v>
      </c>
      <c r="I16" s="63">
        <v>400342600</v>
      </c>
      <c r="J16" s="40">
        <f t="shared" si="2"/>
        <v>12.551771629396107</v>
      </c>
      <c r="K16" s="29">
        <f t="shared" si="3"/>
        <v>10.461160252160461</v>
      </c>
      <c r="L16" s="30">
        <f t="shared" si="4"/>
        <v>98.36117888591338</v>
      </c>
      <c r="M16" s="29">
        <f t="shared" si="5"/>
        <v>74.80074507239077</v>
      </c>
      <c r="N16" s="5"/>
      <c r="O16" s="31"/>
    </row>
    <row r="17" spans="1:15" ht="16.5">
      <c r="A17" s="2"/>
      <c r="B17" s="32" t="s">
        <v>24</v>
      </c>
      <c r="C17" s="64">
        <v>793518000</v>
      </c>
      <c r="D17" s="65">
        <v>835129253</v>
      </c>
      <c r="E17" s="66">
        <f t="shared" si="0"/>
        <v>41611253</v>
      </c>
      <c r="F17" s="64">
        <v>844611000</v>
      </c>
      <c r="G17" s="65">
        <v>892707803</v>
      </c>
      <c r="H17" s="66">
        <f t="shared" si="1"/>
        <v>48096803</v>
      </c>
      <c r="I17" s="66">
        <v>962501925</v>
      </c>
      <c r="J17" s="41">
        <f t="shared" si="2"/>
        <v>5.243895286559347</v>
      </c>
      <c r="K17" s="34">
        <f t="shared" si="3"/>
        <v>5.694550864244013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-46465000</v>
      </c>
      <c r="D18" s="71">
        <v>-83537058</v>
      </c>
      <c r="E18" s="72">
        <f t="shared" si="0"/>
        <v>-37072058</v>
      </c>
      <c r="F18" s="73">
        <v>-63190000</v>
      </c>
      <c r="G18" s="74">
        <v>-88887932</v>
      </c>
      <c r="H18" s="75">
        <f t="shared" si="1"/>
        <v>-25697932</v>
      </c>
      <c r="I18" s="75">
        <v>-115606049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125564000</v>
      </c>
      <c r="D23" s="62">
        <v>129264000</v>
      </c>
      <c r="E23" s="63">
        <f t="shared" si="0"/>
        <v>3700000</v>
      </c>
      <c r="F23" s="61">
        <v>135638000</v>
      </c>
      <c r="G23" s="62">
        <v>141892000</v>
      </c>
      <c r="H23" s="63">
        <f t="shared" si="1"/>
        <v>6254000</v>
      </c>
      <c r="I23" s="63">
        <v>153831000</v>
      </c>
      <c r="J23" s="28">
        <f t="shared" si="2"/>
        <v>2.9467044694339144</v>
      </c>
      <c r="K23" s="29">
        <f t="shared" si="3"/>
        <v>4.610802282546189</v>
      </c>
      <c r="L23" s="30">
        <f>IF($E$25=0,0,($E23/$E$25)*100)</f>
        <v>-70.82695252679939</v>
      </c>
      <c r="M23" s="29">
        <f>IF($H$25=0,0,($H23/$H$25)*100)</f>
        <v>19.743031221390915</v>
      </c>
      <c r="N23" s="5"/>
      <c r="O23" s="31"/>
    </row>
    <row r="24" spans="1:15" ht="12.75">
      <c r="A24" s="6"/>
      <c r="B24" s="27" t="s">
        <v>30</v>
      </c>
      <c r="C24" s="61">
        <v>43598000</v>
      </c>
      <c r="D24" s="62">
        <v>34674000</v>
      </c>
      <c r="E24" s="63">
        <f t="shared" si="0"/>
        <v>-8924000</v>
      </c>
      <c r="F24" s="61">
        <v>37125000</v>
      </c>
      <c r="G24" s="62">
        <v>62548000</v>
      </c>
      <c r="H24" s="63">
        <f t="shared" si="1"/>
        <v>25423000</v>
      </c>
      <c r="I24" s="63">
        <v>38370000</v>
      </c>
      <c r="J24" s="28">
        <f t="shared" si="2"/>
        <v>-20.46882884535988</v>
      </c>
      <c r="K24" s="29">
        <f t="shared" si="3"/>
        <v>68.47946127946129</v>
      </c>
      <c r="L24" s="30">
        <f>IF($E$25=0,0,($E24/$E$25)*100)</f>
        <v>170.82695252679937</v>
      </c>
      <c r="M24" s="29">
        <f>IF($H$25=0,0,($H24/$H$25)*100)</f>
        <v>80.25696877860908</v>
      </c>
      <c r="N24" s="5"/>
      <c r="O24" s="31"/>
    </row>
    <row r="25" spans="1:15" ht="16.5">
      <c r="A25" s="6"/>
      <c r="B25" s="32" t="s">
        <v>31</v>
      </c>
      <c r="C25" s="64">
        <v>169162000</v>
      </c>
      <c r="D25" s="65">
        <v>163938000</v>
      </c>
      <c r="E25" s="66">
        <f t="shared" si="0"/>
        <v>-5224000</v>
      </c>
      <c r="F25" s="64">
        <v>172763000</v>
      </c>
      <c r="G25" s="65">
        <v>204440000</v>
      </c>
      <c r="H25" s="66">
        <f t="shared" si="1"/>
        <v>31677000</v>
      </c>
      <c r="I25" s="66">
        <v>192201000</v>
      </c>
      <c r="J25" s="41">
        <f t="shared" si="2"/>
        <v>-3.088164008465258</v>
      </c>
      <c r="K25" s="34">
        <f t="shared" si="3"/>
        <v>18.33552323124743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39618000</v>
      </c>
      <c r="D28" s="62">
        <v>35059000</v>
      </c>
      <c r="E28" s="63">
        <f t="shared" si="0"/>
        <v>-4559000</v>
      </c>
      <c r="F28" s="61">
        <v>39145000</v>
      </c>
      <c r="G28" s="62">
        <v>70372000</v>
      </c>
      <c r="H28" s="63">
        <f t="shared" si="1"/>
        <v>31227000</v>
      </c>
      <c r="I28" s="63">
        <v>70490000</v>
      </c>
      <c r="J28" s="28">
        <f t="shared" si="2"/>
        <v>-11.507395628249785</v>
      </c>
      <c r="K28" s="29">
        <f t="shared" si="3"/>
        <v>79.77264018393153</v>
      </c>
      <c r="L28" s="30">
        <f t="shared" si="6"/>
        <v>87.27029096477796</v>
      </c>
      <c r="M28" s="29">
        <f t="shared" si="7"/>
        <v>98.57941092906525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113914000</v>
      </c>
      <c r="D30" s="62">
        <v>112264000</v>
      </c>
      <c r="E30" s="63">
        <f t="shared" si="0"/>
        <v>-1650000</v>
      </c>
      <c r="F30" s="61">
        <v>119088000</v>
      </c>
      <c r="G30" s="62">
        <v>108892000</v>
      </c>
      <c r="H30" s="63">
        <f t="shared" si="1"/>
        <v>-10196000</v>
      </c>
      <c r="I30" s="63">
        <v>108892000</v>
      </c>
      <c r="J30" s="28">
        <f t="shared" si="2"/>
        <v>-1.4484611197921238</v>
      </c>
      <c r="K30" s="29">
        <f t="shared" si="3"/>
        <v>-8.56173585919656</v>
      </c>
      <c r="L30" s="30">
        <f t="shared" si="6"/>
        <v>31.58499234303216</v>
      </c>
      <c r="M30" s="29">
        <f t="shared" si="7"/>
        <v>-32.187391482779304</v>
      </c>
      <c r="N30" s="5"/>
      <c r="O30" s="31"/>
    </row>
    <row r="31" spans="1:15" ht="12.75">
      <c r="A31" s="6"/>
      <c r="B31" s="27" t="s">
        <v>30</v>
      </c>
      <c r="C31" s="61">
        <v>15630000</v>
      </c>
      <c r="D31" s="62">
        <v>16615000</v>
      </c>
      <c r="E31" s="63">
        <f t="shared" si="0"/>
        <v>985000</v>
      </c>
      <c r="F31" s="61">
        <v>14530000</v>
      </c>
      <c r="G31" s="62">
        <v>25176000</v>
      </c>
      <c r="H31" s="63">
        <f t="shared" si="1"/>
        <v>10646000</v>
      </c>
      <c r="I31" s="63">
        <v>12819000</v>
      </c>
      <c r="J31" s="28">
        <f t="shared" si="2"/>
        <v>6.301983365323097</v>
      </c>
      <c r="K31" s="29">
        <f t="shared" si="3"/>
        <v>73.26909841706814</v>
      </c>
      <c r="L31" s="30">
        <f t="shared" si="6"/>
        <v>-18.855283307810108</v>
      </c>
      <c r="M31" s="29">
        <f t="shared" si="7"/>
        <v>33.60798055371405</v>
      </c>
      <c r="N31" s="5"/>
      <c r="O31" s="31"/>
    </row>
    <row r="32" spans="1:15" ht="17.25" thickBot="1">
      <c r="A32" s="6"/>
      <c r="B32" s="55" t="s">
        <v>37</v>
      </c>
      <c r="C32" s="79">
        <v>169162000</v>
      </c>
      <c r="D32" s="80">
        <v>163938000</v>
      </c>
      <c r="E32" s="81">
        <f t="shared" si="0"/>
        <v>-5224000</v>
      </c>
      <c r="F32" s="79">
        <v>172763000</v>
      </c>
      <c r="G32" s="80">
        <v>204440000</v>
      </c>
      <c r="H32" s="81">
        <f t="shared" si="1"/>
        <v>31677000</v>
      </c>
      <c r="I32" s="81">
        <v>192201000</v>
      </c>
      <c r="J32" s="56">
        <f t="shared" si="2"/>
        <v>-3.088164008465258</v>
      </c>
      <c r="K32" s="57">
        <f t="shared" si="3"/>
        <v>18.33552323124743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/>
      <c r="D8" s="62">
        <v>123976006</v>
      </c>
      <c r="E8" s="63">
        <f>($D8-$C8)</f>
        <v>123976006</v>
      </c>
      <c r="F8" s="61"/>
      <c r="G8" s="62">
        <v>130794687</v>
      </c>
      <c r="H8" s="63">
        <f>($G8-$F8)</f>
        <v>130794687</v>
      </c>
      <c r="I8" s="63">
        <v>137726805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-82.54498557014169</v>
      </c>
      <c r="M8" s="29">
        <f>IF($H$10=0,0,($H8/$H$10)*100)</f>
        <v>40.62745963560826</v>
      </c>
      <c r="N8" s="5"/>
      <c r="O8" s="31"/>
    </row>
    <row r="9" spans="1:15" ht="12.75">
      <c r="A9" s="2"/>
      <c r="B9" s="27" t="s">
        <v>17</v>
      </c>
      <c r="C9" s="61">
        <v>1051977000</v>
      </c>
      <c r="D9" s="62">
        <v>777808944</v>
      </c>
      <c r="E9" s="63">
        <f aca="true" t="shared" si="0" ref="E9:E32">($D9-$C9)</f>
        <v>-274168056</v>
      </c>
      <c r="F9" s="61">
        <v>664627000</v>
      </c>
      <c r="G9" s="62">
        <v>855768974</v>
      </c>
      <c r="H9" s="63">
        <f aca="true" t="shared" si="1" ref="H9:H32">($G9-$F9)</f>
        <v>191141974</v>
      </c>
      <c r="I9" s="63">
        <v>916954822</v>
      </c>
      <c r="J9" s="28">
        <f aca="true" t="shared" si="2" ref="J9:J32">IF($C9=0,0,($E9/$C9)*100)</f>
        <v>-26.06217208170901</v>
      </c>
      <c r="K9" s="29">
        <f aca="true" t="shared" si="3" ref="K9:K32">IF($F9=0,0,($H9/$F9)*100)</f>
        <v>28.759285132863997</v>
      </c>
      <c r="L9" s="30">
        <f>IF($E$10=0,0,($E9/$E$10)*100)</f>
        <v>182.5449855701417</v>
      </c>
      <c r="M9" s="29">
        <f>IF($H$10=0,0,($H9/$H$10)*100)</f>
        <v>59.37254036439173</v>
      </c>
      <c r="N9" s="5"/>
      <c r="O9" s="31"/>
    </row>
    <row r="10" spans="1:15" ht="16.5">
      <c r="A10" s="6"/>
      <c r="B10" s="32" t="s">
        <v>18</v>
      </c>
      <c r="C10" s="64">
        <v>1051977000</v>
      </c>
      <c r="D10" s="65">
        <v>901784950</v>
      </c>
      <c r="E10" s="66">
        <f t="shared" si="0"/>
        <v>-150192050</v>
      </c>
      <c r="F10" s="64">
        <v>664627000</v>
      </c>
      <c r="G10" s="65">
        <v>986563661</v>
      </c>
      <c r="H10" s="66">
        <f t="shared" si="1"/>
        <v>321936661</v>
      </c>
      <c r="I10" s="66">
        <v>1054681627</v>
      </c>
      <c r="J10" s="33">
        <f t="shared" si="2"/>
        <v>-14.277122978924444</v>
      </c>
      <c r="K10" s="34">
        <f t="shared" si="3"/>
        <v>48.43869734452558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118471308</v>
      </c>
      <c r="D12" s="62">
        <v>458723412</v>
      </c>
      <c r="E12" s="63">
        <f t="shared" si="0"/>
        <v>340252104</v>
      </c>
      <c r="F12" s="61">
        <v>125531971</v>
      </c>
      <c r="G12" s="62">
        <v>479174323</v>
      </c>
      <c r="H12" s="63">
        <f t="shared" si="1"/>
        <v>353642352</v>
      </c>
      <c r="I12" s="63">
        <v>512725430</v>
      </c>
      <c r="J12" s="28">
        <f t="shared" si="2"/>
        <v>287.2021164820768</v>
      </c>
      <c r="K12" s="29">
        <f t="shared" si="3"/>
        <v>281.7149680538355</v>
      </c>
      <c r="L12" s="30">
        <f aca="true" t="shared" si="4" ref="L12:L17">IF($E$17=0,0,($E12/$E$17)*100)</f>
        <v>-155.3293217819127</v>
      </c>
      <c r="M12" s="29">
        <f aca="true" t="shared" si="5" ref="M12:M17">IF($H$17=0,0,($H12/$H$17)*100)</f>
        <v>166.2002324165363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933505692</v>
      </c>
      <c r="D16" s="62">
        <v>374201512</v>
      </c>
      <c r="E16" s="63">
        <f t="shared" si="0"/>
        <v>-559304180</v>
      </c>
      <c r="F16" s="61">
        <v>539095029</v>
      </c>
      <c r="G16" s="62">
        <v>398233578</v>
      </c>
      <c r="H16" s="63">
        <f t="shared" si="1"/>
        <v>-140861451</v>
      </c>
      <c r="I16" s="63">
        <v>429683637</v>
      </c>
      <c r="J16" s="40">
        <f t="shared" si="2"/>
        <v>-59.91438346794783</v>
      </c>
      <c r="K16" s="29">
        <f t="shared" si="3"/>
        <v>-26.129243161691257</v>
      </c>
      <c r="L16" s="30">
        <f t="shared" si="4"/>
        <v>255.3293217819127</v>
      </c>
      <c r="M16" s="29">
        <f t="shared" si="5"/>
        <v>-66.2002324165363</v>
      </c>
      <c r="N16" s="5"/>
      <c r="O16" s="31"/>
    </row>
    <row r="17" spans="1:15" ht="16.5">
      <c r="A17" s="2"/>
      <c r="B17" s="32" t="s">
        <v>24</v>
      </c>
      <c r="C17" s="64">
        <v>1051977000</v>
      </c>
      <c r="D17" s="65">
        <v>832924924</v>
      </c>
      <c r="E17" s="66">
        <f t="shared" si="0"/>
        <v>-219052076</v>
      </c>
      <c r="F17" s="64">
        <v>664627000</v>
      </c>
      <c r="G17" s="65">
        <v>877407901</v>
      </c>
      <c r="H17" s="66">
        <f t="shared" si="1"/>
        <v>212780901</v>
      </c>
      <c r="I17" s="66">
        <v>942409067</v>
      </c>
      <c r="J17" s="41">
        <f t="shared" si="2"/>
        <v>-20.822895937838943</v>
      </c>
      <c r="K17" s="34">
        <f t="shared" si="3"/>
        <v>32.01508530348601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/>
      <c r="D18" s="71">
        <v>68860026</v>
      </c>
      <c r="E18" s="72">
        <f t="shared" si="0"/>
        <v>68860026</v>
      </c>
      <c r="F18" s="73"/>
      <c r="G18" s="74">
        <v>109155760</v>
      </c>
      <c r="H18" s="75">
        <f t="shared" si="1"/>
        <v>109155760</v>
      </c>
      <c r="I18" s="75">
        <v>112272560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744744000</v>
      </c>
      <c r="D23" s="62">
        <v>839573993</v>
      </c>
      <c r="E23" s="63">
        <f t="shared" si="0"/>
        <v>94829993</v>
      </c>
      <c r="F23" s="61">
        <v>920129000</v>
      </c>
      <c r="G23" s="62">
        <v>788738038</v>
      </c>
      <c r="H23" s="63">
        <f t="shared" si="1"/>
        <v>-131390962</v>
      </c>
      <c r="I23" s="63">
        <v>811936795</v>
      </c>
      <c r="J23" s="28">
        <f t="shared" si="2"/>
        <v>12.733233567507762</v>
      </c>
      <c r="K23" s="29">
        <f t="shared" si="3"/>
        <v>-14.279624052714349</v>
      </c>
      <c r="L23" s="30">
        <f>IF($E$25=0,0,($E23/$E$25)*100)</f>
        <v>111.92147698120975</v>
      </c>
      <c r="M23" s="29">
        <f>IF($H$25=0,0,($H23/$H$25)*100)</f>
        <v>99.83745890748696</v>
      </c>
      <c r="N23" s="5"/>
      <c r="O23" s="31"/>
    </row>
    <row r="24" spans="1:15" ht="12.75">
      <c r="A24" s="6"/>
      <c r="B24" s="27" t="s">
        <v>30</v>
      </c>
      <c r="C24" s="61">
        <v>10100953</v>
      </c>
      <c r="D24" s="62">
        <v>0</v>
      </c>
      <c r="E24" s="63">
        <f t="shared" si="0"/>
        <v>-10100953</v>
      </c>
      <c r="F24" s="61">
        <v>213912</v>
      </c>
      <c r="G24" s="62">
        <v>0</v>
      </c>
      <c r="H24" s="63">
        <f t="shared" si="1"/>
        <v>-213912</v>
      </c>
      <c r="I24" s="63">
        <v>0</v>
      </c>
      <c r="J24" s="28">
        <f t="shared" si="2"/>
        <v>-100</v>
      </c>
      <c r="K24" s="29">
        <f t="shared" si="3"/>
        <v>-100</v>
      </c>
      <c r="L24" s="30">
        <f>IF($E$25=0,0,($E24/$E$25)*100)</f>
        <v>-11.921476981209748</v>
      </c>
      <c r="M24" s="29">
        <f>IF($H$25=0,0,($H24/$H$25)*100)</f>
        <v>0.16254109251303261</v>
      </c>
      <c r="N24" s="5"/>
      <c r="O24" s="31"/>
    </row>
    <row r="25" spans="1:15" ht="16.5">
      <c r="A25" s="6"/>
      <c r="B25" s="32" t="s">
        <v>31</v>
      </c>
      <c r="C25" s="64">
        <v>754844953</v>
      </c>
      <c r="D25" s="65">
        <v>839573993</v>
      </c>
      <c r="E25" s="66">
        <f t="shared" si="0"/>
        <v>84729040</v>
      </c>
      <c r="F25" s="64">
        <v>920342912</v>
      </c>
      <c r="G25" s="65">
        <v>788738038</v>
      </c>
      <c r="H25" s="66">
        <f t="shared" si="1"/>
        <v>-131604874</v>
      </c>
      <c r="I25" s="66">
        <v>811936795</v>
      </c>
      <c r="J25" s="41">
        <f t="shared" si="2"/>
        <v>11.224694510211556</v>
      </c>
      <c r="K25" s="34">
        <f t="shared" si="3"/>
        <v>-14.29954773205229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693100553</v>
      </c>
      <c r="D27" s="62">
        <v>797731314</v>
      </c>
      <c r="E27" s="63">
        <f t="shared" si="0"/>
        <v>104630761</v>
      </c>
      <c r="F27" s="61">
        <v>855202569</v>
      </c>
      <c r="G27" s="62">
        <v>756266314</v>
      </c>
      <c r="H27" s="63">
        <f t="shared" si="1"/>
        <v>-98936255</v>
      </c>
      <c r="I27" s="63">
        <v>778357314</v>
      </c>
      <c r="J27" s="28">
        <f t="shared" si="2"/>
        <v>15.09604350294033</v>
      </c>
      <c r="K27" s="29">
        <f t="shared" si="3"/>
        <v>-11.568750911925758</v>
      </c>
      <c r="L27" s="30">
        <f aca="true" t="shared" si="6" ref="L27:L32">IF($E$32=0,0,($E27/$E$32)*100)</f>
        <v>123.4886657514354</v>
      </c>
      <c r="M27" s="29">
        <f aca="true" t="shared" si="7" ref="M27:M32">IF($H$32=0,0,($H27/$H$32)*100)</f>
        <v>75.17674079456967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61744400</v>
      </c>
      <c r="D31" s="62">
        <v>41842679</v>
      </c>
      <c r="E31" s="63">
        <f t="shared" si="0"/>
        <v>-19901721</v>
      </c>
      <c r="F31" s="61">
        <v>65140343</v>
      </c>
      <c r="G31" s="62">
        <v>32471724</v>
      </c>
      <c r="H31" s="63">
        <f t="shared" si="1"/>
        <v>-32668619</v>
      </c>
      <c r="I31" s="63">
        <v>33579481</v>
      </c>
      <c r="J31" s="28">
        <f t="shared" si="2"/>
        <v>-32.23243079534338</v>
      </c>
      <c r="K31" s="29">
        <f t="shared" si="3"/>
        <v>-50.151131381055215</v>
      </c>
      <c r="L31" s="30">
        <f t="shared" si="6"/>
        <v>-23.4886657514354</v>
      </c>
      <c r="M31" s="29">
        <f t="shared" si="7"/>
        <v>24.82325920543034</v>
      </c>
      <c r="N31" s="5"/>
      <c r="O31" s="31"/>
    </row>
    <row r="32" spans="1:15" ht="17.25" thickBot="1">
      <c r="A32" s="6"/>
      <c r="B32" s="55" t="s">
        <v>37</v>
      </c>
      <c r="C32" s="79">
        <v>754844953</v>
      </c>
      <c r="D32" s="80">
        <v>839573993</v>
      </c>
      <c r="E32" s="81">
        <f t="shared" si="0"/>
        <v>84729040</v>
      </c>
      <c r="F32" s="79">
        <v>920342912</v>
      </c>
      <c r="G32" s="80">
        <v>788738038</v>
      </c>
      <c r="H32" s="81">
        <f t="shared" si="1"/>
        <v>-131604874</v>
      </c>
      <c r="I32" s="81">
        <v>811936795</v>
      </c>
      <c r="J32" s="56">
        <f t="shared" si="2"/>
        <v>11.224694510211556</v>
      </c>
      <c r="K32" s="57">
        <f t="shared" si="3"/>
        <v>-14.29954773205229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14826000</v>
      </c>
      <c r="D7" s="62">
        <v>15500000</v>
      </c>
      <c r="E7" s="63">
        <f>($D7-$C7)</f>
        <v>674000</v>
      </c>
      <c r="F7" s="61">
        <v>15567300</v>
      </c>
      <c r="G7" s="62">
        <v>16430000</v>
      </c>
      <c r="H7" s="63">
        <f>($G7-$F7)</f>
        <v>862700</v>
      </c>
      <c r="I7" s="63">
        <v>17415800</v>
      </c>
      <c r="J7" s="28">
        <f>IF($C7=0,0,($E7/$C7)*100)</f>
        <v>4.546067718872251</v>
      </c>
      <c r="K7" s="29">
        <f>IF($F7=0,0,($H7/$F7)*100)</f>
        <v>5.541744554290083</v>
      </c>
      <c r="L7" s="30">
        <f>IF($E$10=0,0,($E7/$E$10)*100)</f>
        <v>8.376562527186545</v>
      </c>
      <c r="M7" s="29">
        <f>IF($H$10=0,0,($H7/$H$10)*100)</f>
        <v>17.843078531883</v>
      </c>
      <c r="N7" s="5"/>
      <c r="O7" s="31"/>
    </row>
    <row r="8" spans="1:15" ht="12.75">
      <c r="A8" s="2"/>
      <c r="B8" s="27" t="s">
        <v>16</v>
      </c>
      <c r="C8" s="61">
        <v>17831355</v>
      </c>
      <c r="D8" s="62">
        <v>19000000</v>
      </c>
      <c r="E8" s="63">
        <f>($D8-$C8)</f>
        <v>1168645</v>
      </c>
      <c r="F8" s="61">
        <v>18722922</v>
      </c>
      <c r="G8" s="62">
        <v>20140000</v>
      </c>
      <c r="H8" s="63">
        <f>($G8-$F8)</f>
        <v>1417078</v>
      </c>
      <c r="I8" s="63">
        <v>21348400</v>
      </c>
      <c r="J8" s="28">
        <f>IF($C8=0,0,($E8/$C8)*100)</f>
        <v>6.553876584252852</v>
      </c>
      <c r="K8" s="29">
        <f>IF($F8=0,0,($H8/$F8)*100)</f>
        <v>7.568679717834641</v>
      </c>
      <c r="L8" s="30">
        <f>IF($E$10=0,0,($E8/$E$10)*100)</f>
        <v>14.52407702460522</v>
      </c>
      <c r="M8" s="29">
        <f>IF($H$10=0,0,($H8/$H$10)*100)</f>
        <v>29.309185162633238</v>
      </c>
      <c r="N8" s="5"/>
      <c r="O8" s="31"/>
    </row>
    <row r="9" spans="1:15" ht="12.75">
      <c r="A9" s="2"/>
      <c r="B9" s="27" t="s">
        <v>17</v>
      </c>
      <c r="C9" s="61">
        <v>161795093</v>
      </c>
      <c r="D9" s="62">
        <v>167998708</v>
      </c>
      <c r="E9" s="63">
        <f aca="true" t="shared" si="0" ref="E9:E32">($D9-$C9)</f>
        <v>6203615</v>
      </c>
      <c r="F9" s="61">
        <v>163983497</v>
      </c>
      <c r="G9" s="62">
        <v>166538647</v>
      </c>
      <c r="H9" s="63">
        <f aca="true" t="shared" si="1" ref="H9:H32">($G9-$F9)</f>
        <v>2555150</v>
      </c>
      <c r="I9" s="63">
        <v>179211059</v>
      </c>
      <c r="J9" s="28">
        <f aca="true" t="shared" si="2" ref="J9:J32">IF($C9=0,0,($E9/$C9)*100)</f>
        <v>3.834241746750626</v>
      </c>
      <c r="K9" s="29">
        <f aca="true" t="shared" si="3" ref="K9:K32">IF($F9=0,0,($H9/$F9)*100)</f>
        <v>1.5581750888017714</v>
      </c>
      <c r="L9" s="30">
        <f>IF($E$10=0,0,($E9/$E$10)*100)</f>
        <v>77.09936044820823</v>
      </c>
      <c r="M9" s="29">
        <f>IF($H$10=0,0,($H9/$H$10)*100)</f>
        <v>52.847736305483764</v>
      </c>
      <c r="N9" s="5"/>
      <c r="O9" s="31"/>
    </row>
    <row r="10" spans="1:15" ht="16.5">
      <c r="A10" s="6"/>
      <c r="B10" s="32" t="s">
        <v>18</v>
      </c>
      <c r="C10" s="64">
        <v>194452448</v>
      </c>
      <c r="D10" s="65">
        <v>202498708</v>
      </c>
      <c r="E10" s="66">
        <f t="shared" si="0"/>
        <v>8046260</v>
      </c>
      <c r="F10" s="64">
        <v>198273719</v>
      </c>
      <c r="G10" s="65">
        <v>203108647</v>
      </c>
      <c r="H10" s="66">
        <f t="shared" si="1"/>
        <v>4834928</v>
      </c>
      <c r="I10" s="66">
        <v>217975259</v>
      </c>
      <c r="J10" s="33">
        <f t="shared" si="2"/>
        <v>4.137906250478266</v>
      </c>
      <c r="K10" s="34">
        <f t="shared" si="3"/>
        <v>2.438511782794572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80156829</v>
      </c>
      <c r="D12" s="62">
        <v>84290513</v>
      </c>
      <c r="E12" s="63">
        <f t="shared" si="0"/>
        <v>4133684</v>
      </c>
      <c r="F12" s="61">
        <v>87826533</v>
      </c>
      <c r="G12" s="62">
        <v>89289513</v>
      </c>
      <c r="H12" s="63">
        <f t="shared" si="1"/>
        <v>1462980</v>
      </c>
      <c r="I12" s="63">
        <v>95180790</v>
      </c>
      <c r="J12" s="28">
        <f t="shared" si="2"/>
        <v>5.156995419566809</v>
      </c>
      <c r="K12" s="29">
        <f t="shared" si="3"/>
        <v>1.665760847009639</v>
      </c>
      <c r="L12" s="30">
        <f aca="true" t="shared" si="4" ref="L12:L17">IF($E$17=0,0,($E12/$E$17)*100)</f>
        <v>43.954315066796205</v>
      </c>
      <c r="M12" s="29">
        <f aca="true" t="shared" si="5" ref="M12:M17">IF($H$17=0,0,($H12/$H$17)*100)</f>
        <v>57.5340784943877</v>
      </c>
      <c r="N12" s="5"/>
      <c r="O12" s="31"/>
    </row>
    <row r="13" spans="1:15" ht="12.75">
      <c r="A13" s="2"/>
      <c r="B13" s="27" t="s">
        <v>21</v>
      </c>
      <c r="C13" s="61">
        <v>13136822</v>
      </c>
      <c r="D13" s="62">
        <v>6242800</v>
      </c>
      <c r="E13" s="63">
        <f t="shared" si="0"/>
        <v>-6894022</v>
      </c>
      <c r="F13" s="61">
        <v>13136820</v>
      </c>
      <c r="G13" s="62">
        <v>4497368</v>
      </c>
      <c r="H13" s="63">
        <f t="shared" si="1"/>
        <v>-8639452</v>
      </c>
      <c r="I13" s="63">
        <v>4767210</v>
      </c>
      <c r="J13" s="28">
        <f t="shared" si="2"/>
        <v>-52.47861316839034</v>
      </c>
      <c r="K13" s="29">
        <f t="shared" si="3"/>
        <v>-65.76516995741738</v>
      </c>
      <c r="L13" s="30">
        <f t="shared" si="4"/>
        <v>-73.30555868939777</v>
      </c>
      <c r="M13" s="29">
        <f t="shared" si="5"/>
        <v>-339.7605637236974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20180900</v>
      </c>
      <c r="D15" s="62">
        <v>18000000</v>
      </c>
      <c r="E15" s="63">
        <f t="shared" si="0"/>
        <v>-2180900</v>
      </c>
      <c r="F15" s="61">
        <v>21189945</v>
      </c>
      <c r="G15" s="62">
        <v>19080000</v>
      </c>
      <c r="H15" s="63">
        <f t="shared" si="1"/>
        <v>-2109945</v>
      </c>
      <c r="I15" s="63">
        <v>22568910</v>
      </c>
      <c r="J15" s="28">
        <f t="shared" si="2"/>
        <v>-10.806752919840047</v>
      </c>
      <c r="K15" s="29">
        <f t="shared" si="3"/>
        <v>-9.957293423838523</v>
      </c>
      <c r="L15" s="30">
        <f t="shared" si="4"/>
        <v>-23.189959786276805</v>
      </c>
      <c r="M15" s="29">
        <f t="shared" si="5"/>
        <v>-82.97703403248222</v>
      </c>
      <c r="N15" s="5"/>
      <c r="O15" s="31"/>
    </row>
    <row r="16" spans="1:15" ht="12.75">
      <c r="A16" s="2"/>
      <c r="B16" s="27" t="s">
        <v>23</v>
      </c>
      <c r="C16" s="61">
        <v>67816151</v>
      </c>
      <c r="D16" s="62">
        <v>82161890</v>
      </c>
      <c r="E16" s="63">
        <f t="shared" si="0"/>
        <v>14345739</v>
      </c>
      <c r="F16" s="61">
        <v>67242517</v>
      </c>
      <c r="G16" s="62">
        <v>79071740</v>
      </c>
      <c r="H16" s="63">
        <f t="shared" si="1"/>
        <v>11829223</v>
      </c>
      <c r="I16" s="63">
        <v>82957615</v>
      </c>
      <c r="J16" s="40">
        <f t="shared" si="2"/>
        <v>21.153867903827216</v>
      </c>
      <c r="K16" s="29">
        <f t="shared" si="3"/>
        <v>17.591880149281145</v>
      </c>
      <c r="L16" s="30">
        <f t="shared" si="4"/>
        <v>152.54120340887835</v>
      </c>
      <c r="M16" s="29">
        <f t="shared" si="5"/>
        <v>465.2035192617919</v>
      </c>
      <c r="N16" s="5"/>
      <c r="O16" s="31"/>
    </row>
    <row r="17" spans="1:15" ht="16.5">
      <c r="A17" s="2"/>
      <c r="B17" s="32" t="s">
        <v>24</v>
      </c>
      <c r="C17" s="64">
        <v>181290702</v>
      </c>
      <c r="D17" s="65">
        <v>190695203</v>
      </c>
      <c r="E17" s="66">
        <f t="shared" si="0"/>
        <v>9404501</v>
      </c>
      <c r="F17" s="64">
        <v>189395815</v>
      </c>
      <c r="G17" s="65">
        <v>191938621</v>
      </c>
      <c r="H17" s="66">
        <f t="shared" si="1"/>
        <v>2542806</v>
      </c>
      <c r="I17" s="66">
        <v>205474525</v>
      </c>
      <c r="J17" s="41">
        <f t="shared" si="2"/>
        <v>5.187525281908831</v>
      </c>
      <c r="K17" s="34">
        <f t="shared" si="3"/>
        <v>1.342588272079824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13161746</v>
      </c>
      <c r="D18" s="71">
        <v>11803505</v>
      </c>
      <c r="E18" s="72">
        <f t="shared" si="0"/>
        <v>-1358241</v>
      </c>
      <c r="F18" s="73">
        <v>8877904</v>
      </c>
      <c r="G18" s="74">
        <v>11170026</v>
      </c>
      <c r="H18" s="75">
        <f t="shared" si="1"/>
        <v>2292122</v>
      </c>
      <c r="I18" s="75">
        <v>12500734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40950000</v>
      </c>
      <c r="D23" s="62">
        <v>44907850</v>
      </c>
      <c r="E23" s="63">
        <f t="shared" si="0"/>
        <v>3957850</v>
      </c>
      <c r="F23" s="61">
        <v>49135250</v>
      </c>
      <c r="G23" s="62">
        <v>46338550</v>
      </c>
      <c r="H23" s="63">
        <f t="shared" si="1"/>
        <v>-2796700</v>
      </c>
      <c r="I23" s="63">
        <v>51483650</v>
      </c>
      <c r="J23" s="28">
        <f t="shared" si="2"/>
        <v>9.665079365079364</v>
      </c>
      <c r="K23" s="29">
        <f t="shared" si="3"/>
        <v>-5.691840379361049</v>
      </c>
      <c r="L23" s="30">
        <f>IF($E$25=0,0,($E23/$E$25)*100)</f>
        <v>1389.6359703945059</v>
      </c>
      <c r="M23" s="29">
        <f>IF($H$25=0,0,($H23/$H$25)*100)</f>
        <v>83.83405850428433</v>
      </c>
      <c r="N23" s="5"/>
      <c r="O23" s="31"/>
    </row>
    <row r="24" spans="1:15" ht="12.75">
      <c r="A24" s="6"/>
      <c r="B24" s="27" t="s">
        <v>30</v>
      </c>
      <c r="C24" s="61">
        <v>15476746</v>
      </c>
      <c r="D24" s="62">
        <v>11803708</v>
      </c>
      <c r="E24" s="63">
        <f t="shared" si="0"/>
        <v>-3673038</v>
      </c>
      <c r="F24" s="61">
        <v>11708655</v>
      </c>
      <c r="G24" s="62">
        <v>11169360</v>
      </c>
      <c r="H24" s="63">
        <f t="shared" si="1"/>
        <v>-539295</v>
      </c>
      <c r="I24" s="63">
        <v>12500802</v>
      </c>
      <c r="J24" s="28">
        <f t="shared" si="2"/>
        <v>-23.73262441601096</v>
      </c>
      <c r="K24" s="29">
        <f t="shared" si="3"/>
        <v>-4.605951751076447</v>
      </c>
      <c r="L24" s="30">
        <f>IF($E$25=0,0,($E24/$E$25)*100)</f>
        <v>-1289.6359703945059</v>
      </c>
      <c r="M24" s="29">
        <f>IF($H$25=0,0,($H24/$H$25)*100)</f>
        <v>16.16594149571567</v>
      </c>
      <c r="N24" s="5"/>
      <c r="O24" s="31"/>
    </row>
    <row r="25" spans="1:15" ht="16.5">
      <c r="A25" s="6"/>
      <c r="B25" s="32" t="s">
        <v>31</v>
      </c>
      <c r="C25" s="64">
        <v>56426746</v>
      </c>
      <c r="D25" s="65">
        <v>56711558</v>
      </c>
      <c r="E25" s="66">
        <f t="shared" si="0"/>
        <v>284812</v>
      </c>
      <c r="F25" s="64">
        <v>60843905</v>
      </c>
      <c r="G25" s="65">
        <v>57507910</v>
      </c>
      <c r="H25" s="66">
        <f t="shared" si="1"/>
        <v>-3335995</v>
      </c>
      <c r="I25" s="66">
        <v>63984452</v>
      </c>
      <c r="J25" s="41">
        <f t="shared" si="2"/>
        <v>0.5047464548106317</v>
      </c>
      <c r="K25" s="34">
        <f t="shared" si="3"/>
        <v>-5.482874578809496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4378000</v>
      </c>
      <c r="D28" s="62">
        <v>9800000</v>
      </c>
      <c r="E28" s="63">
        <f t="shared" si="0"/>
        <v>5422000</v>
      </c>
      <c r="F28" s="61">
        <v>11460681</v>
      </c>
      <c r="G28" s="62">
        <v>13681432</v>
      </c>
      <c r="H28" s="63">
        <f t="shared" si="1"/>
        <v>2220751</v>
      </c>
      <c r="I28" s="63">
        <v>11123600</v>
      </c>
      <c r="J28" s="28">
        <f t="shared" si="2"/>
        <v>123.84650525354044</v>
      </c>
      <c r="K28" s="29">
        <f t="shared" si="3"/>
        <v>19.377129509145224</v>
      </c>
      <c r="L28" s="30">
        <f t="shared" si="6"/>
        <v>1903.711922250467</v>
      </c>
      <c r="M28" s="29">
        <f t="shared" si="7"/>
        <v>-66.56937435457787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38950000</v>
      </c>
      <c r="D30" s="62">
        <v>39007850</v>
      </c>
      <c r="E30" s="63">
        <f t="shared" si="0"/>
        <v>57850</v>
      </c>
      <c r="F30" s="61">
        <v>40635250</v>
      </c>
      <c r="G30" s="62">
        <v>39338550</v>
      </c>
      <c r="H30" s="63">
        <f t="shared" si="1"/>
        <v>-1296700</v>
      </c>
      <c r="I30" s="63">
        <v>41483650</v>
      </c>
      <c r="J30" s="28">
        <f t="shared" si="2"/>
        <v>0.14852374839537869</v>
      </c>
      <c r="K30" s="29">
        <f t="shared" si="3"/>
        <v>-3.1910717911173183</v>
      </c>
      <c r="L30" s="30">
        <f t="shared" si="6"/>
        <v>20.311644172296113</v>
      </c>
      <c r="M30" s="29">
        <f t="shared" si="7"/>
        <v>38.86996233507544</v>
      </c>
      <c r="N30" s="5"/>
      <c r="O30" s="31"/>
    </row>
    <row r="31" spans="1:15" ht="12.75">
      <c r="A31" s="6"/>
      <c r="B31" s="27" t="s">
        <v>30</v>
      </c>
      <c r="C31" s="61">
        <v>13098746</v>
      </c>
      <c r="D31" s="62">
        <v>7903708</v>
      </c>
      <c r="E31" s="63">
        <f t="shared" si="0"/>
        <v>-5195038</v>
      </c>
      <c r="F31" s="61">
        <v>8747974</v>
      </c>
      <c r="G31" s="62">
        <v>4487928</v>
      </c>
      <c r="H31" s="63">
        <f t="shared" si="1"/>
        <v>-4260046</v>
      </c>
      <c r="I31" s="63">
        <v>11377202</v>
      </c>
      <c r="J31" s="28">
        <f t="shared" si="2"/>
        <v>-39.660575142078486</v>
      </c>
      <c r="K31" s="29">
        <f t="shared" si="3"/>
        <v>-48.69751556188896</v>
      </c>
      <c r="L31" s="30">
        <f t="shared" si="6"/>
        <v>-1824.023566422763</v>
      </c>
      <c r="M31" s="29">
        <f t="shared" si="7"/>
        <v>127.69941201950243</v>
      </c>
      <c r="N31" s="5"/>
      <c r="O31" s="31"/>
    </row>
    <row r="32" spans="1:15" ht="17.25" thickBot="1">
      <c r="A32" s="6"/>
      <c r="B32" s="55" t="s">
        <v>37</v>
      </c>
      <c r="C32" s="79">
        <v>56426746</v>
      </c>
      <c r="D32" s="80">
        <v>56711558</v>
      </c>
      <c r="E32" s="81">
        <f t="shared" si="0"/>
        <v>284812</v>
      </c>
      <c r="F32" s="79">
        <v>60843905</v>
      </c>
      <c r="G32" s="80">
        <v>57507910</v>
      </c>
      <c r="H32" s="81">
        <f t="shared" si="1"/>
        <v>-3335995</v>
      </c>
      <c r="I32" s="81">
        <v>63984452</v>
      </c>
      <c r="J32" s="56">
        <f t="shared" si="2"/>
        <v>0.5047464548106317</v>
      </c>
      <c r="K32" s="57">
        <f t="shared" si="3"/>
        <v>-5.482874578809496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6220596</v>
      </c>
      <c r="D7" s="62">
        <v>4205325</v>
      </c>
      <c r="E7" s="63">
        <f>($D7-$C7)</f>
        <v>-2015271</v>
      </c>
      <c r="F7" s="61">
        <v>7059930</v>
      </c>
      <c r="G7" s="62">
        <v>4506305</v>
      </c>
      <c r="H7" s="63">
        <f>($G7-$F7)</f>
        <v>-2553625</v>
      </c>
      <c r="I7" s="63">
        <v>4735068</v>
      </c>
      <c r="J7" s="28">
        <f>IF($C7=0,0,($E7/$C7)*100)</f>
        <v>-32.396751050863934</v>
      </c>
      <c r="K7" s="29">
        <f>IF($F7=0,0,($H7/$F7)*100)</f>
        <v>-36.1706844118851</v>
      </c>
      <c r="L7" s="30">
        <f>IF($E$10=0,0,($E7/$E$10)*100)</f>
        <v>-33.32292717513647</v>
      </c>
      <c r="M7" s="29">
        <f>IF($H$10=0,0,($H7/$H$10)*100)</f>
        <v>-33.10729167476968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102427272</v>
      </c>
      <c r="D9" s="62">
        <v>110490244</v>
      </c>
      <c r="E9" s="63">
        <f aca="true" t="shared" si="0" ref="E9:E32">($D9-$C9)</f>
        <v>8062972</v>
      </c>
      <c r="F9" s="61">
        <v>103964236</v>
      </c>
      <c r="G9" s="62">
        <v>114231041</v>
      </c>
      <c r="H9" s="63">
        <f aca="true" t="shared" si="1" ref="H9:H32">($G9-$F9)</f>
        <v>10266805</v>
      </c>
      <c r="I9" s="63">
        <v>117040378</v>
      </c>
      <c r="J9" s="28">
        <f aca="true" t="shared" si="2" ref="J9:J32">IF($C9=0,0,($E9/$C9)*100)</f>
        <v>7.871899585493207</v>
      </c>
      <c r="K9" s="29">
        <f aca="true" t="shared" si="3" ref="K9:K32">IF($F9=0,0,($H9/$F9)*100)</f>
        <v>9.875323856561597</v>
      </c>
      <c r="L9" s="30">
        <f>IF($E$10=0,0,($E9/$E$10)*100)</f>
        <v>133.32292717513647</v>
      </c>
      <c r="M9" s="29">
        <f>IF($H$10=0,0,($H9/$H$10)*100)</f>
        <v>133.1072916747697</v>
      </c>
      <c r="N9" s="5"/>
      <c r="O9" s="31"/>
    </row>
    <row r="10" spans="1:15" ht="16.5">
      <c r="A10" s="6"/>
      <c r="B10" s="32" t="s">
        <v>18</v>
      </c>
      <c r="C10" s="64">
        <v>108647868</v>
      </c>
      <c r="D10" s="65">
        <v>114695569</v>
      </c>
      <c r="E10" s="66">
        <f t="shared" si="0"/>
        <v>6047701</v>
      </c>
      <c r="F10" s="64">
        <v>111024166</v>
      </c>
      <c r="G10" s="65">
        <v>118737346</v>
      </c>
      <c r="H10" s="66">
        <f t="shared" si="1"/>
        <v>7713180</v>
      </c>
      <c r="I10" s="66">
        <v>121775446</v>
      </c>
      <c r="J10" s="33">
        <f t="shared" si="2"/>
        <v>5.566331959684658</v>
      </c>
      <c r="K10" s="34">
        <f t="shared" si="3"/>
        <v>6.947298302605579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51071973</v>
      </c>
      <c r="D12" s="62">
        <v>52356833</v>
      </c>
      <c r="E12" s="63">
        <f t="shared" si="0"/>
        <v>1284860</v>
      </c>
      <c r="F12" s="61">
        <v>55668451</v>
      </c>
      <c r="G12" s="62">
        <v>53447703</v>
      </c>
      <c r="H12" s="63">
        <f t="shared" si="1"/>
        <v>-2220748</v>
      </c>
      <c r="I12" s="63">
        <v>57838812</v>
      </c>
      <c r="J12" s="28">
        <f t="shared" si="2"/>
        <v>2.515782971611455</v>
      </c>
      <c r="K12" s="29">
        <f t="shared" si="3"/>
        <v>-3.989239794008279</v>
      </c>
      <c r="L12" s="30">
        <f aca="true" t="shared" si="4" ref="L12:L17">IF($E$17=0,0,($E12/$E$17)*100)</f>
        <v>-183.0363120931094</v>
      </c>
      <c r="M12" s="29">
        <f aca="true" t="shared" si="5" ref="M12:M17">IF($H$17=0,0,($H12/$H$17)*100)</f>
        <v>-289.84109789283406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68561175</v>
      </c>
      <c r="D16" s="62">
        <v>66574345</v>
      </c>
      <c r="E16" s="63">
        <f t="shared" si="0"/>
        <v>-1986830</v>
      </c>
      <c r="F16" s="61">
        <v>67109635</v>
      </c>
      <c r="G16" s="62">
        <v>70096578</v>
      </c>
      <c r="H16" s="63">
        <f t="shared" si="1"/>
        <v>2986943</v>
      </c>
      <c r="I16" s="63">
        <v>69444854</v>
      </c>
      <c r="J16" s="40">
        <f t="shared" si="2"/>
        <v>-2.897893742340326</v>
      </c>
      <c r="K16" s="29">
        <f t="shared" si="3"/>
        <v>4.450840777184975</v>
      </c>
      <c r="L16" s="30">
        <f t="shared" si="4"/>
        <v>283.03631209310936</v>
      </c>
      <c r="M16" s="29">
        <f t="shared" si="5"/>
        <v>389.84109789283406</v>
      </c>
      <c r="N16" s="5"/>
      <c r="O16" s="31"/>
    </row>
    <row r="17" spans="1:15" ht="16.5">
      <c r="A17" s="2"/>
      <c r="B17" s="32" t="s">
        <v>24</v>
      </c>
      <c r="C17" s="64">
        <v>119633148</v>
      </c>
      <c r="D17" s="65">
        <v>118931178</v>
      </c>
      <c r="E17" s="66">
        <f t="shared" si="0"/>
        <v>-701970</v>
      </c>
      <c r="F17" s="64">
        <v>122778086</v>
      </c>
      <c r="G17" s="65">
        <v>123544281</v>
      </c>
      <c r="H17" s="66">
        <f t="shared" si="1"/>
        <v>766195</v>
      </c>
      <c r="I17" s="66">
        <v>127283666</v>
      </c>
      <c r="J17" s="41">
        <f t="shared" si="2"/>
        <v>-0.5867688109318999</v>
      </c>
      <c r="K17" s="34">
        <f t="shared" si="3"/>
        <v>0.6240486596280708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-10985280</v>
      </c>
      <c r="D18" s="71">
        <v>-4235609</v>
      </c>
      <c r="E18" s="72">
        <f t="shared" si="0"/>
        <v>6749671</v>
      </c>
      <c r="F18" s="73">
        <v>-11753920</v>
      </c>
      <c r="G18" s="74">
        <v>-4806935</v>
      </c>
      <c r="H18" s="75">
        <f t="shared" si="1"/>
        <v>6946985</v>
      </c>
      <c r="I18" s="75">
        <v>-5508220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32865000</v>
      </c>
      <c r="D23" s="62">
        <v>52376026</v>
      </c>
      <c r="E23" s="63">
        <f t="shared" si="0"/>
        <v>19511026</v>
      </c>
      <c r="F23" s="61">
        <v>34048000</v>
      </c>
      <c r="G23" s="62">
        <v>43380316</v>
      </c>
      <c r="H23" s="63">
        <f t="shared" si="1"/>
        <v>9332316</v>
      </c>
      <c r="I23" s="63">
        <v>41504010</v>
      </c>
      <c r="J23" s="28">
        <f t="shared" si="2"/>
        <v>59.36718697702723</v>
      </c>
      <c r="K23" s="29">
        <f t="shared" si="3"/>
        <v>27.409292763157893</v>
      </c>
      <c r="L23" s="30">
        <f>IF($E$25=0,0,($E23/$E$25)*100)</f>
        <v>-340.7151533609058</v>
      </c>
      <c r="M23" s="29">
        <f>IF($H$25=0,0,($H23/$H$25)*100)</f>
        <v>-79.56639318705561</v>
      </c>
      <c r="N23" s="5"/>
      <c r="O23" s="31"/>
    </row>
    <row r="24" spans="1:15" ht="12.75">
      <c r="A24" s="6"/>
      <c r="B24" s="27" t="s">
        <v>30</v>
      </c>
      <c r="C24" s="61">
        <v>39774473</v>
      </c>
      <c r="D24" s="62">
        <v>14536955</v>
      </c>
      <c r="E24" s="63">
        <f t="shared" si="0"/>
        <v>-25237518</v>
      </c>
      <c r="F24" s="61">
        <v>41574438</v>
      </c>
      <c r="G24" s="62">
        <v>20513155</v>
      </c>
      <c r="H24" s="63">
        <f t="shared" si="1"/>
        <v>-21061283</v>
      </c>
      <c r="I24" s="63">
        <v>17521690</v>
      </c>
      <c r="J24" s="28">
        <f t="shared" si="2"/>
        <v>-63.45154591991703</v>
      </c>
      <c r="K24" s="29">
        <f t="shared" si="3"/>
        <v>-50.659212759532664</v>
      </c>
      <c r="L24" s="30">
        <f>IF($E$25=0,0,($E24/$E$25)*100)</f>
        <v>440.7151533609058</v>
      </c>
      <c r="M24" s="29">
        <f>IF($H$25=0,0,($H24/$H$25)*100)</f>
        <v>179.5663931870556</v>
      </c>
      <c r="N24" s="5"/>
      <c r="O24" s="31"/>
    </row>
    <row r="25" spans="1:15" ht="16.5">
      <c r="A25" s="6"/>
      <c r="B25" s="32" t="s">
        <v>31</v>
      </c>
      <c r="C25" s="64">
        <v>72639473</v>
      </c>
      <c r="D25" s="65">
        <v>66912981</v>
      </c>
      <c r="E25" s="66">
        <f t="shared" si="0"/>
        <v>-5726492</v>
      </c>
      <c r="F25" s="64">
        <v>75622438</v>
      </c>
      <c r="G25" s="65">
        <v>63893471</v>
      </c>
      <c r="H25" s="66">
        <f t="shared" si="1"/>
        <v>-11728967</v>
      </c>
      <c r="I25" s="66">
        <v>59025700</v>
      </c>
      <c r="J25" s="41">
        <f t="shared" si="2"/>
        <v>-7.8834437579138275</v>
      </c>
      <c r="K25" s="34">
        <f t="shared" si="3"/>
        <v>-15.50990329087248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2700000</v>
      </c>
      <c r="D28" s="62">
        <v>8000000</v>
      </c>
      <c r="E28" s="63">
        <f t="shared" si="0"/>
        <v>5300000</v>
      </c>
      <c r="F28" s="61">
        <v>2900000</v>
      </c>
      <c r="G28" s="62">
        <v>10200000</v>
      </c>
      <c r="H28" s="63">
        <f t="shared" si="1"/>
        <v>7300000</v>
      </c>
      <c r="I28" s="63">
        <v>11250000</v>
      </c>
      <c r="J28" s="28">
        <f t="shared" si="2"/>
        <v>196.2962962962963</v>
      </c>
      <c r="K28" s="29">
        <f t="shared" si="3"/>
        <v>251.72413793103448</v>
      </c>
      <c r="L28" s="30">
        <f t="shared" si="6"/>
        <v>-92.5522990340334</v>
      </c>
      <c r="M28" s="29">
        <f t="shared" si="7"/>
        <v>-62.239070158522914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27900000</v>
      </c>
      <c r="D30" s="62">
        <v>21850000</v>
      </c>
      <c r="E30" s="63">
        <f t="shared" si="0"/>
        <v>-6050000</v>
      </c>
      <c r="F30" s="61">
        <v>28500000</v>
      </c>
      <c r="G30" s="62">
        <v>23240000</v>
      </c>
      <c r="H30" s="63">
        <f t="shared" si="1"/>
        <v>-5260000</v>
      </c>
      <c r="I30" s="63">
        <v>25500000</v>
      </c>
      <c r="J30" s="28">
        <f t="shared" si="2"/>
        <v>-21.68458781362007</v>
      </c>
      <c r="K30" s="29">
        <f t="shared" si="3"/>
        <v>-18.45614035087719</v>
      </c>
      <c r="L30" s="30">
        <f t="shared" si="6"/>
        <v>105.64932248224568</v>
      </c>
      <c r="M30" s="29">
        <f t="shared" si="7"/>
        <v>44.84623411422336</v>
      </c>
      <c r="N30" s="5"/>
      <c r="O30" s="31"/>
    </row>
    <row r="31" spans="1:15" ht="12.75">
      <c r="A31" s="6"/>
      <c r="B31" s="27" t="s">
        <v>30</v>
      </c>
      <c r="C31" s="61">
        <v>42039473</v>
      </c>
      <c r="D31" s="62">
        <v>37062981</v>
      </c>
      <c r="E31" s="63">
        <f t="shared" si="0"/>
        <v>-4976492</v>
      </c>
      <c r="F31" s="61">
        <v>44222438</v>
      </c>
      <c r="G31" s="62">
        <v>30453471</v>
      </c>
      <c r="H31" s="63">
        <f t="shared" si="1"/>
        <v>-13768967</v>
      </c>
      <c r="I31" s="63">
        <v>22275700</v>
      </c>
      <c r="J31" s="28">
        <f t="shared" si="2"/>
        <v>-11.837665043993297</v>
      </c>
      <c r="K31" s="29">
        <f t="shared" si="3"/>
        <v>-31.135703101669794</v>
      </c>
      <c r="L31" s="30">
        <f t="shared" si="6"/>
        <v>86.90297655178773</v>
      </c>
      <c r="M31" s="29">
        <f t="shared" si="7"/>
        <v>117.39283604429956</v>
      </c>
      <c r="N31" s="5"/>
      <c r="O31" s="31"/>
    </row>
    <row r="32" spans="1:15" ht="17.25" thickBot="1">
      <c r="A32" s="6"/>
      <c r="B32" s="55" t="s">
        <v>37</v>
      </c>
      <c r="C32" s="79">
        <v>72639473</v>
      </c>
      <c r="D32" s="80">
        <v>66912981</v>
      </c>
      <c r="E32" s="81">
        <f t="shared" si="0"/>
        <v>-5726492</v>
      </c>
      <c r="F32" s="79">
        <v>75622438</v>
      </c>
      <c r="G32" s="80">
        <v>63893471</v>
      </c>
      <c r="H32" s="81">
        <f t="shared" si="1"/>
        <v>-11728967</v>
      </c>
      <c r="I32" s="81">
        <v>59025700</v>
      </c>
      <c r="J32" s="56">
        <f t="shared" si="2"/>
        <v>-7.8834437579138275</v>
      </c>
      <c r="K32" s="57">
        <f t="shared" si="3"/>
        <v>-15.50990329087248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8838088</v>
      </c>
      <c r="D7" s="62">
        <v>10866049</v>
      </c>
      <c r="E7" s="63">
        <f>($D7-$C7)</f>
        <v>2027961</v>
      </c>
      <c r="F7" s="61">
        <v>9324183</v>
      </c>
      <c r="G7" s="62">
        <v>11507145</v>
      </c>
      <c r="H7" s="63">
        <f>($G7-$F7)</f>
        <v>2182962</v>
      </c>
      <c r="I7" s="63">
        <v>12151546</v>
      </c>
      <c r="J7" s="28">
        <f>IF($C7=0,0,($E7/$C7)*100)</f>
        <v>22.94569820983905</v>
      </c>
      <c r="K7" s="29">
        <f>IF($F7=0,0,($H7/$F7)*100)</f>
        <v>23.411831363670146</v>
      </c>
      <c r="L7" s="30">
        <f>IF($E$10=0,0,($E7/$E$10)*100)</f>
        <v>26.085813945142334</v>
      </c>
      <c r="M7" s="29">
        <f>IF($H$10=0,0,($H7/$H$10)*100)</f>
        <v>18.154185356876916</v>
      </c>
      <c r="N7" s="5"/>
      <c r="O7" s="31"/>
    </row>
    <row r="8" spans="1:15" ht="12.75">
      <c r="A8" s="2"/>
      <c r="B8" s="27" t="s">
        <v>16</v>
      </c>
      <c r="C8" s="61">
        <v>12547411</v>
      </c>
      <c r="D8" s="62">
        <v>12283909</v>
      </c>
      <c r="E8" s="63">
        <f>($D8-$C8)</f>
        <v>-263502</v>
      </c>
      <c r="F8" s="61">
        <v>13237519</v>
      </c>
      <c r="G8" s="62">
        <v>13556893</v>
      </c>
      <c r="H8" s="63">
        <f>($G8-$F8)</f>
        <v>319374</v>
      </c>
      <c r="I8" s="63">
        <v>14960415</v>
      </c>
      <c r="J8" s="28">
        <f>IF($C8=0,0,($E8/$C8)*100)</f>
        <v>-2.1000507594754008</v>
      </c>
      <c r="K8" s="29">
        <f>IF($F8=0,0,($H8/$F8)*100)</f>
        <v>2.4126424294461826</v>
      </c>
      <c r="L8" s="30">
        <f>IF($E$10=0,0,($E8/$E$10)*100)</f>
        <v>-3.3894459243411954</v>
      </c>
      <c r="M8" s="29">
        <f>IF($H$10=0,0,($H8/$H$10)*100)</f>
        <v>2.6560126993356765</v>
      </c>
      <c r="N8" s="5"/>
      <c r="O8" s="31"/>
    </row>
    <row r="9" spans="1:15" ht="12.75">
      <c r="A9" s="2"/>
      <c r="B9" s="27" t="s">
        <v>17</v>
      </c>
      <c r="C9" s="61">
        <v>122088742</v>
      </c>
      <c r="D9" s="62">
        <v>128098474</v>
      </c>
      <c r="E9" s="63">
        <f aca="true" t="shared" si="0" ref="E9:E32">($D9-$C9)</f>
        <v>6009732</v>
      </c>
      <c r="F9" s="61">
        <v>119921449</v>
      </c>
      <c r="G9" s="62">
        <v>129443679</v>
      </c>
      <c r="H9" s="63">
        <f aca="true" t="shared" si="1" ref="H9:H32">($G9-$F9)</f>
        <v>9522230</v>
      </c>
      <c r="I9" s="63">
        <v>128821750</v>
      </c>
      <c r="J9" s="28">
        <f aca="true" t="shared" si="2" ref="J9:J32">IF($C9=0,0,($E9/$C9)*100)</f>
        <v>4.9224292932758695</v>
      </c>
      <c r="K9" s="29">
        <f aca="true" t="shared" si="3" ref="K9:K32">IF($F9=0,0,($H9/$F9)*100)</f>
        <v>7.9403893793845</v>
      </c>
      <c r="L9" s="30">
        <f>IF($E$10=0,0,($E9/$E$10)*100)</f>
        <v>77.30363197919885</v>
      </c>
      <c r="M9" s="29">
        <f>IF($H$10=0,0,($H9/$H$10)*100)</f>
        <v>79.1898019437874</v>
      </c>
      <c r="N9" s="5"/>
      <c r="O9" s="31"/>
    </row>
    <row r="10" spans="1:15" ht="16.5">
      <c r="A10" s="6"/>
      <c r="B10" s="32" t="s">
        <v>18</v>
      </c>
      <c r="C10" s="64">
        <v>143474241</v>
      </c>
      <c r="D10" s="65">
        <v>151248432</v>
      </c>
      <c r="E10" s="66">
        <f t="shared" si="0"/>
        <v>7774191</v>
      </c>
      <c r="F10" s="64">
        <v>142483151</v>
      </c>
      <c r="G10" s="65">
        <v>154507717</v>
      </c>
      <c r="H10" s="66">
        <f t="shared" si="1"/>
        <v>12024566</v>
      </c>
      <c r="I10" s="66">
        <v>155933711</v>
      </c>
      <c r="J10" s="33">
        <f t="shared" si="2"/>
        <v>5.41852735781331</v>
      </c>
      <c r="K10" s="34">
        <f t="shared" si="3"/>
        <v>8.439289779603484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65669665</v>
      </c>
      <c r="D12" s="62">
        <v>66055175</v>
      </c>
      <c r="E12" s="63">
        <f t="shared" si="0"/>
        <v>385510</v>
      </c>
      <c r="F12" s="61">
        <v>70266544</v>
      </c>
      <c r="G12" s="62">
        <v>70679039</v>
      </c>
      <c r="H12" s="63">
        <f t="shared" si="1"/>
        <v>412495</v>
      </c>
      <c r="I12" s="63">
        <v>75626570</v>
      </c>
      <c r="J12" s="28">
        <f t="shared" si="2"/>
        <v>0.587044261608461</v>
      </c>
      <c r="K12" s="29">
        <f t="shared" si="3"/>
        <v>0.5870432449331789</v>
      </c>
      <c r="L12" s="30">
        <f aca="true" t="shared" si="4" ref="L12:L17">IF($E$17=0,0,($E12/$E$17)*100)</f>
        <v>3.368699243080343</v>
      </c>
      <c r="M12" s="29">
        <f aca="true" t="shared" si="5" ref="M12:M17">IF($H$17=0,0,($H12/$H$17)*100)</f>
        <v>10.82693027477376</v>
      </c>
      <c r="N12" s="5"/>
      <c r="O12" s="31"/>
    </row>
    <row r="13" spans="1:15" ht="12.75">
      <c r="A13" s="2"/>
      <c r="B13" s="27" t="s">
        <v>21</v>
      </c>
      <c r="C13" s="61">
        <v>2827827</v>
      </c>
      <c r="D13" s="62">
        <v>3170280</v>
      </c>
      <c r="E13" s="63">
        <f t="shared" si="0"/>
        <v>342453</v>
      </c>
      <c r="F13" s="61">
        <v>2983357</v>
      </c>
      <c r="G13" s="62">
        <v>3344645</v>
      </c>
      <c r="H13" s="63">
        <f t="shared" si="1"/>
        <v>361288</v>
      </c>
      <c r="I13" s="63">
        <v>3521912</v>
      </c>
      <c r="J13" s="28">
        <f t="shared" si="2"/>
        <v>12.110111403561815</v>
      </c>
      <c r="K13" s="29">
        <f t="shared" si="3"/>
        <v>12.110116221424388</v>
      </c>
      <c r="L13" s="30">
        <f t="shared" si="4"/>
        <v>2.9924545715820408</v>
      </c>
      <c r="M13" s="29">
        <f t="shared" si="5"/>
        <v>9.48287854425499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7413000</v>
      </c>
      <c r="D15" s="62">
        <v>8500000</v>
      </c>
      <c r="E15" s="63">
        <f t="shared" si="0"/>
        <v>1087000</v>
      </c>
      <c r="F15" s="61">
        <v>7820715</v>
      </c>
      <c r="G15" s="62">
        <v>9000000</v>
      </c>
      <c r="H15" s="63">
        <f t="shared" si="1"/>
        <v>1179285</v>
      </c>
      <c r="I15" s="63">
        <v>9477000</v>
      </c>
      <c r="J15" s="28">
        <f t="shared" si="2"/>
        <v>14.663429111021179</v>
      </c>
      <c r="K15" s="29">
        <f t="shared" si="3"/>
        <v>15.078992138186853</v>
      </c>
      <c r="L15" s="30">
        <f t="shared" si="4"/>
        <v>9.498524233426714</v>
      </c>
      <c r="M15" s="29">
        <f t="shared" si="5"/>
        <v>30.953190872826518</v>
      </c>
      <c r="N15" s="5"/>
      <c r="O15" s="31"/>
    </row>
    <row r="16" spans="1:15" ht="12.75">
      <c r="A16" s="2"/>
      <c r="B16" s="27" t="s">
        <v>23</v>
      </c>
      <c r="C16" s="61">
        <v>45760182</v>
      </c>
      <c r="D16" s="62">
        <v>55389102</v>
      </c>
      <c r="E16" s="63">
        <f t="shared" si="0"/>
        <v>9628920</v>
      </c>
      <c r="F16" s="61">
        <v>46726399</v>
      </c>
      <c r="G16" s="62">
        <v>48583229</v>
      </c>
      <c r="H16" s="63">
        <f t="shared" si="1"/>
        <v>1856830</v>
      </c>
      <c r="I16" s="63">
        <v>54069763</v>
      </c>
      <c r="J16" s="40">
        <f t="shared" si="2"/>
        <v>21.042136589404297</v>
      </c>
      <c r="K16" s="29">
        <f t="shared" si="3"/>
        <v>3.9738350049187394</v>
      </c>
      <c r="L16" s="30">
        <f t="shared" si="4"/>
        <v>84.1403219519109</v>
      </c>
      <c r="M16" s="29">
        <f t="shared" si="5"/>
        <v>48.73700030814474</v>
      </c>
      <c r="N16" s="5"/>
      <c r="O16" s="31"/>
    </row>
    <row r="17" spans="1:15" ht="16.5">
      <c r="A17" s="2"/>
      <c r="B17" s="32" t="s">
        <v>24</v>
      </c>
      <c r="C17" s="64">
        <v>121670674</v>
      </c>
      <c r="D17" s="65">
        <v>133114557</v>
      </c>
      <c r="E17" s="66">
        <f t="shared" si="0"/>
        <v>11443883</v>
      </c>
      <c r="F17" s="64">
        <v>127797015</v>
      </c>
      <c r="G17" s="65">
        <v>131606913</v>
      </c>
      <c r="H17" s="66">
        <f t="shared" si="1"/>
        <v>3809898</v>
      </c>
      <c r="I17" s="66">
        <v>142695245</v>
      </c>
      <c r="J17" s="41">
        <f t="shared" si="2"/>
        <v>9.405621440052185</v>
      </c>
      <c r="K17" s="34">
        <f t="shared" si="3"/>
        <v>2.981210476629677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21803567</v>
      </c>
      <c r="D18" s="71">
        <v>18133875</v>
      </c>
      <c r="E18" s="72">
        <f t="shared" si="0"/>
        <v>-3669692</v>
      </c>
      <c r="F18" s="73">
        <v>14686136</v>
      </c>
      <c r="G18" s="74">
        <v>22900804</v>
      </c>
      <c r="H18" s="75">
        <f t="shared" si="1"/>
        <v>8214668</v>
      </c>
      <c r="I18" s="75">
        <v>13238466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31757050</v>
      </c>
      <c r="D23" s="62">
        <v>28967726</v>
      </c>
      <c r="E23" s="63">
        <f t="shared" si="0"/>
        <v>-2789324</v>
      </c>
      <c r="F23" s="61">
        <v>31921200</v>
      </c>
      <c r="G23" s="62">
        <v>29542150</v>
      </c>
      <c r="H23" s="63">
        <f t="shared" si="1"/>
        <v>-2379050</v>
      </c>
      <c r="I23" s="63">
        <v>31149250</v>
      </c>
      <c r="J23" s="28">
        <f t="shared" si="2"/>
        <v>-8.78332212847226</v>
      </c>
      <c r="K23" s="29">
        <f t="shared" si="3"/>
        <v>-7.452883976792853</v>
      </c>
      <c r="L23" s="30">
        <f>IF($E$25=0,0,($E23/$E$25)*100)</f>
        <v>-345.7615353053542</v>
      </c>
      <c r="M23" s="29">
        <f>IF($H$25=0,0,($H23/$H$25)*100)</f>
        <v>-27.749320774123294</v>
      </c>
      <c r="N23" s="5"/>
      <c r="O23" s="31"/>
    </row>
    <row r="24" spans="1:15" ht="12.75">
      <c r="A24" s="6"/>
      <c r="B24" s="27" t="s">
        <v>30</v>
      </c>
      <c r="C24" s="61">
        <v>16713231</v>
      </c>
      <c r="D24" s="62">
        <v>20309274</v>
      </c>
      <c r="E24" s="63">
        <f t="shared" si="0"/>
        <v>3596043</v>
      </c>
      <c r="F24" s="61">
        <v>13232587</v>
      </c>
      <c r="G24" s="62">
        <v>24185000</v>
      </c>
      <c r="H24" s="63">
        <f t="shared" si="1"/>
        <v>10952413</v>
      </c>
      <c r="I24" s="63">
        <v>14600000</v>
      </c>
      <c r="J24" s="28">
        <f t="shared" si="2"/>
        <v>21.516144903400185</v>
      </c>
      <c r="K24" s="29">
        <f t="shared" si="3"/>
        <v>82.768494172757</v>
      </c>
      <c r="L24" s="30">
        <f>IF($E$25=0,0,($E24/$E$25)*100)</f>
        <v>445.7615353053542</v>
      </c>
      <c r="M24" s="29">
        <f>IF($H$25=0,0,($H24/$H$25)*100)</f>
        <v>127.74932077412329</v>
      </c>
      <c r="N24" s="5"/>
      <c r="O24" s="31"/>
    </row>
    <row r="25" spans="1:15" ht="16.5">
      <c r="A25" s="6"/>
      <c r="B25" s="32" t="s">
        <v>31</v>
      </c>
      <c r="C25" s="64">
        <v>48470281</v>
      </c>
      <c r="D25" s="65">
        <v>49277000</v>
      </c>
      <c r="E25" s="66">
        <f t="shared" si="0"/>
        <v>806719</v>
      </c>
      <c r="F25" s="64">
        <v>45153787</v>
      </c>
      <c r="G25" s="65">
        <v>53727150</v>
      </c>
      <c r="H25" s="66">
        <f t="shared" si="1"/>
        <v>8573363</v>
      </c>
      <c r="I25" s="66">
        <v>45749250</v>
      </c>
      <c r="J25" s="41">
        <f t="shared" si="2"/>
        <v>1.6643580011430097</v>
      </c>
      <c r="K25" s="34">
        <f t="shared" si="3"/>
        <v>18.98702981435422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1200000</v>
      </c>
      <c r="D28" s="62">
        <v>4400000</v>
      </c>
      <c r="E28" s="63">
        <f t="shared" si="0"/>
        <v>3200000</v>
      </c>
      <c r="F28" s="61">
        <v>1500000</v>
      </c>
      <c r="G28" s="62">
        <v>3850000</v>
      </c>
      <c r="H28" s="63">
        <f t="shared" si="1"/>
        <v>2350000</v>
      </c>
      <c r="I28" s="63">
        <v>4300000</v>
      </c>
      <c r="J28" s="28">
        <f t="shared" si="2"/>
        <v>266.66666666666663</v>
      </c>
      <c r="K28" s="29">
        <f t="shared" si="3"/>
        <v>156.66666666666666</v>
      </c>
      <c r="L28" s="30">
        <f t="shared" si="6"/>
        <v>396.6684805985727</v>
      </c>
      <c r="M28" s="29">
        <f t="shared" si="7"/>
        <v>27.410480578041547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24221600</v>
      </c>
      <c r="D30" s="62">
        <v>28413600</v>
      </c>
      <c r="E30" s="63">
        <f t="shared" si="0"/>
        <v>4192000</v>
      </c>
      <c r="F30" s="61">
        <v>25196800</v>
      </c>
      <c r="G30" s="62">
        <v>39877600</v>
      </c>
      <c r="H30" s="63">
        <f t="shared" si="1"/>
        <v>14680800</v>
      </c>
      <c r="I30" s="63">
        <v>30072000</v>
      </c>
      <c r="J30" s="28">
        <f t="shared" si="2"/>
        <v>17.306866598408032</v>
      </c>
      <c r="K30" s="29">
        <f t="shared" si="3"/>
        <v>58.26454152908306</v>
      </c>
      <c r="L30" s="30">
        <f t="shared" si="6"/>
        <v>519.6357095841303</v>
      </c>
      <c r="M30" s="29">
        <f t="shared" si="7"/>
        <v>171.2373545830265</v>
      </c>
      <c r="N30" s="5"/>
      <c r="O30" s="31"/>
    </row>
    <row r="31" spans="1:15" ht="12.75">
      <c r="A31" s="6"/>
      <c r="B31" s="27" t="s">
        <v>30</v>
      </c>
      <c r="C31" s="61">
        <v>23048681</v>
      </c>
      <c r="D31" s="62">
        <v>16463400</v>
      </c>
      <c r="E31" s="63">
        <f t="shared" si="0"/>
        <v>-6585281</v>
      </c>
      <c r="F31" s="61">
        <v>18456987</v>
      </c>
      <c r="G31" s="62">
        <v>9999550</v>
      </c>
      <c r="H31" s="63">
        <f t="shared" si="1"/>
        <v>-8457437</v>
      </c>
      <c r="I31" s="63">
        <v>11377250</v>
      </c>
      <c r="J31" s="28">
        <f t="shared" si="2"/>
        <v>-28.57118374799842</v>
      </c>
      <c r="K31" s="29">
        <f t="shared" si="3"/>
        <v>-45.82241402673145</v>
      </c>
      <c r="L31" s="30">
        <f t="shared" si="6"/>
        <v>-816.3041901827031</v>
      </c>
      <c r="M31" s="29">
        <f t="shared" si="7"/>
        <v>-98.64783516106806</v>
      </c>
      <c r="N31" s="5"/>
      <c r="O31" s="31"/>
    </row>
    <row r="32" spans="1:15" ht="17.25" thickBot="1">
      <c r="A32" s="6"/>
      <c r="B32" s="55" t="s">
        <v>37</v>
      </c>
      <c r="C32" s="79">
        <v>48470281</v>
      </c>
      <c r="D32" s="80">
        <v>49277000</v>
      </c>
      <c r="E32" s="81">
        <f t="shared" si="0"/>
        <v>806719</v>
      </c>
      <c r="F32" s="79">
        <v>45153787</v>
      </c>
      <c r="G32" s="80">
        <v>53727150</v>
      </c>
      <c r="H32" s="81">
        <f t="shared" si="1"/>
        <v>8573363</v>
      </c>
      <c r="I32" s="81">
        <v>45749250</v>
      </c>
      <c r="J32" s="56">
        <f t="shared" si="2"/>
        <v>1.6643580011430097</v>
      </c>
      <c r="K32" s="57">
        <f t="shared" si="3"/>
        <v>18.98702981435422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326432203</v>
      </c>
      <c r="D7" s="62">
        <v>332477244</v>
      </c>
      <c r="E7" s="63">
        <f>($D7-$C7)</f>
        <v>6045041</v>
      </c>
      <c r="F7" s="61">
        <v>352546779</v>
      </c>
      <c r="G7" s="62">
        <v>362400196</v>
      </c>
      <c r="H7" s="63">
        <f>($G7-$F7)</f>
        <v>9853417</v>
      </c>
      <c r="I7" s="63">
        <v>393204213</v>
      </c>
      <c r="J7" s="28">
        <f>IF($C7=0,0,($E7/$C7)*100)</f>
        <v>1.8518519142549181</v>
      </c>
      <c r="K7" s="29">
        <f>IF($F7=0,0,($H7/$F7)*100)</f>
        <v>2.794924698489445</v>
      </c>
      <c r="L7" s="30">
        <f>IF($E$10=0,0,($E7/$E$10)*100)</f>
        <v>30.47664186689819</v>
      </c>
      <c r="M7" s="29">
        <f>IF($H$10=0,0,($H7/$H$10)*100)</f>
        <v>-40.198475704694985</v>
      </c>
      <c r="N7" s="5"/>
      <c r="O7" s="31"/>
    </row>
    <row r="8" spans="1:15" ht="12.75">
      <c r="A8" s="2"/>
      <c r="B8" s="27" t="s">
        <v>16</v>
      </c>
      <c r="C8" s="61">
        <v>1259728036</v>
      </c>
      <c r="D8" s="62">
        <v>1171106021</v>
      </c>
      <c r="E8" s="63">
        <f>($D8-$C8)</f>
        <v>-88622015</v>
      </c>
      <c r="F8" s="61">
        <v>1342929908</v>
      </c>
      <c r="G8" s="62">
        <v>1308246485</v>
      </c>
      <c r="H8" s="63">
        <f>($G8-$F8)</f>
        <v>-34683423</v>
      </c>
      <c r="I8" s="63">
        <v>1464281501</v>
      </c>
      <c r="J8" s="28">
        <f>IF($C8=0,0,($E8/$C8)*100)</f>
        <v>-7.035011722165086</v>
      </c>
      <c r="K8" s="29">
        <f>IF($F8=0,0,($H8/$F8)*100)</f>
        <v>-2.5826681492002335</v>
      </c>
      <c r="L8" s="30">
        <f>IF($E$10=0,0,($E8/$E$10)*100)</f>
        <v>-446.7962107581867</v>
      </c>
      <c r="M8" s="29">
        <f>IF($H$10=0,0,($H8/$H$10)*100)</f>
        <v>141.49616694606138</v>
      </c>
      <c r="N8" s="5"/>
      <c r="O8" s="31"/>
    </row>
    <row r="9" spans="1:15" ht="12.75">
      <c r="A9" s="2"/>
      <c r="B9" s="27" t="s">
        <v>17</v>
      </c>
      <c r="C9" s="61">
        <v>798467763</v>
      </c>
      <c r="D9" s="62">
        <v>900879734</v>
      </c>
      <c r="E9" s="63">
        <f aca="true" t="shared" si="0" ref="E9:E32">($D9-$C9)</f>
        <v>102411971</v>
      </c>
      <c r="F9" s="61">
        <v>857718112</v>
      </c>
      <c r="G9" s="62">
        <v>858036201</v>
      </c>
      <c r="H9" s="63">
        <f aca="true" t="shared" si="1" ref="H9:H32">($G9-$F9)</f>
        <v>318089</v>
      </c>
      <c r="I9" s="63">
        <v>893856243</v>
      </c>
      <c r="J9" s="28">
        <f aca="true" t="shared" si="2" ref="J9:J32">IF($C9=0,0,($E9/$C9)*100)</f>
        <v>12.826062083611006</v>
      </c>
      <c r="K9" s="29">
        <f aca="true" t="shared" si="3" ref="K9:K32">IF($F9=0,0,($H9/$F9)*100)</f>
        <v>0.03708549412094028</v>
      </c>
      <c r="L9" s="30">
        <f>IF($E$10=0,0,($E9/$E$10)*100)</f>
        <v>516.3195688912884</v>
      </c>
      <c r="M9" s="29">
        <f>IF($H$10=0,0,($H9/$H$10)*100)</f>
        <v>-1.2976912413663932</v>
      </c>
      <c r="N9" s="5"/>
      <c r="O9" s="31"/>
    </row>
    <row r="10" spans="1:15" ht="16.5">
      <c r="A10" s="6"/>
      <c r="B10" s="32" t="s">
        <v>18</v>
      </c>
      <c r="C10" s="64">
        <v>2384628002</v>
      </c>
      <c r="D10" s="65">
        <v>2404462999</v>
      </c>
      <c r="E10" s="66">
        <f t="shared" si="0"/>
        <v>19834997</v>
      </c>
      <c r="F10" s="64">
        <v>2553194799</v>
      </c>
      <c r="G10" s="65">
        <v>2528682882</v>
      </c>
      <c r="H10" s="66">
        <f t="shared" si="1"/>
        <v>-24511917</v>
      </c>
      <c r="I10" s="66">
        <v>2751341957</v>
      </c>
      <c r="J10" s="33">
        <f t="shared" si="2"/>
        <v>0.8317857956613897</v>
      </c>
      <c r="K10" s="34">
        <f t="shared" si="3"/>
        <v>-0.9600488380126926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535699999</v>
      </c>
      <c r="D12" s="62">
        <v>571451009</v>
      </c>
      <c r="E12" s="63">
        <f t="shared" si="0"/>
        <v>35751010</v>
      </c>
      <c r="F12" s="61">
        <v>569984800</v>
      </c>
      <c r="G12" s="62">
        <v>608585195</v>
      </c>
      <c r="H12" s="63">
        <f t="shared" si="1"/>
        <v>38600395</v>
      </c>
      <c r="I12" s="63">
        <v>646915369</v>
      </c>
      <c r="J12" s="28">
        <f t="shared" si="2"/>
        <v>6.673699844453425</v>
      </c>
      <c r="K12" s="29">
        <f t="shared" si="3"/>
        <v>6.7721797142660645</v>
      </c>
      <c r="L12" s="30">
        <f aca="true" t="shared" si="4" ref="L12:L17">IF($E$17=0,0,($E12/$E$17)*100)</f>
        <v>131.06650771956254</v>
      </c>
      <c r="M12" s="29">
        <f aca="true" t="shared" si="5" ref="M12:M17">IF($H$17=0,0,($H12/$H$17)*100)</f>
        <v>-212.32826339700622</v>
      </c>
      <c r="N12" s="5"/>
      <c r="O12" s="31"/>
    </row>
    <row r="13" spans="1:15" ht="12.75">
      <c r="A13" s="2"/>
      <c r="B13" s="27" t="s">
        <v>21</v>
      </c>
      <c r="C13" s="61">
        <v>50000000</v>
      </c>
      <c r="D13" s="62">
        <v>50000000</v>
      </c>
      <c r="E13" s="63">
        <f t="shared" si="0"/>
        <v>0</v>
      </c>
      <c r="F13" s="61">
        <v>50000000</v>
      </c>
      <c r="G13" s="62">
        <v>53250000</v>
      </c>
      <c r="H13" s="63">
        <f t="shared" si="1"/>
        <v>3250000</v>
      </c>
      <c r="I13" s="63">
        <v>56604750</v>
      </c>
      <c r="J13" s="28">
        <f t="shared" si="2"/>
        <v>0</v>
      </c>
      <c r="K13" s="29">
        <f t="shared" si="3"/>
        <v>6.5</v>
      </c>
      <c r="L13" s="30">
        <f t="shared" si="4"/>
        <v>0</v>
      </c>
      <c r="M13" s="29">
        <f t="shared" si="5"/>
        <v>-17.877196749936633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752000000</v>
      </c>
      <c r="D15" s="62">
        <v>767000000</v>
      </c>
      <c r="E15" s="63">
        <f t="shared" si="0"/>
        <v>15000000</v>
      </c>
      <c r="F15" s="61">
        <v>810000000</v>
      </c>
      <c r="G15" s="62">
        <v>816855000</v>
      </c>
      <c r="H15" s="63">
        <f t="shared" si="1"/>
        <v>6855000</v>
      </c>
      <c r="I15" s="63">
        <v>868316865</v>
      </c>
      <c r="J15" s="28">
        <f t="shared" si="2"/>
        <v>1.9946808510638299</v>
      </c>
      <c r="K15" s="29">
        <f t="shared" si="3"/>
        <v>0.8462962962962963</v>
      </c>
      <c r="L15" s="30">
        <f t="shared" si="4"/>
        <v>54.99138669910132</v>
      </c>
      <c r="M15" s="29">
        <f t="shared" si="5"/>
        <v>-37.70713345255865</v>
      </c>
      <c r="N15" s="5"/>
      <c r="O15" s="31"/>
    </row>
    <row r="16" spans="1:15" ht="12.75">
      <c r="A16" s="2"/>
      <c r="B16" s="27" t="s">
        <v>23</v>
      </c>
      <c r="C16" s="61">
        <v>923583002</v>
      </c>
      <c r="D16" s="62">
        <v>900108991</v>
      </c>
      <c r="E16" s="63">
        <f t="shared" si="0"/>
        <v>-23474011</v>
      </c>
      <c r="F16" s="61">
        <v>946317998</v>
      </c>
      <c r="G16" s="62">
        <v>879433019</v>
      </c>
      <c r="H16" s="63">
        <f t="shared" si="1"/>
        <v>-66884979</v>
      </c>
      <c r="I16" s="63">
        <v>905072510</v>
      </c>
      <c r="J16" s="40">
        <f t="shared" si="2"/>
        <v>-2.5416244072452083</v>
      </c>
      <c r="K16" s="29">
        <f t="shared" si="3"/>
        <v>-7.067917881870403</v>
      </c>
      <c r="L16" s="30">
        <f t="shared" si="4"/>
        <v>-86.05789441866388</v>
      </c>
      <c r="M16" s="29">
        <f t="shared" si="5"/>
        <v>367.9125935995015</v>
      </c>
      <c r="N16" s="5"/>
      <c r="O16" s="31"/>
    </row>
    <row r="17" spans="1:15" ht="16.5">
      <c r="A17" s="2"/>
      <c r="B17" s="32" t="s">
        <v>24</v>
      </c>
      <c r="C17" s="64">
        <v>2261283001</v>
      </c>
      <c r="D17" s="65">
        <v>2288560000</v>
      </c>
      <c r="E17" s="66">
        <f t="shared" si="0"/>
        <v>27276999</v>
      </c>
      <c r="F17" s="64">
        <v>2376302798</v>
      </c>
      <c r="G17" s="65">
        <v>2358123214</v>
      </c>
      <c r="H17" s="66">
        <f t="shared" si="1"/>
        <v>-18179584</v>
      </c>
      <c r="I17" s="66">
        <v>2476909494</v>
      </c>
      <c r="J17" s="41">
        <f t="shared" si="2"/>
        <v>1.2062620639671098</v>
      </c>
      <c r="K17" s="34">
        <f t="shared" si="3"/>
        <v>-0.7650365103008223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123345001</v>
      </c>
      <c r="D18" s="71">
        <v>115902999</v>
      </c>
      <c r="E18" s="72">
        <f t="shared" si="0"/>
        <v>-7442002</v>
      </c>
      <c r="F18" s="73">
        <v>176892001</v>
      </c>
      <c r="G18" s="74">
        <v>170559668</v>
      </c>
      <c r="H18" s="75">
        <f t="shared" si="1"/>
        <v>-6332333</v>
      </c>
      <c r="I18" s="75">
        <v>274432463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94600000</v>
      </c>
      <c r="D22" s="62">
        <v>113833000</v>
      </c>
      <c r="E22" s="63">
        <f t="shared" si="0"/>
        <v>19233000</v>
      </c>
      <c r="F22" s="61">
        <v>91800000</v>
      </c>
      <c r="G22" s="62">
        <v>178650000</v>
      </c>
      <c r="H22" s="63">
        <f t="shared" si="1"/>
        <v>86850000</v>
      </c>
      <c r="I22" s="63">
        <v>200088000</v>
      </c>
      <c r="J22" s="28">
        <f t="shared" si="2"/>
        <v>20.330866807610995</v>
      </c>
      <c r="K22" s="29">
        <f t="shared" si="3"/>
        <v>94.6078431372549</v>
      </c>
      <c r="L22" s="30">
        <f>IF($E$25=0,0,($E22/$E$25)*100)</f>
        <v>30.01123490309896</v>
      </c>
      <c r="M22" s="29">
        <f>IF($H$25=0,0,($H22/$H$25)*100)</f>
        <v>123.56481283878952</v>
      </c>
      <c r="N22" s="5"/>
      <c r="O22" s="31"/>
    </row>
    <row r="23" spans="1:15" ht="12.75">
      <c r="A23" s="6"/>
      <c r="B23" s="27" t="s">
        <v>29</v>
      </c>
      <c r="C23" s="61">
        <v>421435000</v>
      </c>
      <c r="D23" s="62">
        <v>466288000</v>
      </c>
      <c r="E23" s="63">
        <f t="shared" si="0"/>
        <v>44853000</v>
      </c>
      <c r="F23" s="61">
        <v>433761000</v>
      </c>
      <c r="G23" s="62">
        <v>417198000</v>
      </c>
      <c r="H23" s="63">
        <f t="shared" si="1"/>
        <v>-16563000</v>
      </c>
      <c r="I23" s="63">
        <v>437607950</v>
      </c>
      <c r="J23" s="28">
        <f t="shared" si="2"/>
        <v>10.642922396099044</v>
      </c>
      <c r="K23" s="29">
        <f t="shared" si="3"/>
        <v>-3.8184622407270363</v>
      </c>
      <c r="L23" s="30">
        <f>IF($E$25=0,0,($E23/$E$25)*100)</f>
        <v>69.98876509690103</v>
      </c>
      <c r="M23" s="29">
        <f>IF($H$25=0,0,($H23/$H$25)*100)</f>
        <v>-23.564812838789535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516035000</v>
      </c>
      <c r="D25" s="65">
        <v>580121000</v>
      </c>
      <c r="E25" s="66">
        <f t="shared" si="0"/>
        <v>64086000</v>
      </c>
      <c r="F25" s="64">
        <v>525561000</v>
      </c>
      <c r="G25" s="65">
        <v>595848000</v>
      </c>
      <c r="H25" s="66">
        <f t="shared" si="1"/>
        <v>70287000</v>
      </c>
      <c r="I25" s="66">
        <v>637695950</v>
      </c>
      <c r="J25" s="41">
        <f t="shared" si="2"/>
        <v>12.41892507291172</v>
      </c>
      <c r="K25" s="34">
        <f t="shared" si="3"/>
        <v>13.373709236415946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126566000</v>
      </c>
      <c r="D27" s="62">
        <v>171500000</v>
      </c>
      <c r="E27" s="63">
        <f t="shared" si="0"/>
        <v>44934000</v>
      </c>
      <c r="F27" s="61">
        <v>143667000</v>
      </c>
      <c r="G27" s="62">
        <v>139864000</v>
      </c>
      <c r="H27" s="63">
        <f t="shared" si="1"/>
        <v>-3803000</v>
      </c>
      <c r="I27" s="63">
        <v>155432000</v>
      </c>
      <c r="J27" s="28">
        <f t="shared" si="2"/>
        <v>35.502425611933695</v>
      </c>
      <c r="K27" s="29">
        <f t="shared" si="3"/>
        <v>-2.647093626232886</v>
      </c>
      <c r="L27" s="30">
        <f aca="true" t="shared" si="6" ref="L27:L32">IF($E$32=0,0,($E27/$E$32)*100)</f>
        <v>70.11515775676435</v>
      </c>
      <c r="M27" s="29">
        <f aca="true" t="shared" si="7" ref="M27:M32">IF($H$32=0,0,($H27/$H$32)*100)</f>
        <v>-5.410673381990979</v>
      </c>
      <c r="N27" s="5"/>
      <c r="O27" s="31"/>
    </row>
    <row r="28" spans="1:15" ht="12.75">
      <c r="A28" s="6"/>
      <c r="B28" s="27" t="s">
        <v>34</v>
      </c>
      <c r="C28" s="61">
        <v>8300000</v>
      </c>
      <c r="D28" s="62">
        <v>14800000</v>
      </c>
      <c r="E28" s="63">
        <f t="shared" si="0"/>
        <v>6500000</v>
      </c>
      <c r="F28" s="61">
        <v>6300000</v>
      </c>
      <c r="G28" s="62">
        <v>59800000</v>
      </c>
      <c r="H28" s="63">
        <f t="shared" si="1"/>
        <v>53500000</v>
      </c>
      <c r="I28" s="63">
        <v>68700000</v>
      </c>
      <c r="J28" s="28">
        <f t="shared" si="2"/>
        <v>78.3132530120482</v>
      </c>
      <c r="K28" s="29">
        <f t="shared" si="3"/>
        <v>849.2063492063492</v>
      </c>
      <c r="L28" s="30">
        <f t="shared" si="6"/>
        <v>10.142620853228475</v>
      </c>
      <c r="M28" s="29">
        <f t="shared" si="7"/>
        <v>76.11649380397513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122369000</v>
      </c>
      <c r="D30" s="62">
        <v>122949000</v>
      </c>
      <c r="E30" s="63">
        <f t="shared" si="0"/>
        <v>580000</v>
      </c>
      <c r="F30" s="61">
        <v>115594000</v>
      </c>
      <c r="G30" s="62">
        <v>122430000</v>
      </c>
      <c r="H30" s="63">
        <f t="shared" si="1"/>
        <v>6836000</v>
      </c>
      <c r="I30" s="63">
        <v>146978000</v>
      </c>
      <c r="J30" s="28">
        <f t="shared" si="2"/>
        <v>0.4739762521553661</v>
      </c>
      <c r="K30" s="29">
        <f t="shared" si="3"/>
        <v>5.913801754416319</v>
      </c>
      <c r="L30" s="30">
        <f t="shared" si="6"/>
        <v>0.9050338607496177</v>
      </c>
      <c r="M30" s="29">
        <f t="shared" si="7"/>
        <v>9.725838348485496</v>
      </c>
      <c r="N30" s="5"/>
      <c r="O30" s="31"/>
    </row>
    <row r="31" spans="1:15" ht="12.75">
      <c r="A31" s="6"/>
      <c r="B31" s="27" t="s">
        <v>30</v>
      </c>
      <c r="C31" s="61">
        <v>258800000</v>
      </c>
      <c r="D31" s="62">
        <v>270872000</v>
      </c>
      <c r="E31" s="63">
        <f t="shared" si="0"/>
        <v>12072000</v>
      </c>
      <c r="F31" s="61">
        <v>260000000</v>
      </c>
      <c r="G31" s="62">
        <v>273754000</v>
      </c>
      <c r="H31" s="63">
        <f t="shared" si="1"/>
        <v>13754000</v>
      </c>
      <c r="I31" s="63">
        <v>266585950</v>
      </c>
      <c r="J31" s="28">
        <f t="shared" si="2"/>
        <v>4.6646058732612055</v>
      </c>
      <c r="K31" s="29">
        <f t="shared" si="3"/>
        <v>5.29</v>
      </c>
      <c r="L31" s="30">
        <f t="shared" si="6"/>
        <v>18.83718752925756</v>
      </c>
      <c r="M31" s="29">
        <f t="shared" si="7"/>
        <v>19.568341229530354</v>
      </c>
      <c r="N31" s="5"/>
      <c r="O31" s="31"/>
    </row>
    <row r="32" spans="1:15" ht="17.25" thickBot="1">
      <c r="A32" s="6"/>
      <c r="B32" s="55" t="s">
        <v>37</v>
      </c>
      <c r="C32" s="79">
        <v>516035000</v>
      </c>
      <c r="D32" s="80">
        <v>580121000</v>
      </c>
      <c r="E32" s="81">
        <f t="shared" si="0"/>
        <v>64086000</v>
      </c>
      <c r="F32" s="79">
        <v>525561000</v>
      </c>
      <c r="G32" s="80">
        <v>595848000</v>
      </c>
      <c r="H32" s="81">
        <f t="shared" si="1"/>
        <v>70287000</v>
      </c>
      <c r="I32" s="81">
        <v>637695950</v>
      </c>
      <c r="J32" s="56">
        <f t="shared" si="2"/>
        <v>12.41892507291172</v>
      </c>
      <c r="K32" s="57">
        <f t="shared" si="3"/>
        <v>13.373709236415946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20152167</v>
      </c>
      <c r="D7" s="62">
        <v>20037449</v>
      </c>
      <c r="E7" s="63">
        <f>($D7-$C7)</f>
        <v>-114718</v>
      </c>
      <c r="F7" s="61">
        <v>21240384</v>
      </c>
      <c r="G7" s="62">
        <v>21219658</v>
      </c>
      <c r="H7" s="63">
        <f>($G7-$F7)</f>
        <v>-20726</v>
      </c>
      <c r="I7" s="63">
        <v>22407959</v>
      </c>
      <c r="J7" s="28">
        <f>IF($C7=0,0,($E7/$C7)*100)</f>
        <v>-0.5692588792063901</v>
      </c>
      <c r="K7" s="29">
        <f>IF($F7=0,0,($H7/$F7)*100)</f>
        <v>-0.09757827353780421</v>
      </c>
      <c r="L7" s="30">
        <f>IF($E$10=0,0,($E7/$E$10)*100)</f>
        <v>-0.2552870907154414</v>
      </c>
      <c r="M7" s="29">
        <f>IF($H$10=0,0,($H7/$H$10)*100)</f>
        <v>-0.05530781577411142</v>
      </c>
      <c r="N7" s="5"/>
      <c r="O7" s="31"/>
    </row>
    <row r="8" spans="1:15" ht="12.75">
      <c r="A8" s="2"/>
      <c r="B8" s="27" t="s">
        <v>16</v>
      </c>
      <c r="C8" s="61">
        <v>6167489</v>
      </c>
      <c r="D8" s="62">
        <v>6132380</v>
      </c>
      <c r="E8" s="63">
        <f>($D8-$C8)</f>
        <v>-35109</v>
      </c>
      <c r="F8" s="61">
        <v>6500533</v>
      </c>
      <c r="G8" s="62">
        <v>6494190</v>
      </c>
      <c r="H8" s="63">
        <f>($G8-$F8)</f>
        <v>-6343</v>
      </c>
      <c r="I8" s="63">
        <v>6857865</v>
      </c>
      <c r="J8" s="28">
        <f>IF($C8=0,0,($E8/$C8)*100)</f>
        <v>-0.5692592236483924</v>
      </c>
      <c r="K8" s="29">
        <f>IF($F8=0,0,($H8/$F8)*100)</f>
        <v>-0.097576614102259</v>
      </c>
      <c r="L8" s="30">
        <f>IF($E$10=0,0,($E8/$E$10)*100)</f>
        <v>-0.0781296262829585</v>
      </c>
      <c r="M8" s="29">
        <f>IF($H$10=0,0,($H8/$H$10)*100)</f>
        <v>-0.016926443860618968</v>
      </c>
      <c r="N8" s="5"/>
      <c r="O8" s="31"/>
    </row>
    <row r="9" spans="1:15" ht="12.75">
      <c r="A9" s="2"/>
      <c r="B9" s="27" t="s">
        <v>17</v>
      </c>
      <c r="C9" s="61">
        <v>274218662</v>
      </c>
      <c r="D9" s="62">
        <v>319305348</v>
      </c>
      <c r="E9" s="63">
        <f aca="true" t="shared" si="0" ref="E9:E32">($D9-$C9)</f>
        <v>45086686</v>
      </c>
      <c r="F9" s="61">
        <v>279633326</v>
      </c>
      <c r="G9" s="62">
        <v>317134303</v>
      </c>
      <c r="H9" s="63">
        <f aca="true" t="shared" si="1" ref="H9:H32">($G9-$F9)</f>
        <v>37500977</v>
      </c>
      <c r="I9" s="63">
        <v>317428938</v>
      </c>
      <c r="J9" s="28">
        <f aca="true" t="shared" si="2" ref="J9:J32">IF($C9=0,0,($E9/$C9)*100)</f>
        <v>16.441873675249717</v>
      </c>
      <c r="K9" s="29">
        <f aca="true" t="shared" si="3" ref="K9:K32">IF($F9=0,0,($H9/$F9)*100)</f>
        <v>13.41076814285004</v>
      </c>
      <c r="L9" s="30">
        <f>IF($E$10=0,0,($E9/$E$10)*100)</f>
        <v>100.3334167169984</v>
      </c>
      <c r="M9" s="29">
        <f>IF($H$10=0,0,($H9/$H$10)*100)</f>
        <v>100.07223425963474</v>
      </c>
      <c r="N9" s="5"/>
      <c r="O9" s="31"/>
    </row>
    <row r="10" spans="1:15" ht="16.5">
      <c r="A10" s="6"/>
      <c r="B10" s="32" t="s">
        <v>18</v>
      </c>
      <c r="C10" s="64">
        <v>300538318</v>
      </c>
      <c r="D10" s="65">
        <v>345475177</v>
      </c>
      <c r="E10" s="66">
        <f t="shared" si="0"/>
        <v>44936859</v>
      </c>
      <c r="F10" s="64">
        <v>307374243</v>
      </c>
      <c r="G10" s="65">
        <v>344848151</v>
      </c>
      <c r="H10" s="66">
        <f t="shared" si="1"/>
        <v>37473908</v>
      </c>
      <c r="I10" s="66">
        <v>346694762</v>
      </c>
      <c r="J10" s="33">
        <f t="shared" si="2"/>
        <v>14.952123010151405</v>
      </c>
      <c r="K10" s="34">
        <f t="shared" si="3"/>
        <v>12.191622705354657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76955819</v>
      </c>
      <c r="D12" s="62">
        <v>77012866</v>
      </c>
      <c r="E12" s="63">
        <f t="shared" si="0"/>
        <v>57047</v>
      </c>
      <c r="F12" s="61">
        <v>81867593</v>
      </c>
      <c r="G12" s="62">
        <v>78030492</v>
      </c>
      <c r="H12" s="63">
        <f t="shared" si="1"/>
        <v>-3837101</v>
      </c>
      <c r="I12" s="63">
        <v>82591658</v>
      </c>
      <c r="J12" s="28">
        <f t="shared" si="2"/>
        <v>0.0741295469807163</v>
      </c>
      <c r="K12" s="29">
        <f t="shared" si="3"/>
        <v>-4.686959588515079</v>
      </c>
      <c r="L12" s="30">
        <f aca="true" t="shared" si="4" ref="L12:L17">IF($E$17=0,0,($E12/$E$17)*100)</f>
        <v>0.1353842800688695</v>
      </c>
      <c r="M12" s="29">
        <f aca="true" t="shared" si="5" ref="M12:M17">IF($H$17=0,0,($H12/$H$17)*100)</f>
        <v>-15.55119468898328</v>
      </c>
      <c r="N12" s="5"/>
      <c r="O12" s="31"/>
    </row>
    <row r="13" spans="1:15" ht="12.75">
      <c r="A13" s="2"/>
      <c r="B13" s="27" t="s">
        <v>21</v>
      </c>
      <c r="C13" s="61">
        <v>31153393</v>
      </c>
      <c r="D13" s="62">
        <v>29557299</v>
      </c>
      <c r="E13" s="63">
        <f t="shared" si="0"/>
        <v>-1596094</v>
      </c>
      <c r="F13" s="61">
        <v>32835676</v>
      </c>
      <c r="G13" s="62">
        <v>31301179</v>
      </c>
      <c r="H13" s="63">
        <f t="shared" si="1"/>
        <v>-1534497</v>
      </c>
      <c r="I13" s="63">
        <v>33054045</v>
      </c>
      <c r="J13" s="28">
        <f t="shared" si="2"/>
        <v>-5.1233392138057</v>
      </c>
      <c r="K13" s="29">
        <f t="shared" si="3"/>
        <v>-4.673261485464773</v>
      </c>
      <c r="L13" s="30">
        <f t="shared" si="4"/>
        <v>-3.787859784252321</v>
      </c>
      <c r="M13" s="29">
        <f t="shared" si="5"/>
        <v>-6.21908612691216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142631365</v>
      </c>
      <c r="D16" s="62">
        <v>186307505</v>
      </c>
      <c r="E16" s="63">
        <f t="shared" si="0"/>
        <v>43676140</v>
      </c>
      <c r="F16" s="61">
        <v>150561358</v>
      </c>
      <c r="G16" s="62">
        <v>180606951</v>
      </c>
      <c r="H16" s="63">
        <f t="shared" si="1"/>
        <v>30045593</v>
      </c>
      <c r="I16" s="63">
        <v>189427512</v>
      </c>
      <c r="J16" s="40">
        <f t="shared" si="2"/>
        <v>30.621693903020557</v>
      </c>
      <c r="K16" s="29">
        <f t="shared" si="3"/>
        <v>19.95571333781408</v>
      </c>
      <c r="L16" s="30">
        <f t="shared" si="4"/>
        <v>103.65247550418346</v>
      </c>
      <c r="M16" s="29">
        <f t="shared" si="5"/>
        <v>121.77028081589545</v>
      </c>
      <c r="N16" s="5"/>
      <c r="O16" s="31"/>
    </row>
    <row r="17" spans="1:15" ht="16.5">
      <c r="A17" s="2"/>
      <c r="B17" s="32" t="s">
        <v>24</v>
      </c>
      <c r="C17" s="64">
        <v>250740577</v>
      </c>
      <c r="D17" s="65">
        <v>292877670</v>
      </c>
      <c r="E17" s="66">
        <f t="shared" si="0"/>
        <v>42137093</v>
      </c>
      <c r="F17" s="64">
        <v>265264627</v>
      </c>
      <c r="G17" s="65">
        <v>289938622</v>
      </c>
      <c r="H17" s="66">
        <f t="shared" si="1"/>
        <v>24673995</v>
      </c>
      <c r="I17" s="66">
        <v>305073215</v>
      </c>
      <c r="J17" s="41">
        <f t="shared" si="2"/>
        <v>16.805055449800612</v>
      </c>
      <c r="K17" s="34">
        <f t="shared" si="3"/>
        <v>9.301652949000246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49797741</v>
      </c>
      <c r="D18" s="71">
        <v>52597507</v>
      </c>
      <c r="E18" s="72">
        <f t="shared" si="0"/>
        <v>2799766</v>
      </c>
      <c r="F18" s="73">
        <v>42109616</v>
      </c>
      <c r="G18" s="74">
        <v>54909529</v>
      </c>
      <c r="H18" s="75">
        <f t="shared" si="1"/>
        <v>12799913</v>
      </c>
      <c r="I18" s="75">
        <v>41621547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49986150</v>
      </c>
      <c r="D23" s="62">
        <v>64047150</v>
      </c>
      <c r="E23" s="63">
        <f t="shared" si="0"/>
        <v>14061000</v>
      </c>
      <c r="F23" s="61">
        <v>52168200</v>
      </c>
      <c r="G23" s="62">
        <v>51668200</v>
      </c>
      <c r="H23" s="63">
        <f t="shared" si="1"/>
        <v>-500000</v>
      </c>
      <c r="I23" s="63">
        <v>53496000</v>
      </c>
      <c r="J23" s="28">
        <f t="shared" si="2"/>
        <v>28.12979195237081</v>
      </c>
      <c r="K23" s="29">
        <f t="shared" si="3"/>
        <v>-0.9584382823252479</v>
      </c>
      <c r="L23" s="30">
        <f>IF($E$25=0,0,($E23/$E$25)*100)</f>
        <v>87.74411143782964</v>
      </c>
      <c r="M23" s="29">
        <f>IF($H$25=0,0,($H23/$H$25)*100)</f>
        <v>-4.6195986843752515</v>
      </c>
      <c r="N23" s="5"/>
      <c r="O23" s="31"/>
    </row>
    <row r="24" spans="1:15" ht="12.75">
      <c r="A24" s="6"/>
      <c r="B24" s="27" t="s">
        <v>30</v>
      </c>
      <c r="C24" s="61">
        <v>63600993</v>
      </c>
      <c r="D24" s="62">
        <v>65565000</v>
      </c>
      <c r="E24" s="63">
        <f t="shared" si="0"/>
        <v>1964007</v>
      </c>
      <c r="F24" s="61">
        <v>56631127</v>
      </c>
      <c r="G24" s="62">
        <v>67954578</v>
      </c>
      <c r="H24" s="63">
        <f t="shared" si="1"/>
        <v>11323451</v>
      </c>
      <c r="I24" s="63">
        <v>64860046</v>
      </c>
      <c r="J24" s="28">
        <f t="shared" si="2"/>
        <v>3.0880131069651697</v>
      </c>
      <c r="K24" s="29">
        <f t="shared" si="3"/>
        <v>19.995100927445783</v>
      </c>
      <c r="L24" s="30">
        <f>IF($E$25=0,0,($E24/$E$25)*100)</f>
        <v>12.255888562170362</v>
      </c>
      <c r="M24" s="29">
        <f>IF($H$25=0,0,($H24/$H$25)*100)</f>
        <v>104.61959868437525</v>
      </c>
      <c r="N24" s="5"/>
      <c r="O24" s="31"/>
    </row>
    <row r="25" spans="1:15" ht="16.5">
      <c r="A25" s="6"/>
      <c r="B25" s="32" t="s">
        <v>31</v>
      </c>
      <c r="C25" s="64">
        <v>113587143</v>
      </c>
      <c r="D25" s="65">
        <v>129612150</v>
      </c>
      <c r="E25" s="66">
        <f t="shared" si="0"/>
        <v>16025007</v>
      </c>
      <c r="F25" s="64">
        <v>108799327</v>
      </c>
      <c r="G25" s="65">
        <v>119622778</v>
      </c>
      <c r="H25" s="66">
        <f t="shared" si="1"/>
        <v>10823451</v>
      </c>
      <c r="I25" s="66">
        <v>118356046</v>
      </c>
      <c r="J25" s="41">
        <f t="shared" si="2"/>
        <v>14.108116972358395</v>
      </c>
      <c r="K25" s="34">
        <f t="shared" si="3"/>
        <v>9.94808635167385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13270500</v>
      </c>
      <c r="D28" s="62">
        <v>0</v>
      </c>
      <c r="E28" s="63">
        <f t="shared" si="0"/>
        <v>-13270500</v>
      </c>
      <c r="F28" s="61">
        <v>13068000</v>
      </c>
      <c r="G28" s="62">
        <v>0</v>
      </c>
      <c r="H28" s="63">
        <f t="shared" si="1"/>
        <v>-13068000</v>
      </c>
      <c r="I28" s="63">
        <v>0</v>
      </c>
      <c r="J28" s="28">
        <f t="shared" si="2"/>
        <v>-100</v>
      </c>
      <c r="K28" s="29">
        <f t="shared" si="3"/>
        <v>-100</v>
      </c>
      <c r="L28" s="30">
        <f t="shared" si="6"/>
        <v>-82.81119627592051</v>
      </c>
      <c r="M28" s="29">
        <f t="shared" si="7"/>
        <v>-120.73783121483157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59191750</v>
      </c>
      <c r="D30" s="62">
        <v>66992150</v>
      </c>
      <c r="E30" s="63">
        <f t="shared" si="0"/>
        <v>7800400</v>
      </c>
      <c r="F30" s="61">
        <v>57143081</v>
      </c>
      <c r="G30" s="62">
        <v>63790000</v>
      </c>
      <c r="H30" s="63">
        <f t="shared" si="1"/>
        <v>6646919</v>
      </c>
      <c r="I30" s="63">
        <v>90696000</v>
      </c>
      <c r="J30" s="28">
        <f t="shared" si="2"/>
        <v>13.178187838676841</v>
      </c>
      <c r="K30" s="29">
        <f t="shared" si="3"/>
        <v>11.632062681394444</v>
      </c>
      <c r="L30" s="30">
        <f t="shared" si="6"/>
        <v>48.67642179501076</v>
      </c>
      <c r="M30" s="29">
        <f t="shared" si="7"/>
        <v>61.41219653509773</v>
      </c>
      <c r="N30" s="5"/>
      <c r="O30" s="31"/>
    </row>
    <row r="31" spans="1:15" ht="12.75">
      <c r="A31" s="6"/>
      <c r="B31" s="27" t="s">
        <v>30</v>
      </c>
      <c r="C31" s="61">
        <v>41124893</v>
      </c>
      <c r="D31" s="62">
        <v>62620000</v>
      </c>
      <c r="E31" s="63">
        <f t="shared" si="0"/>
        <v>21495107</v>
      </c>
      <c r="F31" s="61">
        <v>38588246</v>
      </c>
      <c r="G31" s="62">
        <v>55832778</v>
      </c>
      <c r="H31" s="63">
        <f t="shared" si="1"/>
        <v>17244532</v>
      </c>
      <c r="I31" s="63">
        <v>27660046</v>
      </c>
      <c r="J31" s="28">
        <f t="shared" si="2"/>
        <v>52.26787337781037</v>
      </c>
      <c r="K31" s="29">
        <f t="shared" si="3"/>
        <v>44.68856138213693</v>
      </c>
      <c r="L31" s="30">
        <f t="shared" si="6"/>
        <v>134.13477448090973</v>
      </c>
      <c r="M31" s="29">
        <f t="shared" si="7"/>
        <v>159.32563467973384</v>
      </c>
      <c r="N31" s="5"/>
      <c r="O31" s="31"/>
    </row>
    <row r="32" spans="1:15" ht="17.25" thickBot="1">
      <c r="A32" s="6"/>
      <c r="B32" s="55" t="s">
        <v>37</v>
      </c>
      <c r="C32" s="79">
        <v>113587143</v>
      </c>
      <c r="D32" s="80">
        <v>129612150</v>
      </c>
      <c r="E32" s="81">
        <f t="shared" si="0"/>
        <v>16025007</v>
      </c>
      <c r="F32" s="79">
        <v>108799327</v>
      </c>
      <c r="G32" s="80">
        <v>119622778</v>
      </c>
      <c r="H32" s="81">
        <f t="shared" si="1"/>
        <v>10823451</v>
      </c>
      <c r="I32" s="81">
        <v>118356046</v>
      </c>
      <c r="J32" s="56">
        <f t="shared" si="2"/>
        <v>14.108116972358395</v>
      </c>
      <c r="K32" s="57">
        <f t="shared" si="3"/>
        <v>9.94808635167385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39537000</v>
      </c>
      <c r="D8" s="62">
        <v>39913000</v>
      </c>
      <c r="E8" s="63">
        <f>($D8-$C8)</f>
        <v>376000</v>
      </c>
      <c r="F8" s="61">
        <v>41514000</v>
      </c>
      <c r="G8" s="62">
        <v>42228000</v>
      </c>
      <c r="H8" s="63">
        <f>($G8-$F8)</f>
        <v>714000</v>
      </c>
      <c r="I8" s="63">
        <v>44551000</v>
      </c>
      <c r="J8" s="28">
        <f>IF($C8=0,0,($E8/$C8)*100)</f>
        <v>0.9510079166350507</v>
      </c>
      <c r="K8" s="29">
        <f>IF($F8=0,0,($H8/$F8)*100)</f>
        <v>1.71990171990172</v>
      </c>
      <c r="L8" s="30">
        <f>IF($E$10=0,0,($E8/$E$10)*100)</f>
        <v>1.820999612553274</v>
      </c>
      <c r="M8" s="29">
        <f>IF($H$10=0,0,($H8/$H$10)*100)</f>
        <v>-3.554183881726318</v>
      </c>
      <c r="N8" s="5"/>
      <c r="O8" s="31"/>
    </row>
    <row r="9" spans="1:15" ht="12.75">
      <c r="A9" s="2"/>
      <c r="B9" s="27" t="s">
        <v>17</v>
      </c>
      <c r="C9" s="61">
        <v>567101000</v>
      </c>
      <c r="D9" s="62">
        <v>587373000</v>
      </c>
      <c r="E9" s="63">
        <f aca="true" t="shared" si="0" ref="E9:E32">($D9-$C9)</f>
        <v>20272000</v>
      </c>
      <c r="F9" s="61">
        <v>609141000</v>
      </c>
      <c r="G9" s="62">
        <v>588338000</v>
      </c>
      <c r="H9" s="63">
        <f aca="true" t="shared" si="1" ref="H9:H32">($G9-$F9)</f>
        <v>-20803000</v>
      </c>
      <c r="I9" s="63">
        <v>635467000</v>
      </c>
      <c r="J9" s="28">
        <f aca="true" t="shared" si="2" ref="J9:J32">IF($C9=0,0,($E9/$C9)*100)</f>
        <v>3.5746718838443243</v>
      </c>
      <c r="K9" s="29">
        <f aca="true" t="shared" si="3" ref="K9:K32">IF($F9=0,0,($H9/$F9)*100)</f>
        <v>-3.4151370536542442</v>
      </c>
      <c r="L9" s="30">
        <f>IF($E$10=0,0,($E9/$E$10)*100)</f>
        <v>98.17900038744672</v>
      </c>
      <c r="M9" s="29">
        <f>IF($H$10=0,0,($H9/$H$10)*100)</f>
        <v>103.55418388172633</v>
      </c>
      <c r="N9" s="5"/>
      <c r="O9" s="31"/>
    </row>
    <row r="10" spans="1:15" ht="16.5">
      <c r="A10" s="6"/>
      <c r="B10" s="32" t="s">
        <v>18</v>
      </c>
      <c r="C10" s="64">
        <v>606638000</v>
      </c>
      <c r="D10" s="65">
        <v>627286000</v>
      </c>
      <c r="E10" s="66">
        <f t="shared" si="0"/>
        <v>20648000</v>
      </c>
      <c r="F10" s="64">
        <v>650655000</v>
      </c>
      <c r="G10" s="65">
        <v>630566000</v>
      </c>
      <c r="H10" s="66">
        <f t="shared" si="1"/>
        <v>-20089000</v>
      </c>
      <c r="I10" s="66">
        <v>680018000</v>
      </c>
      <c r="J10" s="33">
        <f t="shared" si="2"/>
        <v>3.4036773166204557</v>
      </c>
      <c r="K10" s="34">
        <f t="shared" si="3"/>
        <v>-3.0875041304531585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265444000</v>
      </c>
      <c r="D12" s="62">
        <v>263160000</v>
      </c>
      <c r="E12" s="63">
        <f t="shared" si="0"/>
        <v>-2284000</v>
      </c>
      <c r="F12" s="61">
        <v>282419000</v>
      </c>
      <c r="G12" s="62">
        <v>278414000</v>
      </c>
      <c r="H12" s="63">
        <f t="shared" si="1"/>
        <v>-4005000</v>
      </c>
      <c r="I12" s="63">
        <v>293715000</v>
      </c>
      <c r="J12" s="28">
        <f t="shared" si="2"/>
        <v>-0.8604451409713536</v>
      </c>
      <c r="K12" s="29">
        <f t="shared" si="3"/>
        <v>-1.4181057223487088</v>
      </c>
      <c r="L12" s="30">
        <f aca="true" t="shared" si="4" ref="L12:L17">IF($E$17=0,0,($E12/$E$17)*100)</f>
        <v>-11.06160402944595</v>
      </c>
      <c r="M12" s="29">
        <f aca="true" t="shared" si="5" ref="M12:M17">IF($H$17=0,0,($H12/$H$17)*100)</f>
        <v>19.936283538254767</v>
      </c>
      <c r="N12" s="5"/>
      <c r="O12" s="31"/>
    </row>
    <row r="13" spans="1:15" ht="12.75">
      <c r="A13" s="2"/>
      <c r="B13" s="27" t="s">
        <v>21</v>
      </c>
      <c r="C13" s="61">
        <v>27676000</v>
      </c>
      <c r="D13" s="62">
        <v>31930400</v>
      </c>
      <c r="E13" s="63">
        <f t="shared" si="0"/>
        <v>4254400</v>
      </c>
      <c r="F13" s="61">
        <v>29060000</v>
      </c>
      <c r="G13" s="62">
        <v>33782400</v>
      </c>
      <c r="H13" s="63">
        <f t="shared" si="1"/>
        <v>4722400</v>
      </c>
      <c r="I13" s="63">
        <v>35640800</v>
      </c>
      <c r="J13" s="28">
        <f t="shared" si="2"/>
        <v>15.372163607457725</v>
      </c>
      <c r="K13" s="29">
        <f t="shared" si="3"/>
        <v>16.250516173434274</v>
      </c>
      <c r="L13" s="30">
        <f t="shared" si="4"/>
        <v>20.604416892677257</v>
      </c>
      <c r="M13" s="29">
        <f t="shared" si="5"/>
        <v>-23.507392105132162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49000000</v>
      </c>
      <c r="D15" s="62">
        <v>52000000</v>
      </c>
      <c r="E15" s="63">
        <f t="shared" si="0"/>
        <v>3000000</v>
      </c>
      <c r="F15" s="61">
        <v>51000000</v>
      </c>
      <c r="G15" s="62">
        <v>51000000</v>
      </c>
      <c r="H15" s="63">
        <f t="shared" si="1"/>
        <v>0</v>
      </c>
      <c r="I15" s="63">
        <v>51510000</v>
      </c>
      <c r="J15" s="28">
        <f t="shared" si="2"/>
        <v>6.122448979591836</v>
      </c>
      <c r="K15" s="29">
        <f t="shared" si="3"/>
        <v>0</v>
      </c>
      <c r="L15" s="30">
        <f t="shared" si="4"/>
        <v>14.529252227818676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346212000</v>
      </c>
      <c r="D16" s="62">
        <v>361889600</v>
      </c>
      <c r="E16" s="63">
        <f t="shared" si="0"/>
        <v>15677600</v>
      </c>
      <c r="F16" s="61">
        <v>370788000</v>
      </c>
      <c r="G16" s="62">
        <v>349981600</v>
      </c>
      <c r="H16" s="63">
        <f t="shared" si="1"/>
        <v>-20806400</v>
      </c>
      <c r="I16" s="63">
        <v>381764200</v>
      </c>
      <c r="J16" s="40">
        <f t="shared" si="2"/>
        <v>4.528323686065185</v>
      </c>
      <c r="K16" s="29">
        <f t="shared" si="3"/>
        <v>-5.611400584700692</v>
      </c>
      <c r="L16" s="30">
        <f t="shared" si="4"/>
        <v>75.92793490895002</v>
      </c>
      <c r="M16" s="29">
        <f t="shared" si="5"/>
        <v>103.57110856687738</v>
      </c>
      <c r="N16" s="5"/>
      <c r="O16" s="31"/>
    </row>
    <row r="17" spans="1:15" ht="16.5">
      <c r="A17" s="2"/>
      <c r="B17" s="32" t="s">
        <v>24</v>
      </c>
      <c r="C17" s="64">
        <v>688332000</v>
      </c>
      <c r="D17" s="65">
        <v>708980000</v>
      </c>
      <c r="E17" s="66">
        <f t="shared" si="0"/>
        <v>20648000</v>
      </c>
      <c r="F17" s="64">
        <v>733267000</v>
      </c>
      <c r="G17" s="65">
        <v>713178000</v>
      </c>
      <c r="H17" s="66">
        <f t="shared" si="1"/>
        <v>-20089000</v>
      </c>
      <c r="I17" s="66">
        <v>762630000</v>
      </c>
      <c r="J17" s="41">
        <f t="shared" si="2"/>
        <v>2.9997152536857214</v>
      </c>
      <c r="K17" s="34">
        <f t="shared" si="3"/>
        <v>-2.7396569053291637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-81694000</v>
      </c>
      <c r="D18" s="71">
        <v>-81694000</v>
      </c>
      <c r="E18" s="72">
        <f t="shared" si="0"/>
        <v>0</v>
      </c>
      <c r="F18" s="73">
        <v>-82612000</v>
      </c>
      <c r="G18" s="74">
        <v>-82612000</v>
      </c>
      <c r="H18" s="75">
        <f t="shared" si="1"/>
        <v>0</v>
      </c>
      <c r="I18" s="75">
        <v>-82612000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312879000</v>
      </c>
      <c r="D23" s="62">
        <v>301632000</v>
      </c>
      <c r="E23" s="63">
        <f t="shared" si="0"/>
        <v>-11247000</v>
      </c>
      <c r="F23" s="61">
        <v>321747000</v>
      </c>
      <c r="G23" s="62">
        <v>349597000</v>
      </c>
      <c r="H23" s="63">
        <f t="shared" si="1"/>
        <v>27850000</v>
      </c>
      <c r="I23" s="63">
        <v>354776000</v>
      </c>
      <c r="J23" s="28">
        <f t="shared" si="2"/>
        <v>-3.5946803716452687</v>
      </c>
      <c r="K23" s="29">
        <f t="shared" si="3"/>
        <v>8.655869363195306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312879000</v>
      </c>
      <c r="D25" s="65">
        <v>301632000</v>
      </c>
      <c r="E25" s="66">
        <f t="shared" si="0"/>
        <v>-11247000</v>
      </c>
      <c r="F25" s="64">
        <v>321747000</v>
      </c>
      <c r="G25" s="65">
        <v>349597000</v>
      </c>
      <c r="H25" s="66">
        <f t="shared" si="1"/>
        <v>27850000</v>
      </c>
      <c r="I25" s="66">
        <v>354776000</v>
      </c>
      <c r="J25" s="41">
        <f t="shared" si="2"/>
        <v>-3.5946803716452687</v>
      </c>
      <c r="K25" s="34">
        <f t="shared" si="3"/>
        <v>8.655869363195306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281126000</v>
      </c>
      <c r="D27" s="62">
        <v>276359000</v>
      </c>
      <c r="E27" s="63">
        <f t="shared" si="0"/>
        <v>-4767000</v>
      </c>
      <c r="F27" s="61">
        <v>223950000</v>
      </c>
      <c r="G27" s="62">
        <v>305566000</v>
      </c>
      <c r="H27" s="63">
        <f t="shared" si="1"/>
        <v>81616000</v>
      </c>
      <c r="I27" s="63">
        <v>331147000</v>
      </c>
      <c r="J27" s="28">
        <f t="shared" si="2"/>
        <v>-1.6956809402189763</v>
      </c>
      <c r="K27" s="29">
        <f t="shared" si="3"/>
        <v>36.44384907345389</v>
      </c>
      <c r="L27" s="30">
        <f aca="true" t="shared" si="6" ref="L27:L32">IF($E$32=0,0,($E27/$E$32)*100)</f>
        <v>42.38463590290744</v>
      </c>
      <c r="M27" s="29">
        <f aca="true" t="shared" si="7" ref="M27:M32">IF($H$32=0,0,($H27/$H$32)*100)</f>
        <v>293.0556552962298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31753000</v>
      </c>
      <c r="D31" s="62">
        <v>25273000</v>
      </c>
      <c r="E31" s="63">
        <f t="shared" si="0"/>
        <v>-6480000</v>
      </c>
      <c r="F31" s="61">
        <v>97797000</v>
      </c>
      <c r="G31" s="62">
        <v>44031000</v>
      </c>
      <c r="H31" s="63">
        <f t="shared" si="1"/>
        <v>-53766000</v>
      </c>
      <c r="I31" s="63">
        <v>23629000</v>
      </c>
      <c r="J31" s="28">
        <f t="shared" si="2"/>
        <v>-20.40752054923944</v>
      </c>
      <c r="K31" s="29">
        <f t="shared" si="3"/>
        <v>-54.97714653823736</v>
      </c>
      <c r="L31" s="30">
        <f t="shared" si="6"/>
        <v>57.61536409709256</v>
      </c>
      <c r="M31" s="29">
        <f t="shared" si="7"/>
        <v>-193.05565529622982</v>
      </c>
      <c r="N31" s="5"/>
      <c r="O31" s="31"/>
    </row>
    <row r="32" spans="1:15" ht="17.25" thickBot="1">
      <c r="A32" s="6"/>
      <c r="B32" s="55" t="s">
        <v>37</v>
      </c>
      <c r="C32" s="79">
        <v>312879000</v>
      </c>
      <c r="D32" s="80">
        <v>301632000</v>
      </c>
      <c r="E32" s="81">
        <f t="shared" si="0"/>
        <v>-11247000</v>
      </c>
      <c r="F32" s="79">
        <v>321747000</v>
      </c>
      <c r="G32" s="80">
        <v>349597000</v>
      </c>
      <c r="H32" s="81">
        <f t="shared" si="1"/>
        <v>27850000</v>
      </c>
      <c r="I32" s="81">
        <v>354776000</v>
      </c>
      <c r="J32" s="56">
        <f t="shared" si="2"/>
        <v>-3.5946803716452687</v>
      </c>
      <c r="K32" s="57">
        <f t="shared" si="3"/>
        <v>8.655869363195306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19092211</v>
      </c>
      <c r="D7" s="62">
        <v>28392000</v>
      </c>
      <c r="E7" s="63">
        <f>($D7-$C7)</f>
        <v>9299789</v>
      </c>
      <c r="F7" s="61">
        <v>20275463</v>
      </c>
      <c r="G7" s="62">
        <v>30038292</v>
      </c>
      <c r="H7" s="63">
        <f>($G7-$F7)</f>
        <v>9762829</v>
      </c>
      <c r="I7" s="63">
        <v>31781000</v>
      </c>
      <c r="J7" s="28">
        <f>IF($C7=0,0,($E7/$C7)*100)</f>
        <v>48.70985869577913</v>
      </c>
      <c r="K7" s="29">
        <f>IF($F7=0,0,($H7/$F7)*100)</f>
        <v>48.150954678568866</v>
      </c>
      <c r="L7" s="30">
        <f>IF($E$10=0,0,($E7/$E$10)*100)</f>
        <v>44.18929221640225</v>
      </c>
      <c r="M7" s="29">
        <f>IF($H$10=0,0,($H7/$H$10)*100)</f>
        <v>53.519566560117205</v>
      </c>
      <c r="N7" s="5"/>
      <c r="O7" s="31"/>
    </row>
    <row r="8" spans="1:15" ht="12.75">
      <c r="A8" s="2"/>
      <c r="B8" s="27" t="s">
        <v>16</v>
      </c>
      <c r="C8" s="61">
        <v>175649922</v>
      </c>
      <c r="D8" s="62">
        <v>188996773</v>
      </c>
      <c r="E8" s="63">
        <f>($D8-$C8)</f>
        <v>13346851</v>
      </c>
      <c r="F8" s="61">
        <v>192642049</v>
      </c>
      <c r="G8" s="62">
        <v>199958171</v>
      </c>
      <c r="H8" s="63">
        <f>($G8-$F8)</f>
        <v>7316122</v>
      </c>
      <c r="I8" s="63">
        <v>211556253</v>
      </c>
      <c r="J8" s="28">
        <f>IF($C8=0,0,($E8/$C8)*100)</f>
        <v>7.598552192923831</v>
      </c>
      <c r="K8" s="29">
        <f>IF($F8=0,0,($H8/$F8)*100)</f>
        <v>3.797780410859313</v>
      </c>
      <c r="L8" s="30">
        <f>IF($E$10=0,0,($E8/$E$10)*100)</f>
        <v>63.41949252910798</v>
      </c>
      <c r="M8" s="29">
        <f>IF($H$10=0,0,($H8/$H$10)*100)</f>
        <v>40.10678445161109</v>
      </c>
      <c r="N8" s="5"/>
      <c r="O8" s="31"/>
    </row>
    <row r="9" spans="1:15" ht="12.75">
      <c r="A9" s="2"/>
      <c r="B9" s="27" t="s">
        <v>17</v>
      </c>
      <c r="C9" s="61">
        <v>89922468</v>
      </c>
      <c r="D9" s="62">
        <v>88321173</v>
      </c>
      <c r="E9" s="63">
        <f aca="true" t="shared" si="0" ref="E9:E32">($D9-$C9)</f>
        <v>-1601295</v>
      </c>
      <c r="F9" s="61">
        <v>90733896</v>
      </c>
      <c r="G9" s="62">
        <v>91896552</v>
      </c>
      <c r="H9" s="63">
        <f aca="true" t="shared" si="1" ref="H9:H32">($G9-$F9)</f>
        <v>1162656</v>
      </c>
      <c r="I9" s="63">
        <v>94987786</v>
      </c>
      <c r="J9" s="28">
        <f aca="true" t="shared" si="2" ref="J9:J32">IF($C9=0,0,($E9/$C9)*100)</f>
        <v>-1.7807507240570846</v>
      </c>
      <c r="K9" s="29">
        <f aca="true" t="shared" si="3" ref="K9:K32">IF($F9=0,0,($H9/$F9)*100)</f>
        <v>1.2813910250255318</v>
      </c>
      <c r="L9" s="30">
        <f>IF($E$10=0,0,($E9/$E$10)*100)</f>
        <v>-7.60878474551023</v>
      </c>
      <c r="M9" s="29">
        <f>IF($H$10=0,0,($H9/$H$10)*100)</f>
        <v>6.373648988271702</v>
      </c>
      <c r="N9" s="5"/>
      <c r="O9" s="31"/>
    </row>
    <row r="10" spans="1:15" ht="16.5">
      <c r="A10" s="6"/>
      <c r="B10" s="32" t="s">
        <v>18</v>
      </c>
      <c r="C10" s="64">
        <v>284664601</v>
      </c>
      <c r="D10" s="65">
        <v>305709946</v>
      </c>
      <c r="E10" s="66">
        <f t="shared" si="0"/>
        <v>21045345</v>
      </c>
      <c r="F10" s="64">
        <v>303651408</v>
      </c>
      <c r="G10" s="65">
        <v>321893015</v>
      </c>
      <c r="H10" s="66">
        <f t="shared" si="1"/>
        <v>18241607</v>
      </c>
      <c r="I10" s="66">
        <v>338325039</v>
      </c>
      <c r="J10" s="33">
        <f t="shared" si="2"/>
        <v>7.393031984331625</v>
      </c>
      <c r="K10" s="34">
        <f t="shared" si="3"/>
        <v>6.0074172289034795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100778239</v>
      </c>
      <c r="D12" s="62">
        <v>100461193</v>
      </c>
      <c r="E12" s="63">
        <f t="shared" si="0"/>
        <v>-317046</v>
      </c>
      <c r="F12" s="61">
        <v>107158364</v>
      </c>
      <c r="G12" s="62">
        <v>106287943</v>
      </c>
      <c r="H12" s="63">
        <f t="shared" si="1"/>
        <v>-870421</v>
      </c>
      <c r="I12" s="63">
        <v>112240067</v>
      </c>
      <c r="J12" s="28">
        <f t="shared" si="2"/>
        <v>-0.31459767817534495</v>
      </c>
      <c r="K12" s="29">
        <f t="shared" si="3"/>
        <v>-0.8122753721772011</v>
      </c>
      <c r="L12" s="30">
        <f aca="true" t="shared" si="4" ref="L12:L17">IF($E$17=0,0,($E12/$E$17)*100)</f>
        <v>-1.6163904518527266</v>
      </c>
      <c r="M12" s="29">
        <f aca="true" t="shared" si="5" ref="M12:M17">IF($H$17=0,0,($H12/$H$17)*100)</f>
        <v>-3.837012203379311</v>
      </c>
      <c r="N12" s="5"/>
      <c r="O12" s="31"/>
    </row>
    <row r="13" spans="1:15" ht="12.75">
      <c r="A13" s="2"/>
      <c r="B13" s="27" t="s">
        <v>21</v>
      </c>
      <c r="C13" s="61">
        <v>2200000</v>
      </c>
      <c r="D13" s="62">
        <v>9530000</v>
      </c>
      <c r="E13" s="63">
        <f t="shared" si="0"/>
        <v>7330000</v>
      </c>
      <c r="F13" s="61">
        <v>2300000</v>
      </c>
      <c r="G13" s="62">
        <v>10006500</v>
      </c>
      <c r="H13" s="63">
        <f t="shared" si="1"/>
        <v>7706500</v>
      </c>
      <c r="I13" s="63">
        <v>10506825</v>
      </c>
      <c r="J13" s="28">
        <f t="shared" si="2"/>
        <v>333.1818181818182</v>
      </c>
      <c r="K13" s="29">
        <f t="shared" si="3"/>
        <v>335.0652173913043</v>
      </c>
      <c r="L13" s="30">
        <f t="shared" si="4"/>
        <v>37.3704194725071</v>
      </c>
      <c r="M13" s="29">
        <f t="shared" si="5"/>
        <v>33.97199119201243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65450501</v>
      </c>
      <c r="D15" s="62">
        <v>69907948</v>
      </c>
      <c r="E15" s="63">
        <f t="shared" si="0"/>
        <v>4457447</v>
      </c>
      <c r="F15" s="61">
        <v>69114699</v>
      </c>
      <c r="G15" s="62">
        <v>77831413</v>
      </c>
      <c r="H15" s="63">
        <f t="shared" si="1"/>
        <v>8716714</v>
      </c>
      <c r="I15" s="63">
        <v>86659147</v>
      </c>
      <c r="J15" s="28">
        <f t="shared" si="2"/>
        <v>6.810409289303989</v>
      </c>
      <c r="K15" s="29">
        <f t="shared" si="3"/>
        <v>12.611953934719445</v>
      </c>
      <c r="L15" s="30">
        <f t="shared" si="4"/>
        <v>22.725329354224876</v>
      </c>
      <c r="M15" s="29">
        <f t="shared" si="5"/>
        <v>38.425242487678126</v>
      </c>
      <c r="N15" s="5"/>
      <c r="O15" s="31"/>
    </row>
    <row r="16" spans="1:15" ht="12.75">
      <c r="A16" s="2"/>
      <c r="B16" s="27" t="s">
        <v>23</v>
      </c>
      <c r="C16" s="61">
        <v>80341854</v>
      </c>
      <c r="D16" s="62">
        <v>88485897</v>
      </c>
      <c r="E16" s="63">
        <f t="shared" si="0"/>
        <v>8144043</v>
      </c>
      <c r="F16" s="61">
        <v>87500581</v>
      </c>
      <c r="G16" s="62">
        <v>94632652</v>
      </c>
      <c r="H16" s="63">
        <f t="shared" si="1"/>
        <v>7132071</v>
      </c>
      <c r="I16" s="63">
        <v>101149598</v>
      </c>
      <c r="J16" s="40">
        <f t="shared" si="2"/>
        <v>10.136737695896338</v>
      </c>
      <c r="K16" s="29">
        <f t="shared" si="3"/>
        <v>8.150884163843438</v>
      </c>
      <c r="L16" s="30">
        <f t="shared" si="4"/>
        <v>41.52064162512075</v>
      </c>
      <c r="M16" s="29">
        <f t="shared" si="5"/>
        <v>31.439778523688748</v>
      </c>
      <c r="N16" s="5"/>
      <c r="O16" s="31"/>
    </row>
    <row r="17" spans="1:15" ht="16.5">
      <c r="A17" s="2"/>
      <c r="B17" s="32" t="s">
        <v>24</v>
      </c>
      <c r="C17" s="64">
        <v>248770594</v>
      </c>
      <c r="D17" s="65">
        <v>268385038</v>
      </c>
      <c r="E17" s="66">
        <f t="shared" si="0"/>
        <v>19614444</v>
      </c>
      <c r="F17" s="64">
        <v>266073644</v>
      </c>
      <c r="G17" s="65">
        <v>288758508</v>
      </c>
      <c r="H17" s="66">
        <f t="shared" si="1"/>
        <v>22684864</v>
      </c>
      <c r="I17" s="66">
        <v>310555637</v>
      </c>
      <c r="J17" s="41">
        <f t="shared" si="2"/>
        <v>7.884550856521249</v>
      </c>
      <c r="K17" s="34">
        <f t="shared" si="3"/>
        <v>8.525783936720918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35894007</v>
      </c>
      <c r="D18" s="71">
        <v>37324908</v>
      </c>
      <c r="E18" s="72">
        <f t="shared" si="0"/>
        <v>1430901</v>
      </c>
      <c r="F18" s="73">
        <v>37577764</v>
      </c>
      <c r="G18" s="74">
        <v>33134507</v>
      </c>
      <c r="H18" s="75">
        <f t="shared" si="1"/>
        <v>-4443257</v>
      </c>
      <c r="I18" s="75">
        <v>27769402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58846000</v>
      </c>
      <c r="D23" s="62">
        <v>21898000</v>
      </c>
      <c r="E23" s="63">
        <f t="shared" si="0"/>
        <v>-36948000</v>
      </c>
      <c r="F23" s="61">
        <v>61202000</v>
      </c>
      <c r="G23" s="62">
        <v>15000000</v>
      </c>
      <c r="H23" s="63">
        <f t="shared" si="1"/>
        <v>-46202000</v>
      </c>
      <c r="I23" s="63">
        <v>10000000</v>
      </c>
      <c r="J23" s="28">
        <f t="shared" si="2"/>
        <v>-62.78761513101995</v>
      </c>
      <c r="K23" s="29">
        <f t="shared" si="3"/>
        <v>-75.49099702624098</v>
      </c>
      <c r="L23" s="30">
        <f>IF($E$25=0,0,($E23/$E$25)*100)</f>
        <v>102.17371904898577</v>
      </c>
      <c r="M23" s="29">
        <f>IF($H$25=0,0,($H23/$H$25)*100)</f>
        <v>136.4188645540374</v>
      </c>
      <c r="N23" s="5"/>
      <c r="O23" s="31"/>
    </row>
    <row r="24" spans="1:15" ht="12.75">
      <c r="A24" s="6"/>
      <c r="B24" s="27" t="s">
        <v>30</v>
      </c>
      <c r="C24" s="61">
        <v>37154000</v>
      </c>
      <c r="D24" s="62">
        <v>37940059</v>
      </c>
      <c r="E24" s="63">
        <f t="shared" si="0"/>
        <v>786059</v>
      </c>
      <c r="F24" s="61">
        <v>22198000</v>
      </c>
      <c r="G24" s="62">
        <v>34532250</v>
      </c>
      <c r="H24" s="63">
        <f t="shared" si="1"/>
        <v>12334250</v>
      </c>
      <c r="I24" s="63">
        <v>49282250</v>
      </c>
      <c r="J24" s="28">
        <f t="shared" si="2"/>
        <v>2.1156779889110187</v>
      </c>
      <c r="K24" s="29">
        <f t="shared" si="3"/>
        <v>55.5646905126588</v>
      </c>
      <c r="L24" s="30">
        <f>IF($E$25=0,0,($E24/$E$25)*100)</f>
        <v>-2.173719048985783</v>
      </c>
      <c r="M24" s="29">
        <f>IF($H$25=0,0,($H24/$H$25)*100)</f>
        <v>-36.41886455403739</v>
      </c>
      <c r="N24" s="5"/>
      <c r="O24" s="31"/>
    </row>
    <row r="25" spans="1:15" ht="16.5">
      <c r="A25" s="6"/>
      <c r="B25" s="32" t="s">
        <v>31</v>
      </c>
      <c r="C25" s="64">
        <v>96000000</v>
      </c>
      <c r="D25" s="65">
        <v>59838059</v>
      </c>
      <c r="E25" s="66">
        <f t="shared" si="0"/>
        <v>-36161941</v>
      </c>
      <c r="F25" s="64">
        <v>83400000</v>
      </c>
      <c r="G25" s="65">
        <v>49532250</v>
      </c>
      <c r="H25" s="66">
        <f t="shared" si="1"/>
        <v>-33867750</v>
      </c>
      <c r="I25" s="66">
        <v>59282250</v>
      </c>
      <c r="J25" s="41">
        <f t="shared" si="2"/>
        <v>-37.66868854166667</v>
      </c>
      <c r="K25" s="34">
        <f t="shared" si="3"/>
        <v>-40.60881294964029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57400000</v>
      </c>
      <c r="D27" s="62">
        <v>3912800</v>
      </c>
      <c r="E27" s="63">
        <f t="shared" si="0"/>
        <v>-53487200</v>
      </c>
      <c r="F27" s="61">
        <v>49400000</v>
      </c>
      <c r="G27" s="62">
        <v>18000000</v>
      </c>
      <c r="H27" s="63">
        <f t="shared" si="1"/>
        <v>-31400000</v>
      </c>
      <c r="I27" s="63">
        <v>31200000</v>
      </c>
      <c r="J27" s="28">
        <f t="shared" si="2"/>
        <v>-93.18327526132404</v>
      </c>
      <c r="K27" s="29">
        <f t="shared" si="3"/>
        <v>-63.56275303643725</v>
      </c>
      <c r="L27" s="30">
        <f aca="true" t="shared" si="6" ref="L27:L32">IF($E$32=0,0,($E27/$E$32)*100)</f>
        <v>147.91020205469613</v>
      </c>
      <c r="M27" s="29">
        <f aca="true" t="shared" si="7" ref="M27:M32">IF($H$32=0,0,($H27/$H$32)*100)</f>
        <v>92.71356969388282</v>
      </c>
      <c r="N27" s="5"/>
      <c r="O27" s="31"/>
    </row>
    <row r="28" spans="1:15" ht="12.75">
      <c r="A28" s="6"/>
      <c r="B28" s="27" t="s">
        <v>34</v>
      </c>
      <c r="C28" s="61">
        <v>4000000</v>
      </c>
      <c r="D28" s="62">
        <v>20300000</v>
      </c>
      <c r="E28" s="63">
        <f t="shared" si="0"/>
        <v>16300000</v>
      </c>
      <c r="F28" s="61">
        <v>4000000</v>
      </c>
      <c r="G28" s="62">
        <v>5000000</v>
      </c>
      <c r="H28" s="63">
        <f t="shared" si="1"/>
        <v>1000000</v>
      </c>
      <c r="I28" s="63">
        <v>4800000</v>
      </c>
      <c r="J28" s="28">
        <f t="shared" si="2"/>
        <v>407.5</v>
      </c>
      <c r="K28" s="29">
        <f t="shared" si="3"/>
        <v>25</v>
      </c>
      <c r="L28" s="30">
        <f t="shared" si="6"/>
        <v>-45.075014087324575</v>
      </c>
      <c r="M28" s="29">
        <f t="shared" si="7"/>
        <v>-2.9526614552191983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7200000</v>
      </c>
      <c r="D30" s="62">
        <v>21898000</v>
      </c>
      <c r="E30" s="63">
        <f t="shared" si="0"/>
        <v>14698000</v>
      </c>
      <c r="F30" s="61">
        <v>7600000</v>
      </c>
      <c r="G30" s="62">
        <v>15000000</v>
      </c>
      <c r="H30" s="63">
        <f t="shared" si="1"/>
        <v>7400000</v>
      </c>
      <c r="I30" s="63">
        <v>10000000</v>
      </c>
      <c r="J30" s="28">
        <f t="shared" si="2"/>
        <v>204.13888888888886</v>
      </c>
      <c r="K30" s="29">
        <f t="shared" si="3"/>
        <v>97.36842105263158</v>
      </c>
      <c r="L30" s="30">
        <f t="shared" si="6"/>
        <v>-40.644942150643956</v>
      </c>
      <c r="M30" s="29">
        <f t="shared" si="7"/>
        <v>-21.849694768622065</v>
      </c>
      <c r="N30" s="5"/>
      <c r="O30" s="31"/>
    </row>
    <row r="31" spans="1:15" ht="12.75">
      <c r="A31" s="6"/>
      <c r="B31" s="27" t="s">
        <v>30</v>
      </c>
      <c r="C31" s="61">
        <v>27400000</v>
      </c>
      <c r="D31" s="62">
        <v>13727259</v>
      </c>
      <c r="E31" s="63">
        <f t="shared" si="0"/>
        <v>-13672741</v>
      </c>
      <c r="F31" s="61">
        <v>22400000</v>
      </c>
      <c r="G31" s="62">
        <v>11532250</v>
      </c>
      <c r="H31" s="63">
        <f t="shared" si="1"/>
        <v>-10867750</v>
      </c>
      <c r="I31" s="63">
        <v>13282250</v>
      </c>
      <c r="J31" s="28">
        <f t="shared" si="2"/>
        <v>-49.90051459854015</v>
      </c>
      <c r="K31" s="29">
        <f t="shared" si="3"/>
        <v>-48.51674107142857</v>
      </c>
      <c r="L31" s="30">
        <f t="shared" si="6"/>
        <v>37.80975418327241</v>
      </c>
      <c r="M31" s="29">
        <f t="shared" si="7"/>
        <v>32.08878652995844</v>
      </c>
      <c r="N31" s="5"/>
      <c r="O31" s="31"/>
    </row>
    <row r="32" spans="1:15" ht="17.25" thickBot="1">
      <c r="A32" s="6"/>
      <c r="B32" s="55" t="s">
        <v>37</v>
      </c>
      <c r="C32" s="79">
        <v>96000000</v>
      </c>
      <c r="D32" s="80">
        <v>59838059</v>
      </c>
      <c r="E32" s="81">
        <f t="shared" si="0"/>
        <v>-36161941</v>
      </c>
      <c r="F32" s="79">
        <v>83400000</v>
      </c>
      <c r="G32" s="80">
        <v>49532250</v>
      </c>
      <c r="H32" s="81">
        <f t="shared" si="1"/>
        <v>-33867750</v>
      </c>
      <c r="I32" s="81">
        <v>59282250</v>
      </c>
      <c r="J32" s="56">
        <f t="shared" si="2"/>
        <v>-37.66868854166667</v>
      </c>
      <c r="K32" s="57">
        <f t="shared" si="3"/>
        <v>-40.60881294964029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30000000</v>
      </c>
      <c r="D7" s="62">
        <v>35000000</v>
      </c>
      <c r="E7" s="63">
        <f>($D7-$C7)</f>
        <v>5000000</v>
      </c>
      <c r="F7" s="61">
        <v>32000000</v>
      </c>
      <c r="G7" s="62">
        <v>37000000</v>
      </c>
      <c r="H7" s="63">
        <f>($G7-$F7)</f>
        <v>5000000</v>
      </c>
      <c r="I7" s="63">
        <v>38000000</v>
      </c>
      <c r="J7" s="28">
        <f>IF($C7=0,0,($E7/$C7)*100)</f>
        <v>16.666666666666664</v>
      </c>
      <c r="K7" s="29">
        <f>IF($F7=0,0,($H7/$F7)*100)</f>
        <v>15.625</v>
      </c>
      <c r="L7" s="30">
        <f>IF($E$10=0,0,($E7/$E$10)*100)</f>
        <v>-407.4773727814894</v>
      </c>
      <c r="M7" s="29">
        <f>IF($H$10=0,0,($H7/$H$10)*100)</f>
        <v>-1563.3305193383985</v>
      </c>
      <c r="N7" s="5"/>
      <c r="O7" s="31"/>
    </row>
    <row r="8" spans="1:15" ht="12.75">
      <c r="A8" s="2"/>
      <c r="B8" s="27" t="s">
        <v>16</v>
      </c>
      <c r="C8" s="61">
        <v>3960000</v>
      </c>
      <c r="D8" s="62">
        <v>3900000</v>
      </c>
      <c r="E8" s="63">
        <f>($D8-$C8)</f>
        <v>-60000</v>
      </c>
      <c r="F8" s="61">
        <v>3970000</v>
      </c>
      <c r="G8" s="62">
        <v>4300000</v>
      </c>
      <c r="H8" s="63">
        <f>($G8-$F8)</f>
        <v>330000</v>
      </c>
      <c r="I8" s="63">
        <v>4500000</v>
      </c>
      <c r="J8" s="28">
        <f>IF($C8=0,0,($E8/$C8)*100)</f>
        <v>-1.5151515151515151</v>
      </c>
      <c r="K8" s="29">
        <f>IF($F8=0,0,($H8/$F8)*100)</f>
        <v>8.312342569269521</v>
      </c>
      <c r="L8" s="30">
        <f>IF($E$10=0,0,($E8/$E$10)*100)</f>
        <v>4.889728473377873</v>
      </c>
      <c r="M8" s="29">
        <f>IF($H$10=0,0,($H8/$H$10)*100)</f>
        <v>-103.1798142763343</v>
      </c>
      <c r="N8" s="5"/>
      <c r="O8" s="31"/>
    </row>
    <row r="9" spans="1:15" ht="12.75">
      <c r="A9" s="2"/>
      <c r="B9" s="27" t="s">
        <v>17</v>
      </c>
      <c r="C9" s="61">
        <v>252389032</v>
      </c>
      <c r="D9" s="62">
        <v>246221970</v>
      </c>
      <c r="E9" s="63">
        <f aca="true" t="shared" si="0" ref="E9:E32">($D9-$C9)</f>
        <v>-6167062</v>
      </c>
      <c r="F9" s="61">
        <v>256855790</v>
      </c>
      <c r="G9" s="62">
        <v>251205960</v>
      </c>
      <c r="H9" s="63">
        <f aca="true" t="shared" si="1" ref="H9:H32">($G9-$F9)</f>
        <v>-5649830</v>
      </c>
      <c r="I9" s="63">
        <v>248145700</v>
      </c>
      <c r="J9" s="28">
        <f aca="true" t="shared" si="2" ref="J9:J32">IF($C9=0,0,($E9/$C9)*100)</f>
        <v>-2.4434746435415624</v>
      </c>
      <c r="K9" s="29">
        <f aca="true" t="shared" si="3" ref="K9:K32">IF($F9=0,0,($H9/$F9)*100)</f>
        <v>-2.199611696508769</v>
      </c>
      <c r="L9" s="30">
        <f>IF($E$10=0,0,($E9/$E$10)*100)</f>
        <v>502.5876443081116</v>
      </c>
      <c r="M9" s="29">
        <f>IF($H$10=0,0,($H9/$H$10)*100)</f>
        <v>1766.5103336147329</v>
      </c>
      <c r="N9" s="5"/>
      <c r="O9" s="31"/>
    </row>
    <row r="10" spans="1:15" ht="16.5">
      <c r="A10" s="6"/>
      <c r="B10" s="32" t="s">
        <v>18</v>
      </c>
      <c r="C10" s="64">
        <v>286349032</v>
      </c>
      <c r="D10" s="65">
        <v>285121970</v>
      </c>
      <c r="E10" s="66">
        <f t="shared" si="0"/>
        <v>-1227062</v>
      </c>
      <c r="F10" s="64">
        <v>292825790</v>
      </c>
      <c r="G10" s="65">
        <v>292505960</v>
      </c>
      <c r="H10" s="66">
        <f t="shared" si="1"/>
        <v>-319830</v>
      </c>
      <c r="I10" s="66">
        <v>290645700</v>
      </c>
      <c r="J10" s="33">
        <f t="shared" si="2"/>
        <v>-0.4285196955022359</v>
      </c>
      <c r="K10" s="34">
        <f t="shared" si="3"/>
        <v>-0.10922193704318188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100477740</v>
      </c>
      <c r="D12" s="62">
        <v>107908124</v>
      </c>
      <c r="E12" s="63">
        <f t="shared" si="0"/>
        <v>7430384</v>
      </c>
      <c r="F12" s="61">
        <v>106815962</v>
      </c>
      <c r="G12" s="62">
        <v>112016121</v>
      </c>
      <c r="H12" s="63">
        <f t="shared" si="1"/>
        <v>5200159</v>
      </c>
      <c r="I12" s="63">
        <v>117224873</v>
      </c>
      <c r="J12" s="28">
        <f t="shared" si="2"/>
        <v>7.395054864888481</v>
      </c>
      <c r="K12" s="29">
        <f t="shared" si="3"/>
        <v>4.868335127665658</v>
      </c>
      <c r="L12" s="30">
        <f aca="true" t="shared" si="4" ref="L12:L17">IF($E$17=0,0,($E12/$E$17)*100)</f>
        <v>31.06223031758632</v>
      </c>
      <c r="M12" s="29">
        <f aca="true" t="shared" si="5" ref="M12:M17">IF($H$17=0,0,($H12/$H$17)*100)</f>
        <v>32.302412649337406</v>
      </c>
      <c r="N12" s="5"/>
      <c r="O12" s="31"/>
    </row>
    <row r="13" spans="1:15" ht="12.75">
      <c r="A13" s="2"/>
      <c r="B13" s="27" t="s">
        <v>21</v>
      </c>
      <c r="C13" s="61">
        <v>20000000</v>
      </c>
      <c r="D13" s="62">
        <v>20000000</v>
      </c>
      <c r="E13" s="63">
        <f t="shared" si="0"/>
        <v>0</v>
      </c>
      <c r="F13" s="61">
        <v>20000000</v>
      </c>
      <c r="G13" s="62">
        <v>22000000</v>
      </c>
      <c r="H13" s="63">
        <f t="shared" si="1"/>
        <v>2000000</v>
      </c>
      <c r="I13" s="63">
        <v>24000000</v>
      </c>
      <c r="J13" s="28">
        <f t="shared" si="2"/>
        <v>0</v>
      </c>
      <c r="K13" s="29">
        <f t="shared" si="3"/>
        <v>10</v>
      </c>
      <c r="L13" s="30">
        <f t="shared" si="4"/>
        <v>0</v>
      </c>
      <c r="M13" s="29">
        <f t="shared" si="5"/>
        <v>12.42362498890415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128525568</v>
      </c>
      <c r="D16" s="62">
        <v>145016145</v>
      </c>
      <c r="E16" s="63">
        <f t="shared" si="0"/>
        <v>16490577</v>
      </c>
      <c r="F16" s="61">
        <v>134645403</v>
      </c>
      <c r="G16" s="62">
        <v>143543605</v>
      </c>
      <c r="H16" s="63">
        <f t="shared" si="1"/>
        <v>8898202</v>
      </c>
      <c r="I16" s="63">
        <v>154536129</v>
      </c>
      <c r="J16" s="40">
        <f t="shared" si="2"/>
        <v>12.830580916008868</v>
      </c>
      <c r="K16" s="29">
        <f t="shared" si="3"/>
        <v>6.6086192337364835</v>
      </c>
      <c r="L16" s="30">
        <f t="shared" si="4"/>
        <v>68.93776968241367</v>
      </c>
      <c r="M16" s="29">
        <f t="shared" si="5"/>
        <v>55.27396236175844</v>
      </c>
      <c r="N16" s="5"/>
      <c r="O16" s="31"/>
    </row>
    <row r="17" spans="1:15" ht="16.5">
      <c r="A17" s="2"/>
      <c r="B17" s="32" t="s">
        <v>24</v>
      </c>
      <c r="C17" s="64">
        <v>249003308</v>
      </c>
      <c r="D17" s="65">
        <v>272924269</v>
      </c>
      <c r="E17" s="66">
        <f t="shared" si="0"/>
        <v>23920961</v>
      </c>
      <c r="F17" s="64">
        <v>261461365</v>
      </c>
      <c r="G17" s="65">
        <v>277559726</v>
      </c>
      <c r="H17" s="66">
        <f t="shared" si="1"/>
        <v>16098361</v>
      </c>
      <c r="I17" s="66">
        <v>295761002</v>
      </c>
      <c r="J17" s="41">
        <f t="shared" si="2"/>
        <v>9.606684020438797</v>
      </c>
      <c r="K17" s="34">
        <f t="shared" si="3"/>
        <v>6.157070663193394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37345724</v>
      </c>
      <c r="D18" s="71">
        <v>12197701</v>
      </c>
      <c r="E18" s="72">
        <f t="shared" si="0"/>
        <v>-25148023</v>
      </c>
      <c r="F18" s="73">
        <v>31364425</v>
      </c>
      <c r="G18" s="74">
        <v>14946234</v>
      </c>
      <c r="H18" s="75">
        <f t="shared" si="1"/>
        <v>-16418191</v>
      </c>
      <c r="I18" s="75">
        <v>-5115302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66993135</v>
      </c>
      <c r="D23" s="62">
        <v>88660000</v>
      </c>
      <c r="E23" s="63">
        <f t="shared" si="0"/>
        <v>21666865</v>
      </c>
      <c r="F23" s="61">
        <v>67467032</v>
      </c>
      <c r="G23" s="62">
        <v>70974999</v>
      </c>
      <c r="H23" s="63">
        <f t="shared" si="1"/>
        <v>3507967</v>
      </c>
      <c r="I23" s="63">
        <v>74446000</v>
      </c>
      <c r="J23" s="28">
        <f t="shared" si="2"/>
        <v>32.34191831745149</v>
      </c>
      <c r="K23" s="29">
        <f t="shared" si="3"/>
        <v>5.19952767449441</v>
      </c>
      <c r="L23" s="30">
        <f>IF($E$25=0,0,($E23/$E$25)*100)</f>
        <v>-1271.6370984402438</v>
      </c>
      <c r="M23" s="29">
        <f>IF($H$25=0,0,($H23/$H$25)*100)</f>
        <v>17.277050202566453</v>
      </c>
      <c r="N23" s="5"/>
      <c r="O23" s="31"/>
    </row>
    <row r="24" spans="1:15" ht="12.75">
      <c r="A24" s="6"/>
      <c r="B24" s="27" t="s">
        <v>30</v>
      </c>
      <c r="C24" s="61">
        <v>70568457</v>
      </c>
      <c r="D24" s="62">
        <v>47197736</v>
      </c>
      <c r="E24" s="63">
        <f t="shared" si="0"/>
        <v>-23370721</v>
      </c>
      <c r="F24" s="61">
        <v>42050000</v>
      </c>
      <c r="G24" s="62">
        <v>58846234</v>
      </c>
      <c r="H24" s="63">
        <f t="shared" si="1"/>
        <v>16796234</v>
      </c>
      <c r="I24" s="63">
        <v>46884700</v>
      </c>
      <c r="J24" s="28">
        <f t="shared" si="2"/>
        <v>-33.11780077606061</v>
      </c>
      <c r="K24" s="29">
        <f t="shared" si="3"/>
        <v>39.94348156956005</v>
      </c>
      <c r="L24" s="30">
        <f>IF($E$25=0,0,($E24/$E$25)*100)</f>
        <v>1371.6370984402438</v>
      </c>
      <c r="M24" s="29">
        <f>IF($H$25=0,0,($H24/$H$25)*100)</f>
        <v>82.72294979743354</v>
      </c>
      <c r="N24" s="5"/>
      <c r="O24" s="31"/>
    </row>
    <row r="25" spans="1:15" ht="16.5">
      <c r="A25" s="6"/>
      <c r="B25" s="32" t="s">
        <v>31</v>
      </c>
      <c r="C25" s="64">
        <v>137561592</v>
      </c>
      <c r="D25" s="65">
        <v>135857736</v>
      </c>
      <c r="E25" s="66">
        <f t="shared" si="0"/>
        <v>-1703856</v>
      </c>
      <c r="F25" s="64">
        <v>109517032</v>
      </c>
      <c r="G25" s="65">
        <v>129821233</v>
      </c>
      <c r="H25" s="66">
        <f t="shared" si="1"/>
        <v>20304201</v>
      </c>
      <c r="I25" s="66">
        <v>121330700</v>
      </c>
      <c r="J25" s="41">
        <f t="shared" si="2"/>
        <v>-1.2386131733630998</v>
      </c>
      <c r="K25" s="34">
        <f t="shared" si="3"/>
        <v>18.539765577284818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10000000</v>
      </c>
      <c r="D28" s="62">
        <v>19630700</v>
      </c>
      <c r="E28" s="63">
        <f t="shared" si="0"/>
        <v>9630700</v>
      </c>
      <c r="F28" s="61">
        <v>8000000</v>
      </c>
      <c r="G28" s="62">
        <v>20000000</v>
      </c>
      <c r="H28" s="63">
        <f t="shared" si="1"/>
        <v>12000000</v>
      </c>
      <c r="I28" s="63">
        <v>10000000</v>
      </c>
      <c r="J28" s="28">
        <f t="shared" si="2"/>
        <v>96.307</v>
      </c>
      <c r="K28" s="29">
        <f t="shared" si="3"/>
        <v>150</v>
      </c>
      <c r="L28" s="30">
        <f t="shared" si="6"/>
        <v>-565.2296907719901</v>
      </c>
      <c r="M28" s="29">
        <f t="shared" si="7"/>
        <v>59.10106977368871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42893000</v>
      </c>
      <c r="D30" s="62">
        <v>63300036</v>
      </c>
      <c r="E30" s="63">
        <f t="shared" si="0"/>
        <v>20407036</v>
      </c>
      <c r="F30" s="61">
        <v>59467032</v>
      </c>
      <c r="G30" s="62">
        <v>52926249</v>
      </c>
      <c r="H30" s="63">
        <f t="shared" si="1"/>
        <v>-6540783</v>
      </c>
      <c r="I30" s="63">
        <v>69000000</v>
      </c>
      <c r="J30" s="28">
        <f t="shared" si="2"/>
        <v>47.57661156832117</v>
      </c>
      <c r="K30" s="29">
        <f t="shared" si="3"/>
        <v>-10.999006979194792</v>
      </c>
      <c r="L30" s="30">
        <f t="shared" si="6"/>
        <v>-1197.6972232395226</v>
      </c>
      <c r="M30" s="29">
        <f t="shared" si="7"/>
        <v>-32.21393937146308</v>
      </c>
      <c r="N30" s="5"/>
      <c r="O30" s="31"/>
    </row>
    <row r="31" spans="1:15" ht="12.75">
      <c r="A31" s="6"/>
      <c r="B31" s="27" t="s">
        <v>30</v>
      </c>
      <c r="C31" s="61">
        <v>84668592</v>
      </c>
      <c r="D31" s="62">
        <v>52927000</v>
      </c>
      <c r="E31" s="63">
        <f t="shared" si="0"/>
        <v>-31741592</v>
      </c>
      <c r="F31" s="61">
        <v>42050000</v>
      </c>
      <c r="G31" s="62">
        <v>56894984</v>
      </c>
      <c r="H31" s="63">
        <f t="shared" si="1"/>
        <v>14844984</v>
      </c>
      <c r="I31" s="63">
        <v>42330700</v>
      </c>
      <c r="J31" s="28">
        <f t="shared" si="2"/>
        <v>-37.48921678064518</v>
      </c>
      <c r="K31" s="29">
        <f t="shared" si="3"/>
        <v>35.303172413793106</v>
      </c>
      <c r="L31" s="30">
        <f t="shared" si="6"/>
        <v>1862.9269140115127</v>
      </c>
      <c r="M31" s="29">
        <f t="shared" si="7"/>
        <v>73.11286959777438</v>
      </c>
      <c r="N31" s="5"/>
      <c r="O31" s="31"/>
    </row>
    <row r="32" spans="1:15" ht="17.25" thickBot="1">
      <c r="A32" s="6"/>
      <c r="B32" s="55" t="s">
        <v>37</v>
      </c>
      <c r="C32" s="79">
        <v>137561592</v>
      </c>
      <c r="D32" s="80">
        <v>135857736</v>
      </c>
      <c r="E32" s="81">
        <f t="shared" si="0"/>
        <v>-1703856</v>
      </c>
      <c r="F32" s="79">
        <v>109517032</v>
      </c>
      <c r="G32" s="80">
        <v>129821233</v>
      </c>
      <c r="H32" s="81">
        <f t="shared" si="1"/>
        <v>20304201</v>
      </c>
      <c r="I32" s="81">
        <v>121330700</v>
      </c>
      <c r="J32" s="56">
        <f t="shared" si="2"/>
        <v>-1.2386131733630998</v>
      </c>
      <c r="K32" s="57">
        <f t="shared" si="3"/>
        <v>18.539765577284818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50349560</v>
      </c>
      <c r="D7" s="62">
        <v>48380589</v>
      </c>
      <c r="E7" s="63">
        <f>($D7-$C7)</f>
        <v>-1968971</v>
      </c>
      <c r="F7" s="61">
        <v>53118786</v>
      </c>
      <c r="G7" s="62">
        <v>51235043</v>
      </c>
      <c r="H7" s="63">
        <f>($G7-$F7)</f>
        <v>-1883743</v>
      </c>
      <c r="I7" s="63">
        <v>54104206</v>
      </c>
      <c r="J7" s="28">
        <f>IF($C7=0,0,($E7/$C7)*100)</f>
        <v>-3.9106021979139443</v>
      </c>
      <c r="K7" s="29">
        <f>IF($F7=0,0,($H7/$F7)*100)</f>
        <v>-3.5462839832220565</v>
      </c>
      <c r="L7" s="30">
        <f>IF($E$10=0,0,($E7/$E$10)*100)</f>
        <v>-7.865624708380365</v>
      </c>
      <c r="M7" s="29">
        <f>IF($H$10=0,0,($H7/$H$10)*100)</f>
        <v>-10.206867352169741</v>
      </c>
      <c r="N7" s="5"/>
      <c r="O7" s="31"/>
    </row>
    <row r="8" spans="1:15" ht="12.75">
      <c r="A8" s="2"/>
      <c r="B8" s="27" t="s">
        <v>16</v>
      </c>
      <c r="C8" s="61">
        <v>187125295</v>
      </c>
      <c r="D8" s="62">
        <v>190093851</v>
      </c>
      <c r="E8" s="63">
        <f>($D8-$C8)</f>
        <v>2968556</v>
      </c>
      <c r="F8" s="61">
        <v>197418131</v>
      </c>
      <c r="G8" s="62">
        <v>201309387</v>
      </c>
      <c r="H8" s="63">
        <f>($G8-$F8)</f>
        <v>3891256</v>
      </c>
      <c r="I8" s="63">
        <v>212582713</v>
      </c>
      <c r="J8" s="28">
        <f>IF($C8=0,0,($E8/$C8)*100)</f>
        <v>1.5864001710725426</v>
      </c>
      <c r="K8" s="29">
        <f>IF($F8=0,0,($H8/$F8)*100)</f>
        <v>1.9710732647955218</v>
      </c>
      <c r="L8" s="30">
        <f>IF($E$10=0,0,($E8/$E$10)*100)</f>
        <v>11.858756386869478</v>
      </c>
      <c r="M8" s="29">
        <f>IF($H$10=0,0,($H8/$H$10)*100)</f>
        <v>21.084369696574644</v>
      </c>
      <c r="N8" s="5"/>
      <c r="O8" s="31"/>
    </row>
    <row r="9" spans="1:15" ht="12.75">
      <c r="A9" s="2"/>
      <c r="B9" s="27" t="s">
        <v>17</v>
      </c>
      <c r="C9" s="61">
        <v>134233976</v>
      </c>
      <c r="D9" s="62">
        <v>158266999</v>
      </c>
      <c r="E9" s="63">
        <f aca="true" t="shared" si="0" ref="E9:E32">($D9-$C9)</f>
        <v>24033023</v>
      </c>
      <c r="F9" s="61">
        <v>139672428</v>
      </c>
      <c r="G9" s="62">
        <v>156120558</v>
      </c>
      <c r="H9" s="63">
        <f aca="true" t="shared" si="1" ref="H9:H32">($G9-$F9)</f>
        <v>16448130</v>
      </c>
      <c r="I9" s="63">
        <v>169930771</v>
      </c>
      <c r="J9" s="28">
        <f aca="true" t="shared" si="2" ref="J9:J32">IF($C9=0,0,($E9/$C9)*100)</f>
        <v>17.903830100361475</v>
      </c>
      <c r="K9" s="29">
        <f aca="true" t="shared" si="3" ref="K9:K32">IF($F9=0,0,($H9/$F9)*100)</f>
        <v>11.776218281248752</v>
      </c>
      <c r="L9" s="30">
        <f>IF($E$10=0,0,($E9/$E$10)*100)</f>
        <v>96.00686832151088</v>
      </c>
      <c r="M9" s="29">
        <f>IF($H$10=0,0,($H9/$H$10)*100)</f>
        <v>89.12249765559508</v>
      </c>
      <c r="N9" s="5"/>
      <c r="O9" s="31"/>
    </row>
    <row r="10" spans="1:15" ht="16.5">
      <c r="A10" s="6"/>
      <c r="B10" s="32" t="s">
        <v>18</v>
      </c>
      <c r="C10" s="64">
        <v>371708831</v>
      </c>
      <c r="D10" s="65">
        <v>396741439</v>
      </c>
      <c r="E10" s="66">
        <f t="shared" si="0"/>
        <v>25032608</v>
      </c>
      <c r="F10" s="64">
        <v>390209345</v>
      </c>
      <c r="G10" s="65">
        <v>408664988</v>
      </c>
      <c r="H10" s="66">
        <f t="shared" si="1"/>
        <v>18455643</v>
      </c>
      <c r="I10" s="66">
        <v>436617690</v>
      </c>
      <c r="J10" s="33">
        <f t="shared" si="2"/>
        <v>6.734466849403424</v>
      </c>
      <c r="K10" s="34">
        <f t="shared" si="3"/>
        <v>4.729677347937425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132002379</v>
      </c>
      <c r="D12" s="62">
        <v>148331169</v>
      </c>
      <c r="E12" s="63">
        <f t="shared" si="0"/>
        <v>16328790</v>
      </c>
      <c r="F12" s="61">
        <v>140451049</v>
      </c>
      <c r="G12" s="62">
        <v>157453534</v>
      </c>
      <c r="H12" s="63">
        <f t="shared" si="1"/>
        <v>17002485</v>
      </c>
      <c r="I12" s="63">
        <v>166664568</v>
      </c>
      <c r="J12" s="28">
        <f t="shared" si="2"/>
        <v>12.370072512102224</v>
      </c>
      <c r="K12" s="29">
        <f t="shared" si="3"/>
        <v>12.105630481976677</v>
      </c>
      <c r="L12" s="30">
        <f aca="true" t="shared" si="4" ref="L12:L17">IF($E$17=0,0,($E12/$E$17)*100)</f>
        <v>83.15942660051107</v>
      </c>
      <c r="M12" s="29">
        <f aca="true" t="shared" si="5" ref="M12:M17">IF($H$17=0,0,($H12/$H$17)*100)</f>
        <v>88.6098982594348</v>
      </c>
      <c r="N12" s="5"/>
      <c r="O12" s="31"/>
    </row>
    <row r="13" spans="1:15" ht="12.75">
      <c r="A13" s="2"/>
      <c r="B13" s="27" t="s">
        <v>21</v>
      </c>
      <c r="C13" s="61">
        <v>3706500</v>
      </c>
      <c r="D13" s="62">
        <v>1650000</v>
      </c>
      <c r="E13" s="63">
        <f t="shared" si="0"/>
        <v>-2056500</v>
      </c>
      <c r="F13" s="61">
        <v>3910358</v>
      </c>
      <c r="G13" s="62">
        <v>1747350</v>
      </c>
      <c r="H13" s="63">
        <f t="shared" si="1"/>
        <v>-2163008</v>
      </c>
      <c r="I13" s="63">
        <v>1845202</v>
      </c>
      <c r="J13" s="28">
        <f t="shared" si="2"/>
        <v>-55.48360987454471</v>
      </c>
      <c r="K13" s="29">
        <f t="shared" si="3"/>
        <v>-55.314833066435355</v>
      </c>
      <c r="L13" s="30">
        <f t="shared" si="4"/>
        <v>-10.473363966586072</v>
      </c>
      <c r="M13" s="29">
        <f t="shared" si="5"/>
        <v>-11.272700361996705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112728526</v>
      </c>
      <c r="D15" s="62">
        <v>111891664</v>
      </c>
      <c r="E15" s="63">
        <f t="shared" si="0"/>
        <v>-836862</v>
      </c>
      <c r="F15" s="61">
        <v>118928594</v>
      </c>
      <c r="G15" s="62">
        <v>118493272</v>
      </c>
      <c r="H15" s="63">
        <f t="shared" si="1"/>
        <v>-435322</v>
      </c>
      <c r="I15" s="63">
        <v>125128896</v>
      </c>
      <c r="J15" s="28">
        <f t="shared" si="2"/>
        <v>-0.742369327174561</v>
      </c>
      <c r="K15" s="29">
        <f t="shared" si="3"/>
        <v>-0.36603644704653615</v>
      </c>
      <c r="L15" s="30">
        <f t="shared" si="4"/>
        <v>-4.261979244252446</v>
      </c>
      <c r="M15" s="29">
        <f t="shared" si="5"/>
        <v>-2.2687176686286548</v>
      </c>
      <c r="N15" s="5"/>
      <c r="O15" s="31"/>
    </row>
    <row r="16" spans="1:15" ht="12.75">
      <c r="A16" s="2"/>
      <c r="B16" s="27" t="s">
        <v>23</v>
      </c>
      <c r="C16" s="61">
        <v>169277803</v>
      </c>
      <c r="D16" s="62">
        <v>175477900</v>
      </c>
      <c r="E16" s="63">
        <f t="shared" si="0"/>
        <v>6200097</v>
      </c>
      <c r="F16" s="61">
        <v>178660688</v>
      </c>
      <c r="G16" s="62">
        <v>183444553</v>
      </c>
      <c r="H16" s="63">
        <f t="shared" si="1"/>
        <v>4783865</v>
      </c>
      <c r="I16" s="63">
        <v>192065508</v>
      </c>
      <c r="J16" s="40">
        <f t="shared" si="2"/>
        <v>3.662675726007621</v>
      </c>
      <c r="K16" s="29">
        <f t="shared" si="3"/>
        <v>2.677625981155966</v>
      </c>
      <c r="L16" s="30">
        <f t="shared" si="4"/>
        <v>31.575916610327454</v>
      </c>
      <c r="M16" s="29">
        <f t="shared" si="5"/>
        <v>24.931519771190565</v>
      </c>
      <c r="N16" s="5"/>
      <c r="O16" s="31"/>
    </row>
    <row r="17" spans="1:15" ht="16.5">
      <c r="A17" s="2"/>
      <c r="B17" s="32" t="s">
        <v>24</v>
      </c>
      <c r="C17" s="64">
        <v>417715208</v>
      </c>
      <c r="D17" s="65">
        <v>437350733</v>
      </c>
      <c r="E17" s="66">
        <f t="shared" si="0"/>
        <v>19635525</v>
      </c>
      <c r="F17" s="64">
        <v>441950689</v>
      </c>
      <c r="G17" s="65">
        <v>461138709</v>
      </c>
      <c r="H17" s="66">
        <f t="shared" si="1"/>
        <v>19188020</v>
      </c>
      <c r="I17" s="66">
        <v>485704174</v>
      </c>
      <c r="J17" s="41">
        <f t="shared" si="2"/>
        <v>4.700696700513714</v>
      </c>
      <c r="K17" s="34">
        <f t="shared" si="3"/>
        <v>4.341665366201069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-46006377</v>
      </c>
      <c r="D18" s="71">
        <v>-40609294</v>
      </c>
      <c r="E18" s="72">
        <f t="shared" si="0"/>
        <v>5397083</v>
      </c>
      <c r="F18" s="73">
        <v>-51741344</v>
      </c>
      <c r="G18" s="74">
        <v>-52473721</v>
      </c>
      <c r="H18" s="75">
        <f t="shared" si="1"/>
        <v>-732377</v>
      </c>
      <c r="I18" s="75">
        <v>-49086484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46221000</v>
      </c>
      <c r="D23" s="62">
        <v>48154000</v>
      </c>
      <c r="E23" s="63">
        <f t="shared" si="0"/>
        <v>1933000</v>
      </c>
      <c r="F23" s="61">
        <v>118248000</v>
      </c>
      <c r="G23" s="62">
        <v>119477000</v>
      </c>
      <c r="H23" s="63">
        <f t="shared" si="1"/>
        <v>1229000</v>
      </c>
      <c r="I23" s="63">
        <v>138458000</v>
      </c>
      <c r="J23" s="28">
        <f t="shared" si="2"/>
        <v>4.182081737738257</v>
      </c>
      <c r="K23" s="29">
        <f t="shared" si="3"/>
        <v>1.039341045937352</v>
      </c>
      <c r="L23" s="30">
        <f>IF($E$25=0,0,($E23/$E$25)*100)</f>
        <v>6.512180101364964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27749840</v>
      </c>
      <c r="E24" s="63">
        <f t="shared" si="0"/>
        <v>27749840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93.48781989863504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46221000</v>
      </c>
      <c r="D25" s="65">
        <v>75903840</v>
      </c>
      <c r="E25" s="66">
        <f t="shared" si="0"/>
        <v>29682840</v>
      </c>
      <c r="F25" s="64">
        <v>118248000</v>
      </c>
      <c r="G25" s="65">
        <v>119477000</v>
      </c>
      <c r="H25" s="66">
        <f t="shared" si="1"/>
        <v>1229000</v>
      </c>
      <c r="I25" s="66">
        <v>138458000</v>
      </c>
      <c r="J25" s="41">
        <f t="shared" si="2"/>
        <v>64.21938080093464</v>
      </c>
      <c r="K25" s="34">
        <f t="shared" si="3"/>
        <v>1.039341045937352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30763000</v>
      </c>
      <c r="D27" s="62">
        <v>26447230</v>
      </c>
      <c r="E27" s="63">
        <f t="shared" si="0"/>
        <v>-4315770</v>
      </c>
      <c r="F27" s="61">
        <v>97165000</v>
      </c>
      <c r="G27" s="62">
        <v>107400000</v>
      </c>
      <c r="H27" s="63">
        <f t="shared" si="1"/>
        <v>10235000</v>
      </c>
      <c r="I27" s="63">
        <v>117251000</v>
      </c>
      <c r="J27" s="28">
        <f t="shared" si="2"/>
        <v>-14.029093391411763</v>
      </c>
      <c r="K27" s="29">
        <f t="shared" si="3"/>
        <v>10.533628364122883</v>
      </c>
      <c r="L27" s="30">
        <f aca="true" t="shared" si="6" ref="L27:L32">IF($E$32=0,0,($E27/$E$32)*100)</f>
        <v>-14.539612786377583</v>
      </c>
      <c r="M27" s="29">
        <f aca="true" t="shared" si="7" ref="M27:M32">IF($H$32=0,0,($H27/$H$32)*100)</f>
        <v>832.7908868999186</v>
      </c>
      <c r="N27" s="5"/>
      <c r="O27" s="31"/>
    </row>
    <row r="28" spans="1:15" ht="12.75">
      <c r="A28" s="6"/>
      <c r="B28" s="27" t="s">
        <v>34</v>
      </c>
      <c r="C28" s="61"/>
      <c r="D28" s="62">
        <v>2893000</v>
      </c>
      <c r="E28" s="63">
        <f t="shared" si="0"/>
        <v>2893000</v>
      </c>
      <c r="F28" s="61">
        <v>5000000</v>
      </c>
      <c r="G28" s="62">
        <v>0</v>
      </c>
      <c r="H28" s="63">
        <f t="shared" si="1"/>
        <v>-5000000</v>
      </c>
      <c r="I28" s="63">
        <v>0</v>
      </c>
      <c r="J28" s="28">
        <f t="shared" si="2"/>
        <v>0</v>
      </c>
      <c r="K28" s="29">
        <f t="shared" si="3"/>
        <v>-100</v>
      </c>
      <c r="L28" s="30">
        <f t="shared" si="6"/>
        <v>9.746371977883518</v>
      </c>
      <c r="M28" s="29">
        <f t="shared" si="7"/>
        <v>-406.8348250610252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14491000</v>
      </c>
      <c r="D30" s="62">
        <v>30492000</v>
      </c>
      <c r="E30" s="63">
        <f t="shared" si="0"/>
        <v>16001000</v>
      </c>
      <c r="F30" s="61">
        <v>15065000</v>
      </c>
      <c r="G30" s="62">
        <v>11120000</v>
      </c>
      <c r="H30" s="63">
        <f t="shared" si="1"/>
        <v>-3945000</v>
      </c>
      <c r="I30" s="63">
        <v>20174000</v>
      </c>
      <c r="J30" s="28">
        <f t="shared" si="2"/>
        <v>110.42026085156304</v>
      </c>
      <c r="K30" s="29">
        <f t="shared" si="3"/>
        <v>-26.186525058081646</v>
      </c>
      <c r="L30" s="30">
        <f t="shared" si="6"/>
        <v>53.90656689184728</v>
      </c>
      <c r="M30" s="29">
        <f t="shared" si="7"/>
        <v>-320.9926769731489</v>
      </c>
      <c r="N30" s="5"/>
      <c r="O30" s="31"/>
    </row>
    <row r="31" spans="1:15" ht="12.75">
      <c r="A31" s="6"/>
      <c r="B31" s="27" t="s">
        <v>30</v>
      </c>
      <c r="C31" s="61">
        <v>967000</v>
      </c>
      <c r="D31" s="62">
        <v>16071610</v>
      </c>
      <c r="E31" s="63">
        <f t="shared" si="0"/>
        <v>15104610</v>
      </c>
      <c r="F31" s="61">
        <v>1018000</v>
      </c>
      <c r="G31" s="62">
        <v>957000</v>
      </c>
      <c r="H31" s="63">
        <f t="shared" si="1"/>
        <v>-61000</v>
      </c>
      <c r="I31" s="63">
        <v>1033000</v>
      </c>
      <c r="J31" s="28">
        <f t="shared" si="2"/>
        <v>1562.0072388831436</v>
      </c>
      <c r="K31" s="29">
        <f t="shared" si="3"/>
        <v>-5.992141453831041</v>
      </c>
      <c r="L31" s="30">
        <f t="shared" si="6"/>
        <v>50.886673916646785</v>
      </c>
      <c r="M31" s="29">
        <f t="shared" si="7"/>
        <v>-4.963384865744508</v>
      </c>
      <c r="N31" s="5"/>
      <c r="O31" s="31"/>
    </row>
    <row r="32" spans="1:15" ht="17.25" thickBot="1">
      <c r="A32" s="6"/>
      <c r="B32" s="55" t="s">
        <v>37</v>
      </c>
      <c r="C32" s="79">
        <v>46221000</v>
      </c>
      <c r="D32" s="80">
        <v>75903840</v>
      </c>
      <c r="E32" s="81">
        <f t="shared" si="0"/>
        <v>29682840</v>
      </c>
      <c r="F32" s="79">
        <v>118248000</v>
      </c>
      <c r="G32" s="80">
        <v>119477000</v>
      </c>
      <c r="H32" s="81">
        <f t="shared" si="1"/>
        <v>1229000</v>
      </c>
      <c r="I32" s="81">
        <v>138458000</v>
      </c>
      <c r="J32" s="56">
        <f t="shared" si="2"/>
        <v>64.21938080093464</v>
      </c>
      <c r="K32" s="57">
        <f t="shared" si="3"/>
        <v>1.039341045937352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23849575</v>
      </c>
      <c r="D7" s="62">
        <v>24166000</v>
      </c>
      <c r="E7" s="63">
        <f>($D7-$C7)</f>
        <v>316425</v>
      </c>
      <c r="F7" s="61">
        <v>26471373</v>
      </c>
      <c r="G7" s="62">
        <v>27241471</v>
      </c>
      <c r="H7" s="63">
        <f>($G7-$F7)</f>
        <v>770098</v>
      </c>
      <c r="I7" s="63">
        <v>30136588</v>
      </c>
      <c r="J7" s="28">
        <f>IF($C7=0,0,($E7/$C7)*100)</f>
        <v>1.3267532021010857</v>
      </c>
      <c r="K7" s="29">
        <f>IF($F7=0,0,($H7/$F7)*100)</f>
        <v>2.9091728638329415</v>
      </c>
      <c r="L7" s="30">
        <f>IF($E$10=0,0,($E7/$E$10)*100)</f>
        <v>1.4018094760947237</v>
      </c>
      <c r="M7" s="29">
        <f>IF($H$10=0,0,($H7/$H$10)*100)</f>
        <v>3.404694157443883</v>
      </c>
      <c r="N7" s="5"/>
      <c r="O7" s="31"/>
    </row>
    <row r="8" spans="1:15" ht="12.75">
      <c r="A8" s="2"/>
      <c r="B8" s="27" t="s">
        <v>16</v>
      </c>
      <c r="C8" s="61">
        <v>57410575</v>
      </c>
      <c r="D8" s="62">
        <v>80116000</v>
      </c>
      <c r="E8" s="63">
        <f>($D8-$C8)</f>
        <v>22705425</v>
      </c>
      <c r="F8" s="61">
        <v>62036719</v>
      </c>
      <c r="G8" s="62">
        <v>87659723</v>
      </c>
      <c r="H8" s="63">
        <f>($G8-$F8)</f>
        <v>25623004</v>
      </c>
      <c r="I8" s="63">
        <v>94723343</v>
      </c>
      <c r="J8" s="28">
        <f>IF($C8=0,0,($E8/$C8)*100)</f>
        <v>39.54920326089749</v>
      </c>
      <c r="K8" s="29">
        <f>IF($F8=0,0,($H8/$F8)*100)</f>
        <v>41.302964458839284</v>
      </c>
      <c r="L8" s="30">
        <f>IF($E$10=0,0,($E8/$E$10)*100)</f>
        <v>100.58838563248177</v>
      </c>
      <c r="M8" s="29">
        <f>IF($H$10=0,0,($H8/$H$10)*100)</f>
        <v>113.28232512610244</v>
      </c>
      <c r="N8" s="5"/>
      <c r="O8" s="31"/>
    </row>
    <row r="9" spans="1:15" ht="12.75">
      <c r="A9" s="2"/>
      <c r="B9" s="27" t="s">
        <v>17</v>
      </c>
      <c r="C9" s="61">
        <v>58890050</v>
      </c>
      <c r="D9" s="62">
        <v>58440811</v>
      </c>
      <c r="E9" s="63">
        <f aca="true" t="shared" si="0" ref="E9:E32">($D9-$C9)</f>
        <v>-449239</v>
      </c>
      <c r="F9" s="61">
        <v>65159418</v>
      </c>
      <c r="G9" s="62">
        <v>61385029</v>
      </c>
      <c r="H9" s="63">
        <f aca="true" t="shared" si="1" ref="H9:H32">($G9-$F9)</f>
        <v>-3774389</v>
      </c>
      <c r="I9" s="63">
        <v>64771087</v>
      </c>
      <c r="J9" s="28">
        <f aca="true" t="shared" si="2" ref="J9:J32">IF($C9=0,0,($E9/$C9)*100)</f>
        <v>-0.7628436382716605</v>
      </c>
      <c r="K9" s="29">
        <f aca="true" t="shared" si="3" ref="K9:K32">IF($F9=0,0,($H9/$F9)*100)</f>
        <v>-5.792545599471131</v>
      </c>
      <c r="L9" s="30">
        <f>IF($E$10=0,0,($E9/$E$10)*100)</f>
        <v>-1.9901951085764955</v>
      </c>
      <c r="M9" s="29">
        <f>IF($H$10=0,0,($H9/$H$10)*100)</f>
        <v>-16.687019283546327</v>
      </c>
      <c r="N9" s="5"/>
      <c r="O9" s="31"/>
    </row>
    <row r="10" spans="1:15" ht="16.5">
      <c r="A10" s="6"/>
      <c r="B10" s="32" t="s">
        <v>18</v>
      </c>
      <c r="C10" s="64">
        <v>140150200</v>
      </c>
      <c r="D10" s="65">
        <v>162722811</v>
      </c>
      <c r="E10" s="66">
        <f t="shared" si="0"/>
        <v>22572611</v>
      </c>
      <c r="F10" s="64">
        <v>153667510</v>
      </c>
      <c r="G10" s="65">
        <v>176286223</v>
      </c>
      <c r="H10" s="66">
        <f t="shared" si="1"/>
        <v>22618713</v>
      </c>
      <c r="I10" s="66">
        <v>189631018</v>
      </c>
      <c r="J10" s="33">
        <f t="shared" si="2"/>
        <v>16.106014119137896</v>
      </c>
      <c r="K10" s="34">
        <f t="shared" si="3"/>
        <v>14.71925522838237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50116839</v>
      </c>
      <c r="D12" s="62">
        <v>56668935</v>
      </c>
      <c r="E12" s="63">
        <f t="shared" si="0"/>
        <v>6552096</v>
      </c>
      <c r="F12" s="61">
        <v>54176219</v>
      </c>
      <c r="G12" s="62">
        <v>61400776</v>
      </c>
      <c r="H12" s="63">
        <f t="shared" si="1"/>
        <v>7224557</v>
      </c>
      <c r="I12" s="63">
        <v>66348403</v>
      </c>
      <c r="J12" s="28">
        <f t="shared" si="2"/>
        <v>13.073641775372147</v>
      </c>
      <c r="K12" s="29">
        <f t="shared" si="3"/>
        <v>13.335292003304994</v>
      </c>
      <c r="L12" s="30">
        <f aca="true" t="shared" si="4" ref="L12:L17">IF($E$17=0,0,($E12/$E$17)*100)</f>
        <v>42.16786503082805</v>
      </c>
      <c r="M12" s="29">
        <f aca="true" t="shared" si="5" ref="M12:M17">IF($H$17=0,0,($H12/$H$17)*100)</f>
        <v>46.81865094655944</v>
      </c>
      <c r="N12" s="5"/>
      <c r="O12" s="31"/>
    </row>
    <row r="13" spans="1:15" ht="12.75">
      <c r="A13" s="2"/>
      <c r="B13" s="27" t="s">
        <v>21</v>
      </c>
      <c r="C13" s="61">
        <v>1422408</v>
      </c>
      <c r="D13" s="62">
        <v>1700000</v>
      </c>
      <c r="E13" s="63">
        <f t="shared" si="0"/>
        <v>277592</v>
      </c>
      <c r="F13" s="61">
        <v>1537026</v>
      </c>
      <c r="G13" s="62">
        <v>1860072</v>
      </c>
      <c r="H13" s="63">
        <f t="shared" si="1"/>
        <v>323046</v>
      </c>
      <c r="I13" s="63">
        <v>2009957</v>
      </c>
      <c r="J13" s="28">
        <f t="shared" si="2"/>
        <v>19.515638269751015</v>
      </c>
      <c r="K13" s="29">
        <f t="shared" si="3"/>
        <v>21.017601523982027</v>
      </c>
      <c r="L13" s="30">
        <f t="shared" si="4"/>
        <v>1.786521746573557</v>
      </c>
      <c r="M13" s="29">
        <f t="shared" si="5"/>
        <v>2.0934955477107096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41573703</v>
      </c>
      <c r="D15" s="62">
        <v>43101692</v>
      </c>
      <c r="E15" s="63">
        <f t="shared" si="0"/>
        <v>1527989</v>
      </c>
      <c r="F15" s="61">
        <v>44923712</v>
      </c>
      <c r="G15" s="62">
        <v>47160147</v>
      </c>
      <c r="H15" s="63">
        <f t="shared" si="1"/>
        <v>2236435</v>
      </c>
      <c r="I15" s="63">
        <v>50960312</v>
      </c>
      <c r="J15" s="28">
        <f t="shared" si="2"/>
        <v>3.6753738294613787</v>
      </c>
      <c r="K15" s="29">
        <f t="shared" si="3"/>
        <v>4.978295204100677</v>
      </c>
      <c r="L15" s="30">
        <f t="shared" si="4"/>
        <v>9.833804926025184</v>
      </c>
      <c r="M15" s="29">
        <f t="shared" si="5"/>
        <v>14.49318894288863</v>
      </c>
      <c r="N15" s="5"/>
      <c r="O15" s="31"/>
    </row>
    <row r="16" spans="1:15" ht="12.75">
      <c r="A16" s="2"/>
      <c r="B16" s="27" t="s">
        <v>23</v>
      </c>
      <c r="C16" s="61">
        <v>54038796</v>
      </c>
      <c r="D16" s="62">
        <v>61219245</v>
      </c>
      <c r="E16" s="63">
        <f t="shared" si="0"/>
        <v>7180449</v>
      </c>
      <c r="F16" s="61">
        <v>57489362</v>
      </c>
      <c r="G16" s="62">
        <v>63136262</v>
      </c>
      <c r="H16" s="63">
        <f t="shared" si="1"/>
        <v>5646900</v>
      </c>
      <c r="I16" s="63">
        <v>67380171</v>
      </c>
      <c r="J16" s="40">
        <f t="shared" si="2"/>
        <v>13.28758138874893</v>
      </c>
      <c r="K16" s="29">
        <f t="shared" si="3"/>
        <v>9.822512902474026</v>
      </c>
      <c r="L16" s="30">
        <f t="shared" si="4"/>
        <v>46.21180829657322</v>
      </c>
      <c r="M16" s="29">
        <f t="shared" si="5"/>
        <v>36.594664562841224</v>
      </c>
      <c r="N16" s="5"/>
      <c r="O16" s="31"/>
    </row>
    <row r="17" spans="1:15" ht="16.5">
      <c r="A17" s="2"/>
      <c r="B17" s="32" t="s">
        <v>24</v>
      </c>
      <c r="C17" s="64">
        <v>147151746</v>
      </c>
      <c r="D17" s="65">
        <v>162689872</v>
      </c>
      <c r="E17" s="66">
        <f t="shared" si="0"/>
        <v>15538126</v>
      </c>
      <c r="F17" s="64">
        <v>158126319</v>
      </c>
      <c r="G17" s="65">
        <v>173557257</v>
      </c>
      <c r="H17" s="66">
        <f t="shared" si="1"/>
        <v>15430938</v>
      </c>
      <c r="I17" s="66">
        <v>186698843</v>
      </c>
      <c r="J17" s="41">
        <f t="shared" si="2"/>
        <v>10.559253574877731</v>
      </c>
      <c r="K17" s="34">
        <f t="shared" si="3"/>
        <v>9.758614566876751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-7001546</v>
      </c>
      <c r="D18" s="71">
        <v>32939</v>
      </c>
      <c r="E18" s="72">
        <f t="shared" si="0"/>
        <v>7034485</v>
      </c>
      <c r="F18" s="73">
        <v>-4458809</v>
      </c>
      <c r="G18" s="74">
        <v>2728966</v>
      </c>
      <c r="H18" s="75">
        <f t="shared" si="1"/>
        <v>7187775</v>
      </c>
      <c r="I18" s="75">
        <v>2932175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15782000</v>
      </c>
      <c r="D23" s="62">
        <v>16156000</v>
      </c>
      <c r="E23" s="63">
        <f t="shared" si="0"/>
        <v>374000</v>
      </c>
      <c r="F23" s="61">
        <v>16581000</v>
      </c>
      <c r="G23" s="62">
        <v>16637000</v>
      </c>
      <c r="H23" s="63">
        <f t="shared" si="1"/>
        <v>56000</v>
      </c>
      <c r="I23" s="63">
        <v>17359000</v>
      </c>
      <c r="J23" s="28">
        <f t="shared" si="2"/>
        <v>2.3697883664934736</v>
      </c>
      <c r="K23" s="29">
        <f t="shared" si="3"/>
        <v>0.3377359628490441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15782000</v>
      </c>
      <c r="D25" s="65">
        <v>16156000</v>
      </c>
      <c r="E25" s="66">
        <f t="shared" si="0"/>
        <v>374000</v>
      </c>
      <c r="F25" s="64">
        <v>16581000</v>
      </c>
      <c r="G25" s="65">
        <v>16637000</v>
      </c>
      <c r="H25" s="66">
        <f t="shared" si="1"/>
        <v>56000</v>
      </c>
      <c r="I25" s="66">
        <v>17359000</v>
      </c>
      <c r="J25" s="41">
        <f t="shared" si="2"/>
        <v>2.3697883664934736</v>
      </c>
      <c r="K25" s="34">
        <f t="shared" si="3"/>
        <v>0.3377359628490441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10943000</v>
      </c>
      <c r="D27" s="62">
        <v>12256000</v>
      </c>
      <c r="E27" s="63">
        <f t="shared" si="0"/>
        <v>1313000</v>
      </c>
      <c r="F27" s="61">
        <v>11497000</v>
      </c>
      <c r="G27" s="62">
        <v>12337000</v>
      </c>
      <c r="H27" s="63">
        <f t="shared" si="1"/>
        <v>840000</v>
      </c>
      <c r="I27" s="63">
        <v>12959000</v>
      </c>
      <c r="J27" s="28">
        <f t="shared" si="2"/>
        <v>11.998537878095586</v>
      </c>
      <c r="K27" s="29">
        <f t="shared" si="3"/>
        <v>7.306253805340523</v>
      </c>
      <c r="L27" s="30">
        <f aca="true" t="shared" si="6" ref="L27:L32">IF($E$32=0,0,($E27/$E$32)*100)</f>
        <v>351.06951871657753</v>
      </c>
      <c r="M27" s="29">
        <f aca="true" t="shared" si="7" ref="M27:M32">IF($H$32=0,0,($H27/$H$32)*100)</f>
        <v>1500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2854000</v>
      </c>
      <c r="D30" s="62">
        <v>2100000</v>
      </c>
      <c r="E30" s="63">
        <f t="shared" si="0"/>
        <v>-754000</v>
      </c>
      <c r="F30" s="61">
        <v>3000000</v>
      </c>
      <c r="G30" s="62">
        <v>2500000</v>
      </c>
      <c r="H30" s="63">
        <f t="shared" si="1"/>
        <v>-500000</v>
      </c>
      <c r="I30" s="63">
        <v>2600000</v>
      </c>
      <c r="J30" s="28">
        <f t="shared" si="2"/>
        <v>-26.419060967063768</v>
      </c>
      <c r="K30" s="29">
        <f t="shared" si="3"/>
        <v>-16.666666666666664</v>
      </c>
      <c r="L30" s="30">
        <f t="shared" si="6"/>
        <v>-201.60427807486633</v>
      </c>
      <c r="M30" s="29">
        <f t="shared" si="7"/>
        <v>-892.8571428571429</v>
      </c>
      <c r="N30" s="5"/>
      <c r="O30" s="31"/>
    </row>
    <row r="31" spans="1:15" ht="12.75">
      <c r="A31" s="6"/>
      <c r="B31" s="27" t="s">
        <v>30</v>
      </c>
      <c r="C31" s="61">
        <v>1985000</v>
      </c>
      <c r="D31" s="62">
        <v>1800000</v>
      </c>
      <c r="E31" s="63">
        <f t="shared" si="0"/>
        <v>-185000</v>
      </c>
      <c r="F31" s="61">
        <v>2084000</v>
      </c>
      <c r="G31" s="62">
        <v>1800000</v>
      </c>
      <c r="H31" s="63">
        <f t="shared" si="1"/>
        <v>-284000</v>
      </c>
      <c r="I31" s="63">
        <v>1800000</v>
      </c>
      <c r="J31" s="28">
        <f t="shared" si="2"/>
        <v>-9.319899244332493</v>
      </c>
      <c r="K31" s="29">
        <f t="shared" si="3"/>
        <v>-13.62763915547025</v>
      </c>
      <c r="L31" s="30">
        <f t="shared" si="6"/>
        <v>-49.465240641711226</v>
      </c>
      <c r="M31" s="29">
        <f t="shared" si="7"/>
        <v>-507.1428571428571</v>
      </c>
      <c r="N31" s="5"/>
      <c r="O31" s="31"/>
    </row>
    <row r="32" spans="1:15" ht="17.25" thickBot="1">
      <c r="A32" s="6"/>
      <c r="B32" s="55" t="s">
        <v>37</v>
      </c>
      <c r="C32" s="79">
        <v>15782000</v>
      </c>
      <c r="D32" s="80">
        <v>16156000</v>
      </c>
      <c r="E32" s="81">
        <f t="shared" si="0"/>
        <v>374000</v>
      </c>
      <c r="F32" s="79">
        <v>16581000</v>
      </c>
      <c r="G32" s="80">
        <v>16637000</v>
      </c>
      <c r="H32" s="81">
        <f t="shared" si="1"/>
        <v>56000</v>
      </c>
      <c r="I32" s="81">
        <v>17359000</v>
      </c>
      <c r="J32" s="56">
        <f t="shared" si="2"/>
        <v>2.3697883664934736</v>
      </c>
      <c r="K32" s="57">
        <f t="shared" si="3"/>
        <v>0.3377359628490441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31325600</v>
      </c>
      <c r="D7" s="62">
        <v>31800000</v>
      </c>
      <c r="E7" s="63">
        <f>($D7-$C7)</f>
        <v>474400</v>
      </c>
      <c r="F7" s="61">
        <v>33400000</v>
      </c>
      <c r="G7" s="62">
        <v>33708000</v>
      </c>
      <c r="H7" s="63">
        <f>($G7-$F7)</f>
        <v>308000</v>
      </c>
      <c r="I7" s="63">
        <v>35393400</v>
      </c>
      <c r="J7" s="28">
        <f>IF($C7=0,0,($E7/$C7)*100)</f>
        <v>1.5144163240289092</v>
      </c>
      <c r="K7" s="29">
        <f>IF($F7=0,0,($H7/$F7)*100)</f>
        <v>0.9221556886227545</v>
      </c>
      <c r="L7" s="30">
        <f>IF($E$10=0,0,($E7/$E$10)*100)</f>
        <v>3.849609768530852</v>
      </c>
      <c r="M7" s="29">
        <f>IF($H$10=0,0,($H7/$H$10)*100)</f>
        <v>3.7234690739297203</v>
      </c>
      <c r="N7" s="5"/>
      <c r="O7" s="31"/>
    </row>
    <row r="8" spans="1:15" ht="12.75">
      <c r="A8" s="2"/>
      <c r="B8" s="27" t="s">
        <v>16</v>
      </c>
      <c r="C8" s="61">
        <v>153575000</v>
      </c>
      <c r="D8" s="62">
        <v>160310000</v>
      </c>
      <c r="E8" s="63">
        <f>($D8-$C8)</f>
        <v>6735000</v>
      </c>
      <c r="F8" s="61">
        <v>169196000</v>
      </c>
      <c r="G8" s="62">
        <v>173828440</v>
      </c>
      <c r="H8" s="63">
        <f>($G8-$F8)</f>
        <v>4632440</v>
      </c>
      <c r="I8" s="63">
        <v>187993524</v>
      </c>
      <c r="J8" s="28">
        <f>IF($C8=0,0,($E8/$C8)*100)</f>
        <v>4.385479407455641</v>
      </c>
      <c r="K8" s="29">
        <f>IF($F8=0,0,($H8/$F8)*100)</f>
        <v>2.7379134258493107</v>
      </c>
      <c r="L8" s="30">
        <f>IF($E$10=0,0,($E8/$E$10)*100)</f>
        <v>54.652448969340824</v>
      </c>
      <c r="M8" s="29">
        <f>IF($H$10=0,0,($H8/$H$10)*100)</f>
        <v>56.00242557413959</v>
      </c>
      <c r="N8" s="5"/>
      <c r="O8" s="31"/>
    </row>
    <row r="9" spans="1:15" ht="12.75">
      <c r="A9" s="2"/>
      <c r="B9" s="27" t="s">
        <v>17</v>
      </c>
      <c r="C9" s="61">
        <v>83254759</v>
      </c>
      <c r="D9" s="62">
        <v>88368686</v>
      </c>
      <c r="E9" s="63">
        <f aca="true" t="shared" si="0" ref="E9:E32">($D9-$C9)</f>
        <v>5113927</v>
      </c>
      <c r="F9" s="61">
        <v>83583526</v>
      </c>
      <c r="G9" s="62">
        <v>86914942</v>
      </c>
      <c r="H9" s="63">
        <f aca="true" t="shared" si="1" ref="H9:H32">($G9-$F9)</f>
        <v>3331416</v>
      </c>
      <c r="I9" s="63">
        <v>87757872</v>
      </c>
      <c r="J9" s="28">
        <f aca="true" t="shared" si="2" ref="J9:J32">IF($C9=0,0,($E9/$C9)*100)</f>
        <v>6.142504117992822</v>
      </c>
      <c r="K9" s="29">
        <f aca="true" t="shared" si="3" ref="K9:K32">IF($F9=0,0,($H9/$F9)*100)</f>
        <v>3.9857327866259196</v>
      </c>
      <c r="L9" s="30">
        <f>IF($E$10=0,0,($E9/$E$10)*100)</f>
        <v>41.49794126212832</v>
      </c>
      <c r="M9" s="29">
        <f>IF($H$10=0,0,($H9/$H$10)*100)</f>
        <v>40.274105351930686</v>
      </c>
      <c r="N9" s="5"/>
      <c r="O9" s="31"/>
    </row>
    <row r="10" spans="1:15" ht="16.5">
      <c r="A10" s="6"/>
      <c r="B10" s="32" t="s">
        <v>18</v>
      </c>
      <c r="C10" s="64">
        <v>268155359</v>
      </c>
      <c r="D10" s="65">
        <v>280478686</v>
      </c>
      <c r="E10" s="66">
        <f t="shared" si="0"/>
        <v>12323327</v>
      </c>
      <c r="F10" s="64">
        <v>286179526</v>
      </c>
      <c r="G10" s="65">
        <v>294451382</v>
      </c>
      <c r="H10" s="66">
        <f t="shared" si="1"/>
        <v>8271856</v>
      </c>
      <c r="I10" s="66">
        <v>311144796</v>
      </c>
      <c r="J10" s="33">
        <f t="shared" si="2"/>
        <v>4.595592288722449</v>
      </c>
      <c r="K10" s="34">
        <f t="shared" si="3"/>
        <v>2.890442973198579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106728622</v>
      </c>
      <c r="D12" s="62">
        <v>118340624</v>
      </c>
      <c r="E12" s="63">
        <f t="shared" si="0"/>
        <v>11612002</v>
      </c>
      <c r="F12" s="61">
        <v>114208025</v>
      </c>
      <c r="G12" s="62">
        <v>125643800</v>
      </c>
      <c r="H12" s="63">
        <f t="shared" si="1"/>
        <v>11435775</v>
      </c>
      <c r="I12" s="63">
        <v>131303600</v>
      </c>
      <c r="J12" s="28">
        <f t="shared" si="2"/>
        <v>10.879932470223405</v>
      </c>
      <c r="K12" s="29">
        <f t="shared" si="3"/>
        <v>10.013109849329764</v>
      </c>
      <c r="L12" s="30">
        <f aca="true" t="shared" si="4" ref="L12:L17">IF($E$17=0,0,($E12/$E$17)*100)</f>
        <v>43.19381853860369</v>
      </c>
      <c r="M12" s="29">
        <f aca="true" t="shared" si="5" ref="M12:M17">IF($H$17=0,0,($H12/$H$17)*100)</f>
        <v>37.70494927420666</v>
      </c>
      <c r="N12" s="5"/>
      <c r="O12" s="31"/>
    </row>
    <row r="13" spans="1:15" ht="12.75">
      <c r="A13" s="2"/>
      <c r="B13" s="27" t="s">
        <v>21</v>
      </c>
      <c r="C13" s="61">
        <v>8000000</v>
      </c>
      <c r="D13" s="62">
        <v>15900000</v>
      </c>
      <c r="E13" s="63">
        <f t="shared" si="0"/>
        <v>7900000</v>
      </c>
      <c r="F13" s="61">
        <v>6000000</v>
      </c>
      <c r="G13" s="62">
        <v>16854000</v>
      </c>
      <c r="H13" s="63">
        <f t="shared" si="1"/>
        <v>10854000</v>
      </c>
      <c r="I13" s="63">
        <v>17696700</v>
      </c>
      <c r="J13" s="28">
        <f t="shared" si="2"/>
        <v>98.75</v>
      </c>
      <c r="K13" s="29">
        <f t="shared" si="3"/>
        <v>180.9</v>
      </c>
      <c r="L13" s="30">
        <f t="shared" si="4"/>
        <v>29.386075411885837</v>
      </c>
      <c r="M13" s="29">
        <f t="shared" si="5"/>
        <v>35.78677609713719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95465000</v>
      </c>
      <c r="D15" s="62">
        <v>100275000</v>
      </c>
      <c r="E15" s="63">
        <f t="shared" si="0"/>
        <v>4810000</v>
      </c>
      <c r="F15" s="61">
        <v>102582450</v>
      </c>
      <c r="G15" s="62">
        <v>108143000</v>
      </c>
      <c r="H15" s="63">
        <f t="shared" si="1"/>
        <v>5560550</v>
      </c>
      <c r="I15" s="63">
        <v>118549200</v>
      </c>
      <c r="J15" s="28">
        <f t="shared" si="2"/>
        <v>5.038495783795108</v>
      </c>
      <c r="K15" s="29">
        <f t="shared" si="3"/>
        <v>5.4205665783962065</v>
      </c>
      <c r="L15" s="30">
        <f t="shared" si="4"/>
        <v>17.892028193819094</v>
      </c>
      <c r="M15" s="29">
        <f t="shared" si="5"/>
        <v>18.333716401965745</v>
      </c>
      <c r="N15" s="5"/>
      <c r="O15" s="31"/>
    </row>
    <row r="16" spans="1:15" ht="12.75">
      <c r="A16" s="2"/>
      <c r="B16" s="27" t="s">
        <v>23</v>
      </c>
      <c r="C16" s="61">
        <v>98661765</v>
      </c>
      <c r="D16" s="62">
        <v>101223244</v>
      </c>
      <c r="E16" s="63">
        <f t="shared" si="0"/>
        <v>2561479</v>
      </c>
      <c r="F16" s="61">
        <v>104064686</v>
      </c>
      <c r="G16" s="62">
        <v>106544000</v>
      </c>
      <c r="H16" s="63">
        <f t="shared" si="1"/>
        <v>2479314</v>
      </c>
      <c r="I16" s="63">
        <v>111688240</v>
      </c>
      <c r="J16" s="40">
        <f t="shared" si="2"/>
        <v>2.596222558961924</v>
      </c>
      <c r="K16" s="29">
        <f t="shared" si="3"/>
        <v>2.382473916271654</v>
      </c>
      <c r="L16" s="30">
        <f t="shared" si="4"/>
        <v>9.528077855691382</v>
      </c>
      <c r="M16" s="29">
        <f t="shared" si="5"/>
        <v>8.174558226690399</v>
      </c>
      <c r="N16" s="5"/>
      <c r="O16" s="31"/>
    </row>
    <row r="17" spans="1:15" ht="16.5">
      <c r="A17" s="2"/>
      <c r="B17" s="32" t="s">
        <v>24</v>
      </c>
      <c r="C17" s="64">
        <v>308855387</v>
      </c>
      <c r="D17" s="65">
        <v>335738868</v>
      </c>
      <c r="E17" s="66">
        <f t="shared" si="0"/>
        <v>26883481</v>
      </c>
      <c r="F17" s="64">
        <v>326855161</v>
      </c>
      <c r="G17" s="65">
        <v>357184800</v>
      </c>
      <c r="H17" s="66">
        <f t="shared" si="1"/>
        <v>30329639</v>
      </c>
      <c r="I17" s="66">
        <v>379237740</v>
      </c>
      <c r="J17" s="41">
        <f t="shared" si="2"/>
        <v>8.704229270898228</v>
      </c>
      <c r="K17" s="34">
        <f t="shared" si="3"/>
        <v>9.279229034416256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-40700028</v>
      </c>
      <c r="D18" s="71">
        <v>-55260182</v>
      </c>
      <c r="E18" s="72">
        <f t="shared" si="0"/>
        <v>-14560154</v>
      </c>
      <c r="F18" s="73">
        <v>-40675635</v>
      </c>
      <c r="G18" s="74">
        <v>-62733418</v>
      </c>
      <c r="H18" s="75">
        <f t="shared" si="1"/>
        <v>-22057783</v>
      </c>
      <c r="I18" s="75">
        <v>-68092944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29907000</v>
      </c>
      <c r="D23" s="62">
        <v>31731250</v>
      </c>
      <c r="E23" s="63">
        <f t="shared" si="0"/>
        <v>1824250</v>
      </c>
      <c r="F23" s="61">
        <v>27734450</v>
      </c>
      <c r="G23" s="62">
        <v>37463700</v>
      </c>
      <c r="H23" s="63">
        <f t="shared" si="1"/>
        <v>9729250</v>
      </c>
      <c r="I23" s="63">
        <v>38561900</v>
      </c>
      <c r="J23" s="28">
        <f t="shared" si="2"/>
        <v>6.09974253519243</v>
      </c>
      <c r="K23" s="29">
        <f t="shared" si="3"/>
        <v>35.080017811782824</v>
      </c>
      <c r="L23" s="30">
        <f>IF($E$25=0,0,($E23/$E$25)*100)</f>
        <v>89.89774547246519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205000</v>
      </c>
      <c r="E24" s="63">
        <f t="shared" si="0"/>
        <v>205000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10.102254527534804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29907000</v>
      </c>
      <c r="D25" s="65">
        <v>31936250</v>
      </c>
      <c r="E25" s="66">
        <f t="shared" si="0"/>
        <v>2029250</v>
      </c>
      <c r="F25" s="64">
        <v>27734450</v>
      </c>
      <c r="G25" s="65">
        <v>37463700</v>
      </c>
      <c r="H25" s="66">
        <f t="shared" si="1"/>
        <v>9729250</v>
      </c>
      <c r="I25" s="66">
        <v>38561900</v>
      </c>
      <c r="J25" s="41">
        <f t="shared" si="2"/>
        <v>6.785200789112916</v>
      </c>
      <c r="K25" s="34">
        <f t="shared" si="3"/>
        <v>35.080017811782824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18013714</v>
      </c>
      <c r="D27" s="62">
        <v>14868750</v>
      </c>
      <c r="E27" s="63">
        <f t="shared" si="0"/>
        <v>-3144964</v>
      </c>
      <c r="F27" s="61">
        <v>2677732</v>
      </c>
      <c r="G27" s="62">
        <v>12500000</v>
      </c>
      <c r="H27" s="63">
        <f t="shared" si="1"/>
        <v>9822268</v>
      </c>
      <c r="I27" s="63">
        <v>2000000</v>
      </c>
      <c r="J27" s="28">
        <f t="shared" si="2"/>
        <v>-17.458720616969938</v>
      </c>
      <c r="K27" s="29">
        <f t="shared" si="3"/>
        <v>366.81295962404005</v>
      </c>
      <c r="L27" s="30">
        <f aca="true" t="shared" si="6" ref="L27:L32">IF($E$32=0,0,($E27/$E$32)*100)</f>
        <v>-154.98159418504375</v>
      </c>
      <c r="M27" s="29">
        <f aca="true" t="shared" si="7" ref="M27:M32">IF($H$32=0,0,($H27/$H$32)*100)</f>
        <v>100.95606547267262</v>
      </c>
      <c r="N27" s="5"/>
      <c r="O27" s="31"/>
    </row>
    <row r="28" spans="1:15" ht="12.75">
      <c r="A28" s="6"/>
      <c r="B28" s="27" t="s">
        <v>34</v>
      </c>
      <c r="C28" s="61">
        <v>8000000</v>
      </c>
      <c r="D28" s="62">
        <v>10500000</v>
      </c>
      <c r="E28" s="63">
        <f t="shared" si="0"/>
        <v>2500000</v>
      </c>
      <c r="F28" s="61">
        <v>5000000</v>
      </c>
      <c r="G28" s="62">
        <v>15000000</v>
      </c>
      <c r="H28" s="63">
        <f t="shared" si="1"/>
        <v>10000000</v>
      </c>
      <c r="I28" s="63">
        <v>15000000</v>
      </c>
      <c r="J28" s="28">
        <f t="shared" si="2"/>
        <v>31.25</v>
      </c>
      <c r="K28" s="29">
        <f t="shared" si="3"/>
        <v>200</v>
      </c>
      <c r="L28" s="30">
        <f t="shared" si="6"/>
        <v>123.1982259455464</v>
      </c>
      <c r="M28" s="29">
        <f t="shared" si="7"/>
        <v>102.78284554307886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3893286</v>
      </c>
      <c r="D30" s="62">
        <v>2931250</v>
      </c>
      <c r="E30" s="63">
        <f t="shared" si="0"/>
        <v>-962036</v>
      </c>
      <c r="F30" s="61">
        <v>17000000</v>
      </c>
      <c r="G30" s="62">
        <v>9963700</v>
      </c>
      <c r="H30" s="63">
        <f t="shared" si="1"/>
        <v>-7036300</v>
      </c>
      <c r="I30" s="63">
        <v>21561900</v>
      </c>
      <c r="J30" s="28">
        <f t="shared" si="2"/>
        <v>-24.710129181365048</v>
      </c>
      <c r="K30" s="29">
        <f t="shared" si="3"/>
        <v>-41.39</v>
      </c>
      <c r="L30" s="30">
        <f t="shared" si="6"/>
        <v>-47.40845139829987</v>
      </c>
      <c r="M30" s="29">
        <f t="shared" si="7"/>
        <v>-72.32109360947658</v>
      </c>
      <c r="N30" s="5"/>
      <c r="O30" s="31"/>
    </row>
    <row r="31" spans="1:15" ht="12.75">
      <c r="A31" s="6"/>
      <c r="B31" s="27" t="s">
        <v>30</v>
      </c>
      <c r="C31" s="61"/>
      <c r="D31" s="62">
        <v>3636250</v>
      </c>
      <c r="E31" s="63">
        <f t="shared" si="0"/>
        <v>3636250</v>
      </c>
      <c r="F31" s="61">
        <v>3056718</v>
      </c>
      <c r="G31" s="62">
        <v>0</v>
      </c>
      <c r="H31" s="63">
        <f t="shared" si="1"/>
        <v>-3056718</v>
      </c>
      <c r="I31" s="63">
        <v>0</v>
      </c>
      <c r="J31" s="28">
        <f t="shared" si="2"/>
        <v>0</v>
      </c>
      <c r="K31" s="29">
        <f t="shared" si="3"/>
        <v>-100</v>
      </c>
      <c r="L31" s="30">
        <f t="shared" si="6"/>
        <v>179.1918196377972</v>
      </c>
      <c r="M31" s="29">
        <f t="shared" si="7"/>
        <v>-31.417817406274896</v>
      </c>
      <c r="N31" s="5"/>
      <c r="O31" s="31"/>
    </row>
    <row r="32" spans="1:15" ht="17.25" thickBot="1">
      <c r="A32" s="6"/>
      <c r="B32" s="55" t="s">
        <v>37</v>
      </c>
      <c r="C32" s="79">
        <v>29907000</v>
      </c>
      <c r="D32" s="80">
        <v>31936250</v>
      </c>
      <c r="E32" s="81">
        <f t="shared" si="0"/>
        <v>2029250</v>
      </c>
      <c r="F32" s="79">
        <v>27734450</v>
      </c>
      <c r="G32" s="80">
        <v>37463700</v>
      </c>
      <c r="H32" s="81">
        <f t="shared" si="1"/>
        <v>9729250</v>
      </c>
      <c r="I32" s="81">
        <v>38561900</v>
      </c>
      <c r="J32" s="56">
        <f t="shared" si="2"/>
        <v>6.785200789112916</v>
      </c>
      <c r="K32" s="57">
        <f t="shared" si="3"/>
        <v>35.080017811782824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69496030</v>
      </c>
      <c r="D7" s="62">
        <v>59959347</v>
      </c>
      <c r="E7" s="63">
        <f>($D7-$C7)</f>
        <v>-9536683</v>
      </c>
      <c r="F7" s="61">
        <v>73248815</v>
      </c>
      <c r="G7" s="62">
        <v>63556908</v>
      </c>
      <c r="H7" s="63">
        <f>($G7-$F7)</f>
        <v>-9691907</v>
      </c>
      <c r="I7" s="63">
        <v>66734753</v>
      </c>
      <c r="J7" s="28">
        <f>IF($C7=0,0,($E7/$C7)*100)</f>
        <v>-13.72262991137767</v>
      </c>
      <c r="K7" s="29">
        <f>IF($F7=0,0,($H7/$F7)*100)</f>
        <v>-13.231486406981466</v>
      </c>
      <c r="L7" s="30">
        <f>IF($E$10=0,0,($E7/$E$10)*100)</f>
        <v>-263.03918688759717</v>
      </c>
      <c r="M7" s="29">
        <f>IF($H$10=0,0,($H7/$H$10)*100)</f>
        <v>641.7155528129288</v>
      </c>
      <c r="N7" s="5"/>
      <c r="O7" s="31"/>
    </row>
    <row r="8" spans="1:15" ht="12.75">
      <c r="A8" s="2"/>
      <c r="B8" s="27" t="s">
        <v>16</v>
      </c>
      <c r="C8" s="61">
        <v>158228484</v>
      </c>
      <c r="D8" s="62">
        <v>150578423</v>
      </c>
      <c r="E8" s="63">
        <f>($D8-$C8)</f>
        <v>-7650061</v>
      </c>
      <c r="F8" s="61">
        <v>171899583</v>
      </c>
      <c r="G8" s="62">
        <v>160095678</v>
      </c>
      <c r="H8" s="63">
        <f>($G8-$F8)</f>
        <v>-11803905</v>
      </c>
      <c r="I8" s="63">
        <v>168100462</v>
      </c>
      <c r="J8" s="28">
        <f>IF($C8=0,0,($E8/$C8)*100)</f>
        <v>-4.834819121442129</v>
      </c>
      <c r="K8" s="29">
        <f>IF($F8=0,0,($H8/$F8)*100)</f>
        <v>-6.866744406238611</v>
      </c>
      <c r="L8" s="30">
        <f>IF($E$10=0,0,($E8/$E$10)*100)</f>
        <v>-211.00269612406305</v>
      </c>
      <c r="M8" s="29">
        <f>IF($H$10=0,0,($H8/$H$10)*100)</f>
        <v>781.554076243849</v>
      </c>
      <c r="N8" s="5"/>
      <c r="O8" s="31"/>
    </row>
    <row r="9" spans="1:15" ht="12.75">
      <c r="A9" s="2"/>
      <c r="B9" s="27" t="s">
        <v>17</v>
      </c>
      <c r="C9" s="61">
        <v>109598677</v>
      </c>
      <c r="D9" s="62">
        <v>130410996</v>
      </c>
      <c r="E9" s="63">
        <f aca="true" t="shared" si="0" ref="E9:E32">($D9-$C9)</f>
        <v>20812319</v>
      </c>
      <c r="F9" s="61">
        <v>116920189</v>
      </c>
      <c r="G9" s="62">
        <v>136905689</v>
      </c>
      <c r="H9" s="63">
        <f aca="true" t="shared" si="1" ref="H9:H32">($G9-$F9)</f>
        <v>19985500</v>
      </c>
      <c r="I9" s="63">
        <v>145040473</v>
      </c>
      <c r="J9" s="28">
        <f aca="true" t="shared" si="2" ref="J9:J32">IF($C9=0,0,($E9/$C9)*100)</f>
        <v>18.989571379588824</v>
      </c>
      <c r="K9" s="29">
        <f aca="true" t="shared" si="3" ref="K9:K32">IF($F9=0,0,($H9/$F9)*100)</f>
        <v>17.093284034975344</v>
      </c>
      <c r="L9" s="30">
        <f>IF($E$10=0,0,($E9/$E$10)*100)</f>
        <v>574.0418830116602</v>
      </c>
      <c r="M9" s="29">
        <f>IF($H$10=0,0,($H9/$H$10)*100)</f>
        <v>-1323.2696290567776</v>
      </c>
      <c r="N9" s="5"/>
      <c r="O9" s="31"/>
    </row>
    <row r="10" spans="1:15" ht="16.5">
      <c r="A10" s="6"/>
      <c r="B10" s="32" t="s">
        <v>18</v>
      </c>
      <c r="C10" s="64">
        <v>337323191</v>
      </c>
      <c r="D10" s="65">
        <v>340948766</v>
      </c>
      <c r="E10" s="66">
        <f t="shared" si="0"/>
        <v>3625575</v>
      </c>
      <c r="F10" s="64">
        <v>362068587</v>
      </c>
      <c r="G10" s="65">
        <v>360558275</v>
      </c>
      <c r="H10" s="66">
        <f t="shared" si="1"/>
        <v>-1510312</v>
      </c>
      <c r="I10" s="66">
        <v>379875688</v>
      </c>
      <c r="J10" s="33">
        <f t="shared" si="2"/>
        <v>1.0748075130120538</v>
      </c>
      <c r="K10" s="34">
        <f t="shared" si="3"/>
        <v>-0.4171342265602291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95174340</v>
      </c>
      <c r="D12" s="62">
        <v>107832978</v>
      </c>
      <c r="E12" s="63">
        <f t="shared" si="0"/>
        <v>12658638</v>
      </c>
      <c r="F12" s="61">
        <v>101237492</v>
      </c>
      <c r="G12" s="62">
        <v>117301621</v>
      </c>
      <c r="H12" s="63">
        <f t="shared" si="1"/>
        <v>16064129</v>
      </c>
      <c r="I12" s="63">
        <v>125278131</v>
      </c>
      <c r="J12" s="28">
        <f t="shared" si="2"/>
        <v>13.300473636066194</v>
      </c>
      <c r="K12" s="29">
        <f t="shared" si="3"/>
        <v>15.867766657040457</v>
      </c>
      <c r="L12" s="30">
        <f aca="true" t="shared" si="4" ref="L12:L17">IF($E$17=0,0,($E12/$E$17)*100)</f>
        <v>26.29146359120093</v>
      </c>
      <c r="M12" s="29">
        <f aca="true" t="shared" si="5" ref="M12:M17">IF($H$17=0,0,($H12/$H$17)*100)</f>
        <v>39.698263494168906</v>
      </c>
      <c r="N12" s="5"/>
      <c r="O12" s="31"/>
    </row>
    <row r="13" spans="1:15" ht="12.75">
      <c r="A13" s="2"/>
      <c r="B13" s="27" t="s">
        <v>21</v>
      </c>
      <c r="C13" s="61"/>
      <c r="D13" s="62">
        <v>27711953</v>
      </c>
      <c r="E13" s="63">
        <f t="shared" si="0"/>
        <v>27711953</v>
      </c>
      <c r="F13" s="61"/>
      <c r="G13" s="62">
        <v>3696000</v>
      </c>
      <c r="H13" s="63">
        <f t="shared" si="1"/>
        <v>3696000</v>
      </c>
      <c r="I13" s="63">
        <v>3880800</v>
      </c>
      <c r="J13" s="28">
        <f t="shared" si="2"/>
        <v>0</v>
      </c>
      <c r="K13" s="29">
        <f t="shared" si="3"/>
        <v>0</v>
      </c>
      <c r="L13" s="30">
        <f t="shared" si="4"/>
        <v>57.556571515874886</v>
      </c>
      <c r="M13" s="29">
        <f t="shared" si="5"/>
        <v>9.133690464913988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77820121</v>
      </c>
      <c r="D15" s="62">
        <v>82369045</v>
      </c>
      <c r="E15" s="63">
        <f t="shared" si="0"/>
        <v>4548924</v>
      </c>
      <c r="F15" s="61">
        <v>82955156</v>
      </c>
      <c r="G15" s="62">
        <v>86981712</v>
      </c>
      <c r="H15" s="63">
        <f t="shared" si="1"/>
        <v>4026556</v>
      </c>
      <c r="I15" s="63">
        <v>91330797</v>
      </c>
      <c r="J15" s="28">
        <f t="shared" si="2"/>
        <v>5.845434241871714</v>
      </c>
      <c r="K15" s="29">
        <f t="shared" si="3"/>
        <v>4.853894795882248</v>
      </c>
      <c r="L15" s="30">
        <f t="shared" si="4"/>
        <v>9.447925576601536</v>
      </c>
      <c r="M15" s="29">
        <f t="shared" si="5"/>
        <v>9.950572549686745</v>
      </c>
      <c r="N15" s="5"/>
      <c r="O15" s="31"/>
    </row>
    <row r="16" spans="1:15" ht="12.75">
      <c r="A16" s="2"/>
      <c r="B16" s="27" t="s">
        <v>23</v>
      </c>
      <c r="C16" s="61">
        <v>147084458</v>
      </c>
      <c r="D16" s="62">
        <v>150312274</v>
      </c>
      <c r="E16" s="63">
        <f t="shared" si="0"/>
        <v>3227816</v>
      </c>
      <c r="F16" s="61">
        <v>153274679</v>
      </c>
      <c r="G16" s="62">
        <v>169953565</v>
      </c>
      <c r="H16" s="63">
        <f t="shared" si="1"/>
        <v>16678886</v>
      </c>
      <c r="I16" s="63">
        <v>170145454</v>
      </c>
      <c r="J16" s="40">
        <f t="shared" si="2"/>
        <v>2.1945323414116262</v>
      </c>
      <c r="K16" s="29">
        <f t="shared" si="3"/>
        <v>10.881696904418243</v>
      </c>
      <c r="L16" s="30">
        <f t="shared" si="4"/>
        <v>6.7040393163226435</v>
      </c>
      <c r="M16" s="29">
        <f t="shared" si="5"/>
        <v>41.21747349123036</v>
      </c>
      <c r="N16" s="5"/>
      <c r="O16" s="31"/>
    </row>
    <row r="17" spans="1:15" ht="16.5">
      <c r="A17" s="2"/>
      <c r="B17" s="32" t="s">
        <v>24</v>
      </c>
      <c r="C17" s="64">
        <v>320078919</v>
      </c>
      <c r="D17" s="65">
        <v>368226250</v>
      </c>
      <c r="E17" s="66">
        <f t="shared" si="0"/>
        <v>48147331</v>
      </c>
      <c r="F17" s="64">
        <v>337467327</v>
      </c>
      <c r="G17" s="65">
        <v>377932898</v>
      </c>
      <c r="H17" s="66">
        <f t="shared" si="1"/>
        <v>40465571</v>
      </c>
      <c r="I17" s="66">
        <v>390635182</v>
      </c>
      <c r="J17" s="41">
        <f t="shared" si="2"/>
        <v>15.042331169582587</v>
      </c>
      <c r="K17" s="34">
        <f t="shared" si="3"/>
        <v>11.990959646294884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17244272</v>
      </c>
      <c r="D18" s="71">
        <v>-27277484</v>
      </c>
      <c r="E18" s="72">
        <f t="shared" si="0"/>
        <v>-44521756</v>
      </c>
      <c r="F18" s="73">
        <v>24601260</v>
      </c>
      <c r="G18" s="74">
        <v>-17374623</v>
      </c>
      <c r="H18" s="75">
        <f t="shared" si="1"/>
        <v>-41975883</v>
      </c>
      <c r="I18" s="75">
        <v>-10759494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21999150</v>
      </c>
      <c r="D23" s="62">
        <v>33813150</v>
      </c>
      <c r="E23" s="63">
        <f t="shared" si="0"/>
        <v>11814000</v>
      </c>
      <c r="F23" s="61">
        <v>22831350</v>
      </c>
      <c r="G23" s="62">
        <v>67254150</v>
      </c>
      <c r="H23" s="63">
        <f t="shared" si="1"/>
        <v>44422800</v>
      </c>
      <c r="I23" s="63">
        <v>55000000</v>
      </c>
      <c r="J23" s="28">
        <f t="shared" si="2"/>
        <v>53.702074852892046</v>
      </c>
      <c r="K23" s="29">
        <f t="shared" si="3"/>
        <v>194.56930930496884</v>
      </c>
      <c r="L23" s="30">
        <f>IF($E$25=0,0,($E23/$E$25)*100)</f>
        <v>55.769557582280626</v>
      </c>
      <c r="M23" s="29">
        <f>IF($H$25=0,0,($H23/$H$25)*100)</f>
        <v>81.32647905270328</v>
      </c>
      <c r="N23" s="5"/>
      <c r="O23" s="31"/>
    </row>
    <row r="24" spans="1:15" ht="12.75">
      <c r="A24" s="6"/>
      <c r="B24" s="27" t="s">
        <v>30</v>
      </c>
      <c r="C24" s="61">
        <v>10000000</v>
      </c>
      <c r="D24" s="62">
        <v>19369600</v>
      </c>
      <c r="E24" s="63">
        <f t="shared" si="0"/>
        <v>9369600</v>
      </c>
      <c r="F24" s="61">
        <v>10000000</v>
      </c>
      <c r="G24" s="62">
        <v>20200000</v>
      </c>
      <c r="H24" s="63">
        <f t="shared" si="1"/>
        <v>10200000</v>
      </c>
      <c r="I24" s="63">
        <v>30200000</v>
      </c>
      <c r="J24" s="28">
        <f t="shared" si="2"/>
        <v>93.696</v>
      </c>
      <c r="K24" s="29">
        <f t="shared" si="3"/>
        <v>102</v>
      </c>
      <c r="L24" s="30">
        <f>IF($E$25=0,0,($E24/$E$25)*100)</f>
        <v>44.23044241771937</v>
      </c>
      <c r="M24" s="29">
        <f>IF($H$25=0,0,($H24/$H$25)*100)</f>
        <v>18.673520947296733</v>
      </c>
      <c r="N24" s="5"/>
      <c r="O24" s="31"/>
    </row>
    <row r="25" spans="1:15" ht="16.5">
      <c r="A25" s="6"/>
      <c r="B25" s="32" t="s">
        <v>31</v>
      </c>
      <c r="C25" s="64">
        <v>31999150</v>
      </c>
      <c r="D25" s="65">
        <v>53182750</v>
      </c>
      <c r="E25" s="66">
        <f t="shared" si="0"/>
        <v>21183600</v>
      </c>
      <c r="F25" s="64">
        <v>32831350</v>
      </c>
      <c r="G25" s="65">
        <v>87454150</v>
      </c>
      <c r="H25" s="66">
        <f t="shared" si="1"/>
        <v>54622800</v>
      </c>
      <c r="I25" s="66">
        <v>85200000</v>
      </c>
      <c r="J25" s="41">
        <f t="shared" si="2"/>
        <v>66.20050845100573</v>
      </c>
      <c r="K25" s="34">
        <f t="shared" si="3"/>
        <v>166.3739078655005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10000000</v>
      </c>
      <c r="E27" s="63">
        <f t="shared" si="0"/>
        <v>10000000</v>
      </c>
      <c r="F27" s="61"/>
      <c r="G27" s="62">
        <v>12000000</v>
      </c>
      <c r="H27" s="63">
        <f t="shared" si="1"/>
        <v>12000000</v>
      </c>
      <c r="I27" s="63">
        <v>15000000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47.206329424649255</v>
      </c>
      <c r="M27" s="29">
        <f aca="true" t="shared" si="7" ref="M27:M32">IF($H$32=0,0,($H27/$H$32)*100)</f>
        <v>21.968848173290276</v>
      </c>
      <c r="N27" s="5"/>
      <c r="O27" s="31"/>
    </row>
    <row r="28" spans="1:15" ht="12.75">
      <c r="A28" s="6"/>
      <c r="B28" s="27" t="s">
        <v>34</v>
      </c>
      <c r="C28" s="61"/>
      <c r="D28" s="62">
        <v>2000000</v>
      </c>
      <c r="E28" s="63">
        <f t="shared" si="0"/>
        <v>2000000</v>
      </c>
      <c r="F28" s="61"/>
      <c r="G28" s="62">
        <v>30000000</v>
      </c>
      <c r="H28" s="63">
        <f t="shared" si="1"/>
        <v>30000000</v>
      </c>
      <c r="I28" s="63">
        <v>30000000</v>
      </c>
      <c r="J28" s="28">
        <f t="shared" si="2"/>
        <v>0</v>
      </c>
      <c r="K28" s="29">
        <f t="shared" si="3"/>
        <v>0</v>
      </c>
      <c r="L28" s="30">
        <f t="shared" si="6"/>
        <v>9.441265884929852</v>
      </c>
      <c r="M28" s="29">
        <f t="shared" si="7"/>
        <v>54.922120433225686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25663927</v>
      </c>
      <c r="E30" s="63">
        <f t="shared" si="0"/>
        <v>25663927</v>
      </c>
      <c r="F30" s="61"/>
      <c r="G30" s="62">
        <v>37500000</v>
      </c>
      <c r="H30" s="63">
        <f t="shared" si="1"/>
        <v>37500000</v>
      </c>
      <c r="I30" s="63">
        <v>35000000</v>
      </c>
      <c r="J30" s="28">
        <f t="shared" si="2"/>
        <v>0</v>
      </c>
      <c r="K30" s="29">
        <f t="shared" si="3"/>
        <v>0</v>
      </c>
      <c r="L30" s="30">
        <f t="shared" si="6"/>
        <v>121.14997922921505</v>
      </c>
      <c r="M30" s="29">
        <f t="shared" si="7"/>
        <v>68.65265054153211</v>
      </c>
      <c r="N30" s="5"/>
      <c r="O30" s="31"/>
    </row>
    <row r="31" spans="1:15" ht="12.75">
      <c r="A31" s="6"/>
      <c r="B31" s="27" t="s">
        <v>30</v>
      </c>
      <c r="C31" s="61">
        <v>31999150</v>
      </c>
      <c r="D31" s="62">
        <v>15518823</v>
      </c>
      <c r="E31" s="63">
        <f t="shared" si="0"/>
        <v>-16480327</v>
      </c>
      <c r="F31" s="61">
        <v>32831350</v>
      </c>
      <c r="G31" s="62">
        <v>7954150</v>
      </c>
      <c r="H31" s="63">
        <f t="shared" si="1"/>
        <v>-24877200</v>
      </c>
      <c r="I31" s="63">
        <v>5200000</v>
      </c>
      <c r="J31" s="28">
        <f t="shared" si="2"/>
        <v>-51.502389907231915</v>
      </c>
      <c r="K31" s="29">
        <f t="shared" si="3"/>
        <v>-75.77269895998793</v>
      </c>
      <c r="L31" s="30">
        <f t="shared" si="6"/>
        <v>-77.79757453879415</v>
      </c>
      <c r="M31" s="29">
        <f t="shared" si="7"/>
        <v>-45.54361914804807</v>
      </c>
      <c r="N31" s="5"/>
      <c r="O31" s="31"/>
    </row>
    <row r="32" spans="1:15" ht="17.25" thickBot="1">
      <c r="A32" s="6"/>
      <c r="B32" s="55" t="s">
        <v>37</v>
      </c>
      <c r="C32" s="79">
        <v>31999150</v>
      </c>
      <c r="D32" s="80">
        <v>53182750</v>
      </c>
      <c r="E32" s="81">
        <f t="shared" si="0"/>
        <v>21183600</v>
      </c>
      <c r="F32" s="79">
        <v>32831350</v>
      </c>
      <c r="G32" s="80">
        <v>87454150</v>
      </c>
      <c r="H32" s="81">
        <f t="shared" si="1"/>
        <v>54622800</v>
      </c>
      <c r="I32" s="81">
        <v>85200000</v>
      </c>
      <c r="J32" s="56">
        <f t="shared" si="2"/>
        <v>66.20050845100573</v>
      </c>
      <c r="K32" s="57">
        <f t="shared" si="3"/>
        <v>166.3739078655005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54287558</v>
      </c>
      <c r="D7" s="62">
        <v>54402577</v>
      </c>
      <c r="E7" s="63">
        <f>($D7-$C7)</f>
        <v>115019</v>
      </c>
      <c r="F7" s="61">
        <v>57544813</v>
      </c>
      <c r="G7" s="62">
        <v>57666712</v>
      </c>
      <c r="H7" s="63">
        <f>($G7-$F7)</f>
        <v>121899</v>
      </c>
      <c r="I7" s="63">
        <v>61126713</v>
      </c>
      <c r="J7" s="28">
        <f>IF($C7=0,0,($E7/$C7)*100)</f>
        <v>0.21186990949196866</v>
      </c>
      <c r="K7" s="29">
        <f>IF($F7=0,0,($H7/$F7)*100)</f>
        <v>0.2118331673091022</v>
      </c>
      <c r="L7" s="30">
        <f>IF($E$10=0,0,($E7/$E$10)*100)</f>
        <v>0.26005741571405283</v>
      </c>
      <c r="M7" s="29">
        <f>IF($H$10=0,0,($H7/$H$10)*100)</f>
        <v>0.22055581897425974</v>
      </c>
      <c r="N7" s="5"/>
      <c r="O7" s="31"/>
    </row>
    <row r="8" spans="1:15" ht="12.75">
      <c r="A8" s="2"/>
      <c r="B8" s="27" t="s">
        <v>16</v>
      </c>
      <c r="C8" s="61">
        <v>283800726</v>
      </c>
      <c r="D8" s="62">
        <v>305468831</v>
      </c>
      <c r="E8" s="63">
        <f>($D8-$C8)</f>
        <v>21668105</v>
      </c>
      <c r="F8" s="61">
        <v>299451727</v>
      </c>
      <c r="G8" s="62">
        <v>324599208</v>
      </c>
      <c r="H8" s="63">
        <f>($G8-$F8)</f>
        <v>25147481</v>
      </c>
      <c r="I8" s="63">
        <v>345267391</v>
      </c>
      <c r="J8" s="28">
        <f>IF($C8=0,0,($E8/$C8)*100)</f>
        <v>7.6349716596567125</v>
      </c>
      <c r="K8" s="29">
        <f>IF($F8=0,0,($H8/$F8)*100)</f>
        <v>8.397841365596799</v>
      </c>
      <c r="L8" s="30">
        <f>IF($E$10=0,0,($E8/$E$10)*100)</f>
        <v>48.99148305689275</v>
      </c>
      <c r="M8" s="29">
        <f>IF($H$10=0,0,($H8/$H$10)*100)</f>
        <v>45.50015395610002</v>
      </c>
      <c r="N8" s="5"/>
      <c r="O8" s="31"/>
    </row>
    <row r="9" spans="1:15" ht="12.75">
      <c r="A9" s="2"/>
      <c r="B9" s="27" t="s">
        <v>17</v>
      </c>
      <c r="C9" s="61">
        <v>409261607</v>
      </c>
      <c r="D9" s="62">
        <v>431706793</v>
      </c>
      <c r="E9" s="63">
        <f aca="true" t="shared" si="0" ref="E9:E32">($D9-$C9)</f>
        <v>22445186</v>
      </c>
      <c r="F9" s="61">
        <v>422082571</v>
      </c>
      <c r="G9" s="62">
        <v>452082193</v>
      </c>
      <c r="H9" s="63">
        <f aca="true" t="shared" si="1" ref="H9:H32">($G9-$F9)</f>
        <v>29999622</v>
      </c>
      <c r="I9" s="63">
        <v>457925525</v>
      </c>
      <c r="J9" s="28">
        <f aca="true" t="shared" si="2" ref="J9:J32">IF($C9=0,0,($E9/$C9)*100)</f>
        <v>5.484312629403324</v>
      </c>
      <c r="K9" s="29">
        <f aca="true" t="shared" si="3" ref="K9:K32">IF($F9=0,0,($H9/$F9)*100)</f>
        <v>7.107524465870448</v>
      </c>
      <c r="L9" s="30">
        <f>IF($E$10=0,0,($E9/$E$10)*100)</f>
        <v>50.748459527393194</v>
      </c>
      <c r="M9" s="29">
        <f>IF($H$10=0,0,($H9/$H$10)*100)</f>
        <v>54.27929022492572</v>
      </c>
      <c r="N9" s="5"/>
      <c r="O9" s="31"/>
    </row>
    <row r="10" spans="1:15" ht="16.5">
      <c r="A10" s="6"/>
      <c r="B10" s="32" t="s">
        <v>18</v>
      </c>
      <c r="C10" s="64">
        <v>747349891</v>
      </c>
      <c r="D10" s="65">
        <v>791578201</v>
      </c>
      <c r="E10" s="66">
        <f t="shared" si="0"/>
        <v>44228310</v>
      </c>
      <c r="F10" s="64">
        <v>779079111</v>
      </c>
      <c r="G10" s="65">
        <v>834348113</v>
      </c>
      <c r="H10" s="66">
        <f t="shared" si="1"/>
        <v>55269002</v>
      </c>
      <c r="I10" s="66">
        <v>864319629</v>
      </c>
      <c r="J10" s="33">
        <f t="shared" si="2"/>
        <v>5.918019194572947</v>
      </c>
      <c r="K10" s="34">
        <f t="shared" si="3"/>
        <v>7.094145025793151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232392429</v>
      </c>
      <c r="D12" s="62">
        <v>241237380</v>
      </c>
      <c r="E12" s="63">
        <f t="shared" si="0"/>
        <v>8844951</v>
      </c>
      <c r="F12" s="61">
        <v>244714033</v>
      </c>
      <c r="G12" s="62">
        <v>250198395</v>
      </c>
      <c r="H12" s="63">
        <f t="shared" si="1"/>
        <v>5484362</v>
      </c>
      <c r="I12" s="63">
        <v>261775635</v>
      </c>
      <c r="J12" s="28">
        <f t="shared" si="2"/>
        <v>3.8060409446471253</v>
      </c>
      <c r="K12" s="29">
        <f t="shared" si="3"/>
        <v>2.241130977560245</v>
      </c>
      <c r="L12" s="30">
        <f aca="true" t="shared" si="4" ref="L12:L17">IF($E$17=0,0,($E12/$E$17)*100)</f>
        <v>23.09049068543503</v>
      </c>
      <c r="M12" s="29">
        <f aca="true" t="shared" si="5" ref="M12:M17">IF($H$17=0,0,($H12/$H$17)*100)</f>
        <v>15.278569498778435</v>
      </c>
      <c r="N12" s="5"/>
      <c r="O12" s="31"/>
    </row>
    <row r="13" spans="1:15" ht="12.75">
      <c r="A13" s="2"/>
      <c r="B13" s="27" t="s">
        <v>21</v>
      </c>
      <c r="C13" s="61">
        <v>51454674</v>
      </c>
      <c r="D13" s="62">
        <v>47820650</v>
      </c>
      <c r="E13" s="63">
        <f t="shared" si="0"/>
        <v>-3634024</v>
      </c>
      <c r="F13" s="61">
        <v>59742294</v>
      </c>
      <c r="G13" s="62">
        <v>54932048</v>
      </c>
      <c r="H13" s="63">
        <f t="shared" si="1"/>
        <v>-4810246</v>
      </c>
      <c r="I13" s="63">
        <v>57953310</v>
      </c>
      <c r="J13" s="28">
        <f t="shared" si="2"/>
        <v>-7.0625731687659705</v>
      </c>
      <c r="K13" s="29">
        <f t="shared" si="3"/>
        <v>-8.05165934873542</v>
      </c>
      <c r="L13" s="30">
        <f t="shared" si="4"/>
        <v>-9.486926193559166</v>
      </c>
      <c r="M13" s="29">
        <f t="shared" si="5"/>
        <v>-13.400588403395139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183752462</v>
      </c>
      <c r="D15" s="62">
        <v>197974999</v>
      </c>
      <c r="E15" s="63">
        <f t="shared" si="0"/>
        <v>14222537</v>
      </c>
      <c r="F15" s="61">
        <v>193675096</v>
      </c>
      <c r="G15" s="62">
        <v>210064354</v>
      </c>
      <c r="H15" s="63">
        <f t="shared" si="1"/>
        <v>16389258</v>
      </c>
      <c r="I15" s="63">
        <v>222906470</v>
      </c>
      <c r="J15" s="28">
        <f t="shared" si="2"/>
        <v>7.740052484303585</v>
      </c>
      <c r="K15" s="29">
        <f t="shared" si="3"/>
        <v>8.462243385179475</v>
      </c>
      <c r="L15" s="30">
        <f t="shared" si="4"/>
        <v>37.12913255503112</v>
      </c>
      <c r="M15" s="29">
        <f t="shared" si="5"/>
        <v>45.65789373247252</v>
      </c>
      <c r="N15" s="5"/>
      <c r="O15" s="31"/>
    </row>
    <row r="16" spans="1:15" ht="12.75">
      <c r="A16" s="2"/>
      <c r="B16" s="27" t="s">
        <v>23</v>
      </c>
      <c r="C16" s="61">
        <v>277652560</v>
      </c>
      <c r="D16" s="62">
        <v>296524696</v>
      </c>
      <c r="E16" s="63">
        <f t="shared" si="0"/>
        <v>18872136</v>
      </c>
      <c r="F16" s="61">
        <v>299382735</v>
      </c>
      <c r="G16" s="62">
        <v>318215143</v>
      </c>
      <c r="H16" s="63">
        <f t="shared" si="1"/>
        <v>18832408</v>
      </c>
      <c r="I16" s="63">
        <v>332233058</v>
      </c>
      <c r="J16" s="40">
        <f t="shared" si="2"/>
        <v>6.797032953703002</v>
      </c>
      <c r="K16" s="29">
        <f t="shared" si="3"/>
        <v>6.29041217089556</v>
      </c>
      <c r="L16" s="30">
        <f t="shared" si="4"/>
        <v>49.26730295309302</v>
      </c>
      <c r="M16" s="29">
        <f t="shared" si="5"/>
        <v>52.46412517214418</v>
      </c>
      <c r="N16" s="5"/>
      <c r="O16" s="31"/>
    </row>
    <row r="17" spans="1:15" ht="16.5">
      <c r="A17" s="2"/>
      <c r="B17" s="32" t="s">
        <v>24</v>
      </c>
      <c r="C17" s="64">
        <v>745252125</v>
      </c>
      <c r="D17" s="65">
        <v>783557725</v>
      </c>
      <c r="E17" s="66">
        <f t="shared" si="0"/>
        <v>38305600</v>
      </c>
      <c r="F17" s="64">
        <v>797514158</v>
      </c>
      <c r="G17" s="65">
        <v>833409940</v>
      </c>
      <c r="H17" s="66">
        <f t="shared" si="1"/>
        <v>35895782</v>
      </c>
      <c r="I17" s="66">
        <v>874868473</v>
      </c>
      <c r="J17" s="41">
        <f t="shared" si="2"/>
        <v>5.139951798191786</v>
      </c>
      <c r="K17" s="34">
        <f t="shared" si="3"/>
        <v>4.500958589878726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2097766</v>
      </c>
      <c r="D18" s="71">
        <v>8020476</v>
      </c>
      <c r="E18" s="72">
        <f t="shared" si="0"/>
        <v>5922710</v>
      </c>
      <c r="F18" s="73">
        <v>-18435047</v>
      </c>
      <c r="G18" s="74">
        <v>938173</v>
      </c>
      <c r="H18" s="75">
        <f t="shared" si="1"/>
        <v>19373220</v>
      </c>
      <c r="I18" s="75">
        <v>-10548844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58297766</v>
      </c>
      <c r="D22" s="62">
        <v>119220680</v>
      </c>
      <c r="E22" s="63">
        <f t="shared" si="0"/>
        <v>60922914</v>
      </c>
      <c r="F22" s="61">
        <v>47564953</v>
      </c>
      <c r="G22" s="62">
        <v>66941410</v>
      </c>
      <c r="H22" s="63">
        <f t="shared" si="1"/>
        <v>19376457</v>
      </c>
      <c r="I22" s="63">
        <v>55451405</v>
      </c>
      <c r="J22" s="28">
        <f t="shared" si="2"/>
        <v>104.50299930875569</v>
      </c>
      <c r="K22" s="29">
        <f t="shared" si="3"/>
        <v>40.73683621636292</v>
      </c>
      <c r="L22" s="30">
        <f>IF($E$25=0,0,($E22/$E$25)*100)</f>
        <v>122.5239884742861</v>
      </c>
      <c r="M22" s="29">
        <f>IF($H$25=0,0,($H22/$H$25)*100)</f>
        <v>39.43755066835363</v>
      </c>
      <c r="N22" s="5"/>
      <c r="O22" s="31"/>
    </row>
    <row r="23" spans="1:15" ht="12.75">
      <c r="A23" s="6"/>
      <c r="B23" s="27" t="s">
        <v>29</v>
      </c>
      <c r="C23" s="61">
        <v>301867660</v>
      </c>
      <c r="D23" s="62">
        <v>290668000</v>
      </c>
      <c r="E23" s="63">
        <f t="shared" si="0"/>
        <v>-11199660</v>
      </c>
      <c r="F23" s="61">
        <v>315405458</v>
      </c>
      <c r="G23" s="62">
        <v>345161000</v>
      </c>
      <c r="H23" s="63">
        <f t="shared" si="1"/>
        <v>29755542</v>
      </c>
      <c r="I23" s="63">
        <v>336178000</v>
      </c>
      <c r="J23" s="28">
        <f t="shared" si="2"/>
        <v>-3.7101225086516387</v>
      </c>
      <c r="K23" s="29">
        <f t="shared" si="3"/>
        <v>9.4340605862312</v>
      </c>
      <c r="L23" s="30">
        <f>IF($E$25=0,0,($E23/$E$25)*100)</f>
        <v>-22.523988474286096</v>
      </c>
      <c r="M23" s="29">
        <f>IF($H$25=0,0,($H23/$H$25)*100)</f>
        <v>60.56244933164637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360165426</v>
      </c>
      <c r="D25" s="65">
        <v>409888680</v>
      </c>
      <c r="E25" s="66">
        <f t="shared" si="0"/>
        <v>49723254</v>
      </c>
      <c r="F25" s="64">
        <v>362970411</v>
      </c>
      <c r="G25" s="65">
        <v>412102410</v>
      </c>
      <c r="H25" s="66">
        <f t="shared" si="1"/>
        <v>49131999</v>
      </c>
      <c r="I25" s="66">
        <v>391629405</v>
      </c>
      <c r="J25" s="41">
        <f t="shared" si="2"/>
        <v>13.80567106405155</v>
      </c>
      <c r="K25" s="34">
        <f t="shared" si="3"/>
        <v>13.536089309494706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216881900</v>
      </c>
      <c r="D27" s="62">
        <v>279536000</v>
      </c>
      <c r="E27" s="63">
        <f t="shared" si="0"/>
        <v>62654100</v>
      </c>
      <c r="F27" s="61">
        <v>237117358</v>
      </c>
      <c r="G27" s="62">
        <v>288860000</v>
      </c>
      <c r="H27" s="63">
        <f t="shared" si="1"/>
        <v>51742642</v>
      </c>
      <c r="I27" s="63">
        <v>279861500</v>
      </c>
      <c r="J27" s="28">
        <f t="shared" si="2"/>
        <v>28.888579452688308</v>
      </c>
      <c r="K27" s="29">
        <f t="shared" si="3"/>
        <v>21.821532778717955</v>
      </c>
      <c r="L27" s="30">
        <f aca="true" t="shared" si="6" ref="L27:L32">IF($E$32=0,0,($E27/$E$32)*100)</f>
        <v>126.00563108761949</v>
      </c>
      <c r="M27" s="29">
        <f aca="true" t="shared" si="7" ref="M27:M32">IF($H$32=0,0,($H27/$H$32)*100)</f>
        <v>105.31352896917548</v>
      </c>
      <c r="N27" s="5"/>
      <c r="O27" s="31"/>
    </row>
    <row r="28" spans="1:15" ht="12.75">
      <c r="A28" s="6"/>
      <c r="B28" s="27" t="s">
        <v>34</v>
      </c>
      <c r="C28" s="61">
        <v>22826450</v>
      </c>
      <c r="D28" s="62">
        <v>19769000</v>
      </c>
      <c r="E28" s="63">
        <f t="shared" si="0"/>
        <v>-3057450</v>
      </c>
      <c r="F28" s="61">
        <v>21233875</v>
      </c>
      <c r="G28" s="62">
        <v>30462000</v>
      </c>
      <c r="H28" s="63">
        <f t="shared" si="1"/>
        <v>9228125</v>
      </c>
      <c r="I28" s="63">
        <v>29158500</v>
      </c>
      <c r="J28" s="28">
        <f t="shared" si="2"/>
        <v>-13.394329823516141</v>
      </c>
      <c r="K28" s="29">
        <f t="shared" si="3"/>
        <v>43.45944864043892</v>
      </c>
      <c r="L28" s="30">
        <f t="shared" si="6"/>
        <v>-6.148933856983696</v>
      </c>
      <c r="M28" s="29">
        <f t="shared" si="7"/>
        <v>18.782311299810946</v>
      </c>
      <c r="N28" s="5"/>
      <c r="O28" s="31"/>
    </row>
    <row r="29" spans="1:15" ht="12.75">
      <c r="A29" s="6"/>
      <c r="B29" s="27" t="s">
        <v>35</v>
      </c>
      <c r="C29" s="61">
        <v>19500000</v>
      </c>
      <c r="D29" s="62">
        <v>0</v>
      </c>
      <c r="E29" s="63">
        <f t="shared" si="0"/>
        <v>-19500000</v>
      </c>
      <c r="F29" s="61">
        <v>12000000</v>
      </c>
      <c r="G29" s="62">
        <v>0</v>
      </c>
      <c r="H29" s="63">
        <f t="shared" si="1"/>
        <v>-12000000</v>
      </c>
      <c r="I29" s="63">
        <v>0</v>
      </c>
      <c r="J29" s="28">
        <f t="shared" si="2"/>
        <v>-100</v>
      </c>
      <c r="K29" s="29">
        <f t="shared" si="3"/>
        <v>-100</v>
      </c>
      <c r="L29" s="30">
        <f t="shared" si="6"/>
        <v>-39.21706330804496</v>
      </c>
      <c r="M29" s="29">
        <f t="shared" si="7"/>
        <v>-24.424001148416536</v>
      </c>
      <c r="N29" s="5"/>
      <c r="O29" s="31"/>
    </row>
    <row r="30" spans="1:15" ht="12.75">
      <c r="A30" s="6"/>
      <c r="B30" s="27" t="s">
        <v>36</v>
      </c>
      <c r="C30" s="61">
        <v>63429260</v>
      </c>
      <c r="D30" s="62">
        <v>48633000</v>
      </c>
      <c r="E30" s="63">
        <f t="shared" si="0"/>
        <v>-14796260</v>
      </c>
      <c r="F30" s="61">
        <v>55188725</v>
      </c>
      <c r="G30" s="62">
        <v>42491000</v>
      </c>
      <c r="H30" s="63">
        <f t="shared" si="1"/>
        <v>-12697725</v>
      </c>
      <c r="I30" s="63">
        <v>35549970</v>
      </c>
      <c r="J30" s="28">
        <f t="shared" si="2"/>
        <v>-23.32718370039316</v>
      </c>
      <c r="K30" s="29">
        <f t="shared" si="3"/>
        <v>-23.007824514880532</v>
      </c>
      <c r="L30" s="30">
        <f t="shared" si="6"/>
        <v>-29.75722385345094</v>
      </c>
      <c r="M30" s="29">
        <f t="shared" si="7"/>
        <v>-25.84410416518978</v>
      </c>
      <c r="N30" s="5"/>
      <c r="O30" s="31"/>
    </row>
    <row r="31" spans="1:15" ht="12.75">
      <c r="A31" s="6"/>
      <c r="B31" s="27" t="s">
        <v>30</v>
      </c>
      <c r="C31" s="61">
        <v>37527816</v>
      </c>
      <c r="D31" s="62">
        <v>61950680</v>
      </c>
      <c r="E31" s="63">
        <f t="shared" si="0"/>
        <v>24422864</v>
      </c>
      <c r="F31" s="61">
        <v>37430453</v>
      </c>
      <c r="G31" s="62">
        <v>50289410</v>
      </c>
      <c r="H31" s="63">
        <f t="shared" si="1"/>
        <v>12858957</v>
      </c>
      <c r="I31" s="63">
        <v>47059435</v>
      </c>
      <c r="J31" s="28">
        <f t="shared" si="2"/>
        <v>65.07936406424504</v>
      </c>
      <c r="K31" s="29">
        <f t="shared" si="3"/>
        <v>34.35426496174118</v>
      </c>
      <c r="L31" s="30">
        <f t="shared" si="6"/>
        <v>49.11758993086012</v>
      </c>
      <c r="M31" s="29">
        <f t="shared" si="7"/>
        <v>26.172265044619902</v>
      </c>
      <c r="N31" s="5"/>
      <c r="O31" s="31"/>
    </row>
    <row r="32" spans="1:15" ht="17.25" thickBot="1">
      <c r="A32" s="6"/>
      <c r="B32" s="55" t="s">
        <v>37</v>
      </c>
      <c r="C32" s="79">
        <v>360165426</v>
      </c>
      <c r="D32" s="80">
        <v>409888680</v>
      </c>
      <c r="E32" s="81">
        <f t="shared" si="0"/>
        <v>49723254</v>
      </c>
      <c r="F32" s="79">
        <v>362970411</v>
      </c>
      <c r="G32" s="80">
        <v>412102410</v>
      </c>
      <c r="H32" s="81">
        <f t="shared" si="1"/>
        <v>49131999</v>
      </c>
      <c r="I32" s="81">
        <v>391629405</v>
      </c>
      <c r="J32" s="56">
        <f t="shared" si="2"/>
        <v>13.80567106405155</v>
      </c>
      <c r="K32" s="57">
        <f t="shared" si="3"/>
        <v>13.536089309494706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1649550</v>
      </c>
      <c r="D8" s="62">
        <v>2033500</v>
      </c>
      <c r="E8" s="63">
        <f>($D8-$C8)</f>
        <v>383950</v>
      </c>
      <c r="F8" s="61">
        <v>1732029</v>
      </c>
      <c r="G8" s="62">
        <v>2033800</v>
      </c>
      <c r="H8" s="63">
        <f>($G8-$F8)</f>
        <v>301771</v>
      </c>
      <c r="I8" s="63">
        <v>2034100</v>
      </c>
      <c r="J8" s="28">
        <f>IF($C8=0,0,($E8/$C8)*100)</f>
        <v>23.276044981964777</v>
      </c>
      <c r="K8" s="29">
        <f>IF($F8=0,0,($H8/$F8)*100)</f>
        <v>17.42297617418646</v>
      </c>
      <c r="L8" s="30">
        <f>IF($E$10=0,0,($E8/$E$10)*100)</f>
        <v>1.0693228689435441</v>
      </c>
      <c r="M8" s="29">
        <f>IF($H$10=0,0,($H8/$H$10)*100)</f>
        <v>7.947484674339088</v>
      </c>
      <c r="N8" s="5"/>
      <c r="O8" s="31"/>
    </row>
    <row r="9" spans="1:15" ht="12.75">
      <c r="A9" s="2"/>
      <c r="B9" s="27" t="s">
        <v>17</v>
      </c>
      <c r="C9" s="61">
        <v>116113150</v>
      </c>
      <c r="D9" s="62">
        <v>151635100</v>
      </c>
      <c r="E9" s="63">
        <f aca="true" t="shared" si="0" ref="E9:E32">($D9-$C9)</f>
        <v>35521950</v>
      </c>
      <c r="F9" s="61">
        <v>118692308</v>
      </c>
      <c r="G9" s="62">
        <v>122187600</v>
      </c>
      <c r="H9" s="63">
        <f aca="true" t="shared" si="1" ref="H9:H32">($G9-$F9)</f>
        <v>3495292</v>
      </c>
      <c r="I9" s="63">
        <v>123047200</v>
      </c>
      <c r="J9" s="28">
        <f aca="true" t="shared" si="2" ref="J9:J32">IF($C9=0,0,($E9/$C9)*100)</f>
        <v>30.592529786677908</v>
      </c>
      <c r="K9" s="29">
        <f aca="true" t="shared" si="3" ref="K9:K32">IF($F9=0,0,($H9/$F9)*100)</f>
        <v>2.9448344706549983</v>
      </c>
      <c r="L9" s="30">
        <f>IF($E$10=0,0,($E9/$E$10)*100)</f>
        <v>98.93067713105646</v>
      </c>
      <c r="M9" s="29">
        <f>IF($H$10=0,0,($H9/$H$10)*100)</f>
        <v>92.0525153256609</v>
      </c>
      <c r="N9" s="5"/>
      <c r="O9" s="31"/>
    </row>
    <row r="10" spans="1:15" ht="16.5">
      <c r="A10" s="6"/>
      <c r="B10" s="32" t="s">
        <v>18</v>
      </c>
      <c r="C10" s="64">
        <v>117762700</v>
      </c>
      <c r="D10" s="65">
        <v>153668600</v>
      </c>
      <c r="E10" s="66">
        <f t="shared" si="0"/>
        <v>35905900</v>
      </c>
      <c r="F10" s="64">
        <v>120424337</v>
      </c>
      <c r="G10" s="65">
        <v>124221400</v>
      </c>
      <c r="H10" s="66">
        <f t="shared" si="1"/>
        <v>3797063</v>
      </c>
      <c r="I10" s="66">
        <v>125081300</v>
      </c>
      <c r="J10" s="33">
        <f t="shared" si="2"/>
        <v>30.490044810453565</v>
      </c>
      <c r="K10" s="34">
        <f t="shared" si="3"/>
        <v>3.1530694663488164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72090104</v>
      </c>
      <c r="D12" s="62">
        <v>74335997</v>
      </c>
      <c r="E12" s="63">
        <f t="shared" si="0"/>
        <v>2245893</v>
      </c>
      <c r="F12" s="61">
        <v>77087750</v>
      </c>
      <c r="G12" s="62">
        <v>80001600</v>
      </c>
      <c r="H12" s="63">
        <f t="shared" si="1"/>
        <v>2913850</v>
      </c>
      <c r="I12" s="63">
        <v>85338600</v>
      </c>
      <c r="J12" s="28">
        <f t="shared" si="2"/>
        <v>3.115397086956623</v>
      </c>
      <c r="K12" s="29">
        <f t="shared" si="3"/>
        <v>3.7799131509221637</v>
      </c>
      <c r="L12" s="30">
        <f aca="true" t="shared" si="4" ref="L12:L17">IF($E$17=0,0,($E12/$E$17)*100)</f>
        <v>6.104272076943802</v>
      </c>
      <c r="M12" s="29">
        <f aca="true" t="shared" si="5" ref="M12:M17">IF($H$17=0,0,($H12/$H$17)*100)</f>
        <v>157.2978572596914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58125842</v>
      </c>
      <c r="D16" s="62">
        <v>92672100</v>
      </c>
      <c r="E16" s="63">
        <f t="shared" si="0"/>
        <v>34546258</v>
      </c>
      <c r="F16" s="61">
        <v>59454509</v>
      </c>
      <c r="G16" s="62">
        <v>58393100</v>
      </c>
      <c r="H16" s="63">
        <f t="shared" si="1"/>
        <v>-1061409</v>
      </c>
      <c r="I16" s="63">
        <v>61166300</v>
      </c>
      <c r="J16" s="40">
        <f t="shared" si="2"/>
        <v>59.43356140974267</v>
      </c>
      <c r="K16" s="29">
        <f t="shared" si="3"/>
        <v>-1.7852455900359048</v>
      </c>
      <c r="L16" s="30">
        <f t="shared" si="4"/>
        <v>93.8957279230562</v>
      </c>
      <c r="M16" s="29">
        <f t="shared" si="5"/>
        <v>-57.2978572596914</v>
      </c>
      <c r="N16" s="5"/>
      <c r="O16" s="31"/>
    </row>
    <row r="17" spans="1:15" ht="16.5">
      <c r="A17" s="2"/>
      <c r="B17" s="32" t="s">
        <v>24</v>
      </c>
      <c r="C17" s="64">
        <v>130215946</v>
      </c>
      <c r="D17" s="65">
        <v>167008097</v>
      </c>
      <c r="E17" s="66">
        <f t="shared" si="0"/>
        <v>36792151</v>
      </c>
      <c r="F17" s="64">
        <v>136542259</v>
      </c>
      <c r="G17" s="65">
        <v>138394700</v>
      </c>
      <c r="H17" s="66">
        <f t="shared" si="1"/>
        <v>1852441</v>
      </c>
      <c r="I17" s="66">
        <v>146504900</v>
      </c>
      <c r="J17" s="41">
        <f t="shared" si="2"/>
        <v>28.254720047881076</v>
      </c>
      <c r="K17" s="34">
        <f t="shared" si="3"/>
        <v>1.3566796196040671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-12453246</v>
      </c>
      <c r="D18" s="71">
        <v>-13339497</v>
      </c>
      <c r="E18" s="72">
        <f t="shared" si="0"/>
        <v>-886251</v>
      </c>
      <c r="F18" s="73">
        <v>-16117922</v>
      </c>
      <c r="G18" s="74">
        <v>-14173300</v>
      </c>
      <c r="H18" s="75">
        <f t="shared" si="1"/>
        <v>1944622</v>
      </c>
      <c r="I18" s="75">
        <v>-21423600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0</v>
      </c>
      <c r="E23" s="63">
        <f t="shared" si="0"/>
        <v>0</v>
      </c>
      <c r="F23" s="61"/>
      <c r="G23" s="62">
        <v>0</v>
      </c>
      <c r="H23" s="63">
        <f t="shared" si="1"/>
        <v>0</v>
      </c>
      <c r="I23" s="63">
        <v>0</v>
      </c>
      <c r="J23" s="28">
        <f t="shared" si="2"/>
        <v>0</v>
      </c>
      <c r="K23" s="29">
        <f t="shared" si="3"/>
        <v>0</v>
      </c>
      <c r="L23" s="30">
        <f>IF($E$25=0,0,($E23/$E$25)*100)</f>
        <v>0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/>
      <c r="D25" s="65">
        <v>0</v>
      </c>
      <c r="E25" s="66">
        <f t="shared" si="0"/>
        <v>0</v>
      </c>
      <c r="F25" s="64"/>
      <c r="G25" s="65">
        <v>0</v>
      </c>
      <c r="H25" s="66">
        <f t="shared" si="1"/>
        <v>0</v>
      </c>
      <c r="I25" s="66">
        <v>0</v>
      </c>
      <c r="J25" s="41">
        <f t="shared" si="2"/>
        <v>0</v>
      </c>
      <c r="K25" s="34">
        <f t="shared" si="3"/>
        <v>0</v>
      </c>
      <c r="L25" s="35">
        <f>IF($E$25=0,0,($E25/$E$25)*100)</f>
        <v>0</v>
      </c>
      <c r="M25" s="34">
        <f>IF($H$25=0,0,($H25/$H$25)*100)</f>
        <v>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/>
      <c r="D31" s="62">
        <v>0</v>
      </c>
      <c r="E31" s="63">
        <f t="shared" si="0"/>
        <v>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0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/>
      <c r="D32" s="80">
        <v>0</v>
      </c>
      <c r="E32" s="81">
        <f t="shared" si="0"/>
        <v>0</v>
      </c>
      <c r="F32" s="79"/>
      <c r="G32" s="80">
        <v>0</v>
      </c>
      <c r="H32" s="81">
        <f t="shared" si="1"/>
        <v>0</v>
      </c>
      <c r="I32" s="81">
        <v>0</v>
      </c>
      <c r="J32" s="56">
        <f t="shared" si="2"/>
        <v>0</v>
      </c>
      <c r="K32" s="57">
        <f t="shared" si="3"/>
        <v>0</v>
      </c>
      <c r="L32" s="58">
        <f t="shared" si="6"/>
        <v>0</v>
      </c>
      <c r="M32" s="57">
        <f t="shared" si="7"/>
        <v>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16178041</v>
      </c>
      <c r="D7" s="62">
        <v>26766354</v>
      </c>
      <c r="E7" s="63">
        <f>($D7-$C7)</f>
        <v>10588313</v>
      </c>
      <c r="F7" s="61">
        <v>17213436</v>
      </c>
      <c r="G7" s="62">
        <v>28372337</v>
      </c>
      <c r="H7" s="63">
        <f>($G7-$F7)</f>
        <v>11158901</v>
      </c>
      <c r="I7" s="63">
        <v>30074676</v>
      </c>
      <c r="J7" s="28">
        <f>IF($C7=0,0,($E7/$C7)*100)</f>
        <v>65.44867206109812</v>
      </c>
      <c r="K7" s="29">
        <f>IF($F7=0,0,($H7/$F7)*100)</f>
        <v>64.8266911963422</v>
      </c>
      <c r="L7" s="30">
        <f>IF($E$10=0,0,($E7/$E$10)*100)</f>
        <v>-32.85158228530483</v>
      </c>
      <c r="M7" s="29">
        <f>IF($H$10=0,0,($H7/$H$10)*100)</f>
        <v>-31.148071609100096</v>
      </c>
      <c r="N7" s="5"/>
      <c r="O7" s="31"/>
    </row>
    <row r="8" spans="1:15" ht="12.75">
      <c r="A8" s="2"/>
      <c r="B8" s="27" t="s">
        <v>16</v>
      </c>
      <c r="C8" s="61">
        <v>56264764</v>
      </c>
      <c r="D8" s="62">
        <v>56599010</v>
      </c>
      <c r="E8" s="63">
        <f>($D8-$C8)</f>
        <v>334246</v>
      </c>
      <c r="F8" s="61">
        <v>59865709</v>
      </c>
      <c r="G8" s="62">
        <v>59994951</v>
      </c>
      <c r="H8" s="63">
        <f>($G8-$F8)</f>
        <v>129242</v>
      </c>
      <c r="I8" s="63">
        <v>63594648</v>
      </c>
      <c r="J8" s="28">
        <f>IF($C8=0,0,($E8/$C8)*100)</f>
        <v>0.5940591877360403</v>
      </c>
      <c r="K8" s="29">
        <f>IF($F8=0,0,($H8/$F8)*100)</f>
        <v>0.21588652695986613</v>
      </c>
      <c r="L8" s="30">
        <f>IF($E$10=0,0,($E8/$E$10)*100)</f>
        <v>-1.037040553347261</v>
      </c>
      <c r="M8" s="29">
        <f>IF($H$10=0,0,($H8/$H$10)*100)</f>
        <v>-0.36075587290391004</v>
      </c>
      <c r="N8" s="5"/>
      <c r="O8" s="31"/>
    </row>
    <row r="9" spans="1:15" ht="12.75">
      <c r="A9" s="2"/>
      <c r="B9" s="27" t="s">
        <v>17</v>
      </c>
      <c r="C9" s="61">
        <v>184557200</v>
      </c>
      <c r="D9" s="62">
        <v>141403886</v>
      </c>
      <c r="E9" s="63">
        <f aca="true" t="shared" si="0" ref="E9:E32">($D9-$C9)</f>
        <v>-43153314</v>
      </c>
      <c r="F9" s="61">
        <v>191327222</v>
      </c>
      <c r="G9" s="62">
        <v>144213744</v>
      </c>
      <c r="H9" s="63">
        <f aca="true" t="shared" si="1" ref="H9:H32">($G9-$F9)</f>
        <v>-47113478</v>
      </c>
      <c r="I9" s="63">
        <v>144776250</v>
      </c>
      <c r="J9" s="28">
        <f aca="true" t="shared" si="2" ref="J9:J32">IF($C9=0,0,($E9/$C9)*100)</f>
        <v>-23.382081002529297</v>
      </c>
      <c r="K9" s="29">
        <f aca="true" t="shared" si="3" ref="K9:K32">IF($F9=0,0,($H9/$F9)*100)</f>
        <v>-24.62455551672621</v>
      </c>
      <c r="L9" s="30">
        <f>IF($E$10=0,0,($E9/$E$10)*100)</f>
        <v>133.88862283865208</v>
      </c>
      <c r="M9" s="29">
        <f>IF($H$10=0,0,($H9/$H$10)*100)</f>
        <v>131.50882748200402</v>
      </c>
      <c r="N9" s="5"/>
      <c r="O9" s="31"/>
    </row>
    <row r="10" spans="1:15" ht="16.5">
      <c r="A10" s="6"/>
      <c r="B10" s="32" t="s">
        <v>18</v>
      </c>
      <c r="C10" s="64">
        <v>257000005</v>
      </c>
      <c r="D10" s="65">
        <v>224769250</v>
      </c>
      <c r="E10" s="66">
        <f t="shared" si="0"/>
        <v>-32230755</v>
      </c>
      <c r="F10" s="64">
        <v>268406367</v>
      </c>
      <c r="G10" s="65">
        <v>232581032</v>
      </c>
      <c r="H10" s="66">
        <f t="shared" si="1"/>
        <v>-35825335</v>
      </c>
      <c r="I10" s="66">
        <v>238445574</v>
      </c>
      <c r="J10" s="33">
        <f t="shared" si="2"/>
        <v>-12.541149561456233</v>
      </c>
      <c r="K10" s="34">
        <f t="shared" si="3"/>
        <v>-13.347423684625188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49933302</v>
      </c>
      <c r="D12" s="62">
        <v>65178322</v>
      </c>
      <c r="E12" s="63">
        <f t="shared" si="0"/>
        <v>15245020</v>
      </c>
      <c r="F12" s="61">
        <v>53129034</v>
      </c>
      <c r="G12" s="62">
        <v>69089795</v>
      </c>
      <c r="H12" s="63">
        <f t="shared" si="1"/>
        <v>15960761</v>
      </c>
      <c r="I12" s="63">
        <v>73228562</v>
      </c>
      <c r="J12" s="28">
        <f t="shared" si="2"/>
        <v>30.530766821709488</v>
      </c>
      <c r="K12" s="29">
        <f t="shared" si="3"/>
        <v>30.041504236647704</v>
      </c>
      <c r="L12" s="30">
        <f aca="true" t="shared" si="4" ref="L12:L17">IF($E$17=0,0,($E12/$E$17)*100)</f>
        <v>10.20923315406247</v>
      </c>
      <c r="M12" s="29">
        <f aca="true" t="shared" si="5" ref="M12:M17">IF($H$17=0,0,($H12/$H$17)*100)</f>
        <v>10.331808931211928</v>
      </c>
      <c r="N12" s="5"/>
      <c r="O12" s="31"/>
    </row>
    <row r="13" spans="1:15" ht="12.75">
      <c r="A13" s="2"/>
      <c r="B13" s="27" t="s">
        <v>21</v>
      </c>
      <c r="C13" s="61">
        <v>674160</v>
      </c>
      <c r="D13" s="62">
        <v>6900000</v>
      </c>
      <c r="E13" s="63">
        <f t="shared" si="0"/>
        <v>6225840</v>
      </c>
      <c r="F13" s="61">
        <v>714610</v>
      </c>
      <c r="G13" s="62">
        <v>7038000</v>
      </c>
      <c r="H13" s="63">
        <f t="shared" si="1"/>
        <v>6323390</v>
      </c>
      <c r="I13" s="63">
        <v>7178760</v>
      </c>
      <c r="J13" s="28">
        <f t="shared" si="2"/>
        <v>923.495906016376</v>
      </c>
      <c r="K13" s="29">
        <f t="shared" si="3"/>
        <v>884.872867718056</v>
      </c>
      <c r="L13" s="30">
        <f t="shared" si="4"/>
        <v>4.16929936070194</v>
      </c>
      <c r="M13" s="29">
        <f t="shared" si="5"/>
        <v>4.093292122946781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25257526</v>
      </c>
      <c r="D15" s="62">
        <v>27220941</v>
      </c>
      <c r="E15" s="63">
        <f t="shared" si="0"/>
        <v>1963415</v>
      </c>
      <c r="F15" s="61">
        <v>26772977</v>
      </c>
      <c r="G15" s="62">
        <v>28854198</v>
      </c>
      <c r="H15" s="63">
        <f t="shared" si="1"/>
        <v>2081221</v>
      </c>
      <c r="I15" s="63">
        <v>29431282</v>
      </c>
      <c r="J15" s="28">
        <f t="shared" si="2"/>
        <v>7.77358400026986</v>
      </c>
      <c r="K15" s="29">
        <f t="shared" si="3"/>
        <v>7.773588271487328</v>
      </c>
      <c r="L15" s="30">
        <f t="shared" si="4"/>
        <v>1.3148530807557854</v>
      </c>
      <c r="M15" s="29">
        <f t="shared" si="5"/>
        <v>1.3472275987107267</v>
      </c>
      <c r="N15" s="5"/>
      <c r="O15" s="31"/>
    </row>
    <row r="16" spans="1:15" ht="12.75">
      <c r="A16" s="2"/>
      <c r="B16" s="27" t="s">
        <v>23</v>
      </c>
      <c r="C16" s="61">
        <v>80225464</v>
      </c>
      <c r="D16" s="62">
        <v>206116998</v>
      </c>
      <c r="E16" s="63">
        <f t="shared" si="0"/>
        <v>125891534</v>
      </c>
      <c r="F16" s="61">
        <v>81347156</v>
      </c>
      <c r="G16" s="62">
        <v>211463551</v>
      </c>
      <c r="H16" s="63">
        <f t="shared" si="1"/>
        <v>130116395</v>
      </c>
      <c r="I16" s="63">
        <v>215258860</v>
      </c>
      <c r="J16" s="40">
        <f t="shared" si="2"/>
        <v>156.92216376585867</v>
      </c>
      <c r="K16" s="29">
        <f t="shared" si="3"/>
        <v>159.95199020848375</v>
      </c>
      <c r="L16" s="30">
        <f t="shared" si="4"/>
        <v>84.3066144044798</v>
      </c>
      <c r="M16" s="29">
        <f t="shared" si="5"/>
        <v>84.22767134713057</v>
      </c>
      <c r="N16" s="5"/>
      <c r="O16" s="31"/>
    </row>
    <row r="17" spans="1:15" ht="16.5">
      <c r="A17" s="2"/>
      <c r="B17" s="32" t="s">
        <v>24</v>
      </c>
      <c r="C17" s="64">
        <v>156090452</v>
      </c>
      <c r="D17" s="65">
        <v>305416261</v>
      </c>
      <c r="E17" s="66">
        <f t="shared" si="0"/>
        <v>149325809</v>
      </c>
      <c r="F17" s="64">
        <v>161963777</v>
      </c>
      <c r="G17" s="65">
        <v>316445544</v>
      </c>
      <c r="H17" s="66">
        <f t="shared" si="1"/>
        <v>154481767</v>
      </c>
      <c r="I17" s="66">
        <v>325097464</v>
      </c>
      <c r="J17" s="41">
        <f t="shared" si="2"/>
        <v>95.66620320889326</v>
      </c>
      <c r="K17" s="34">
        <f t="shared" si="3"/>
        <v>95.38044238126159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100909553</v>
      </c>
      <c r="D18" s="71">
        <v>-80647011</v>
      </c>
      <c r="E18" s="72">
        <f t="shared" si="0"/>
        <v>-181556564</v>
      </c>
      <c r="F18" s="73">
        <v>106442590</v>
      </c>
      <c r="G18" s="74">
        <v>-83864512</v>
      </c>
      <c r="H18" s="75">
        <f t="shared" si="1"/>
        <v>-190307102</v>
      </c>
      <c r="I18" s="75">
        <v>-86651890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32689000</v>
      </c>
      <c r="D23" s="62">
        <v>32405000</v>
      </c>
      <c r="E23" s="63">
        <f t="shared" si="0"/>
        <v>-284000</v>
      </c>
      <c r="F23" s="61">
        <v>34025000</v>
      </c>
      <c r="G23" s="62">
        <v>33588000</v>
      </c>
      <c r="H23" s="63">
        <f t="shared" si="1"/>
        <v>-437000</v>
      </c>
      <c r="I23" s="63">
        <v>35360000</v>
      </c>
      <c r="J23" s="28">
        <f t="shared" si="2"/>
        <v>-0.8687937838416593</v>
      </c>
      <c r="K23" s="29">
        <f t="shared" si="3"/>
        <v>-1.2843497428361499</v>
      </c>
      <c r="L23" s="30">
        <f>IF($E$25=0,0,($E23/$E$25)*100)</f>
        <v>3.8948842067382596</v>
      </c>
      <c r="M23" s="29">
        <f>IF($H$25=0,0,($H23/$H$25)*100)</f>
        <v>-1.9517174577687646</v>
      </c>
      <c r="N23" s="5"/>
      <c r="O23" s="31"/>
    </row>
    <row r="24" spans="1:15" ht="12.75">
      <c r="A24" s="6"/>
      <c r="B24" s="27" t="s">
        <v>30</v>
      </c>
      <c r="C24" s="61">
        <v>45417829</v>
      </c>
      <c r="D24" s="62">
        <v>38410213</v>
      </c>
      <c r="E24" s="63">
        <f t="shared" si="0"/>
        <v>-7007616</v>
      </c>
      <c r="F24" s="61">
        <v>15641829</v>
      </c>
      <c r="G24" s="62">
        <v>38469365</v>
      </c>
      <c r="H24" s="63">
        <f t="shared" si="1"/>
        <v>22827536</v>
      </c>
      <c r="I24" s="63">
        <v>34331093</v>
      </c>
      <c r="J24" s="28">
        <f t="shared" si="2"/>
        <v>-15.429218336261735</v>
      </c>
      <c r="K24" s="29">
        <f t="shared" si="3"/>
        <v>145.93904587500606</v>
      </c>
      <c r="L24" s="30">
        <f>IF($E$25=0,0,($E24/$E$25)*100)</f>
        <v>96.10511579326175</v>
      </c>
      <c r="M24" s="29">
        <f>IF($H$25=0,0,($H24/$H$25)*100)</f>
        <v>101.95171745776877</v>
      </c>
      <c r="N24" s="5"/>
      <c r="O24" s="31"/>
    </row>
    <row r="25" spans="1:15" ht="16.5">
      <c r="A25" s="6"/>
      <c r="B25" s="32" t="s">
        <v>31</v>
      </c>
      <c r="C25" s="64">
        <v>78106829</v>
      </c>
      <c r="D25" s="65">
        <v>70815213</v>
      </c>
      <c r="E25" s="66">
        <f t="shared" si="0"/>
        <v>-7291616</v>
      </c>
      <c r="F25" s="64">
        <v>49666829</v>
      </c>
      <c r="G25" s="65">
        <v>72057365</v>
      </c>
      <c r="H25" s="66">
        <f t="shared" si="1"/>
        <v>22390536</v>
      </c>
      <c r="I25" s="66">
        <v>69691093</v>
      </c>
      <c r="J25" s="41">
        <f t="shared" si="2"/>
        <v>-9.33543979874026</v>
      </c>
      <c r="K25" s="34">
        <f t="shared" si="3"/>
        <v>45.08146876056855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18950000</v>
      </c>
      <c r="D28" s="62">
        <v>1850000</v>
      </c>
      <c r="E28" s="63">
        <f t="shared" si="0"/>
        <v>-17100000</v>
      </c>
      <c r="F28" s="61">
        <v>4350000</v>
      </c>
      <c r="G28" s="62">
        <v>1887000</v>
      </c>
      <c r="H28" s="63">
        <f t="shared" si="1"/>
        <v>-2463000</v>
      </c>
      <c r="I28" s="63">
        <v>1924740</v>
      </c>
      <c r="J28" s="28">
        <f t="shared" si="2"/>
        <v>-90.23746701846966</v>
      </c>
      <c r="K28" s="29">
        <f t="shared" si="3"/>
        <v>-56.62068965517242</v>
      </c>
      <c r="L28" s="30">
        <f t="shared" si="6"/>
        <v>234.51591526487405</v>
      </c>
      <c r="M28" s="29">
        <f t="shared" si="7"/>
        <v>-11.000183291726469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39000000</v>
      </c>
      <c r="D30" s="62">
        <v>63915000</v>
      </c>
      <c r="E30" s="63">
        <f t="shared" si="0"/>
        <v>24915000</v>
      </c>
      <c r="F30" s="61">
        <v>39000000</v>
      </c>
      <c r="G30" s="62">
        <v>65016901</v>
      </c>
      <c r="H30" s="63">
        <f t="shared" si="1"/>
        <v>26016901</v>
      </c>
      <c r="I30" s="63">
        <v>63755919</v>
      </c>
      <c r="J30" s="28">
        <f t="shared" si="2"/>
        <v>63.88461538461539</v>
      </c>
      <c r="K30" s="29">
        <f t="shared" si="3"/>
        <v>66.71000256410257</v>
      </c>
      <c r="L30" s="30">
        <f t="shared" si="6"/>
        <v>-341.6938028552244</v>
      </c>
      <c r="M30" s="29">
        <f t="shared" si="7"/>
        <v>116.19597226256664</v>
      </c>
      <c r="N30" s="5"/>
      <c r="O30" s="31"/>
    </row>
    <row r="31" spans="1:15" ht="12.75">
      <c r="A31" s="6"/>
      <c r="B31" s="27" t="s">
        <v>30</v>
      </c>
      <c r="C31" s="61">
        <v>20156829</v>
      </c>
      <c r="D31" s="62">
        <v>5050213</v>
      </c>
      <c r="E31" s="63">
        <f t="shared" si="0"/>
        <v>-15106616</v>
      </c>
      <c r="F31" s="61">
        <v>6316829</v>
      </c>
      <c r="G31" s="62">
        <v>5153464</v>
      </c>
      <c r="H31" s="63">
        <f t="shared" si="1"/>
        <v>-1163365</v>
      </c>
      <c r="I31" s="63">
        <v>4010434</v>
      </c>
      <c r="J31" s="28">
        <f t="shared" si="2"/>
        <v>-74.94539939789139</v>
      </c>
      <c r="K31" s="29">
        <f t="shared" si="3"/>
        <v>-18.416914562670605</v>
      </c>
      <c r="L31" s="30">
        <f t="shared" si="6"/>
        <v>207.17788759035037</v>
      </c>
      <c r="M31" s="29">
        <f t="shared" si="7"/>
        <v>-5.19578897084018</v>
      </c>
      <c r="N31" s="5"/>
      <c r="O31" s="31"/>
    </row>
    <row r="32" spans="1:15" ht="17.25" thickBot="1">
      <c r="A32" s="6"/>
      <c r="B32" s="55" t="s">
        <v>37</v>
      </c>
      <c r="C32" s="79">
        <v>78106829</v>
      </c>
      <c r="D32" s="80">
        <v>70815213</v>
      </c>
      <c r="E32" s="81">
        <f t="shared" si="0"/>
        <v>-7291616</v>
      </c>
      <c r="F32" s="79">
        <v>49666829</v>
      </c>
      <c r="G32" s="80">
        <v>72057365</v>
      </c>
      <c r="H32" s="81">
        <f t="shared" si="1"/>
        <v>22390536</v>
      </c>
      <c r="I32" s="81">
        <v>69691093</v>
      </c>
      <c r="J32" s="56">
        <f t="shared" si="2"/>
        <v>-9.33543979874026</v>
      </c>
      <c r="K32" s="57">
        <f t="shared" si="3"/>
        <v>45.08146876056855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31620000</v>
      </c>
      <c r="D7" s="62">
        <v>26182000</v>
      </c>
      <c r="E7" s="63">
        <f>($D7-$C7)</f>
        <v>-5438000</v>
      </c>
      <c r="F7" s="61">
        <v>33327480</v>
      </c>
      <c r="G7" s="62">
        <v>27792193</v>
      </c>
      <c r="H7" s="63">
        <f>($G7-$F7)</f>
        <v>-5535287</v>
      </c>
      <c r="I7" s="63">
        <v>29418036</v>
      </c>
      <c r="J7" s="28">
        <f>IF($C7=0,0,($E7/$C7)*100)</f>
        <v>-17.197975964579378</v>
      </c>
      <c r="K7" s="29">
        <f>IF($F7=0,0,($H7/$F7)*100)</f>
        <v>-16.608777501329232</v>
      </c>
      <c r="L7" s="30">
        <f>IF($E$10=0,0,($E7/$E$10)*100)</f>
        <v>-1667.284974506299</v>
      </c>
      <c r="M7" s="29">
        <f>IF($H$10=0,0,($H7/$H$10)*100)</f>
        <v>99.1932876775172</v>
      </c>
      <c r="N7" s="5"/>
      <c r="O7" s="31"/>
    </row>
    <row r="8" spans="1:15" ht="12.75">
      <c r="A8" s="2"/>
      <c r="B8" s="27" t="s">
        <v>16</v>
      </c>
      <c r="C8" s="61">
        <v>66453326</v>
      </c>
      <c r="D8" s="62">
        <v>67601136</v>
      </c>
      <c r="E8" s="63">
        <f>($D8-$C8)</f>
        <v>1147810</v>
      </c>
      <c r="F8" s="61">
        <v>74453018</v>
      </c>
      <c r="G8" s="62">
        <v>71758605</v>
      </c>
      <c r="H8" s="63">
        <f>($G8-$F8)</f>
        <v>-2694413</v>
      </c>
      <c r="I8" s="63">
        <v>75956484</v>
      </c>
      <c r="J8" s="28">
        <f>IF($C8=0,0,($E8/$C8)*100)</f>
        <v>1.727242365566473</v>
      </c>
      <c r="K8" s="29">
        <f>IF($F8=0,0,($H8/$F8)*100)</f>
        <v>-3.618943962755143</v>
      </c>
      <c r="L8" s="30">
        <f>IF($E$10=0,0,($E8/$E$10)*100)</f>
        <v>351.9173164008965</v>
      </c>
      <c r="M8" s="29">
        <f>IF($H$10=0,0,($H8/$H$10)*100)</f>
        <v>48.28434078143413</v>
      </c>
      <c r="N8" s="5"/>
      <c r="O8" s="31"/>
    </row>
    <row r="9" spans="1:15" ht="12.75">
      <c r="A9" s="2"/>
      <c r="B9" s="27" t="s">
        <v>17</v>
      </c>
      <c r="C9" s="61">
        <v>232824090</v>
      </c>
      <c r="D9" s="62">
        <v>237440439</v>
      </c>
      <c r="E9" s="63">
        <f aca="true" t="shared" si="0" ref="E9:E32">($D9-$C9)</f>
        <v>4616349</v>
      </c>
      <c r="F9" s="61">
        <v>238011531</v>
      </c>
      <c r="G9" s="62">
        <v>240660927</v>
      </c>
      <c r="H9" s="63">
        <f aca="true" t="shared" si="1" ref="H9:H32">($G9-$F9)</f>
        <v>2649396</v>
      </c>
      <c r="I9" s="63">
        <v>238976845</v>
      </c>
      <c r="J9" s="28">
        <f aca="true" t="shared" si="2" ref="J9:J32">IF($C9=0,0,($E9/$C9)*100)</f>
        <v>1.9827626084568826</v>
      </c>
      <c r="K9" s="29">
        <f aca="true" t="shared" si="3" ref="K9:K32">IF($F9=0,0,($H9/$F9)*100)</f>
        <v>1.1131376655864627</v>
      </c>
      <c r="L9" s="30">
        <f>IF($E$10=0,0,($E9/$E$10)*100)</f>
        <v>1415.3676581054026</v>
      </c>
      <c r="M9" s="29">
        <f>IF($H$10=0,0,($H9/$H$10)*100)</f>
        <v>-47.47762845895134</v>
      </c>
      <c r="N9" s="5"/>
      <c r="O9" s="31"/>
    </row>
    <row r="10" spans="1:15" ht="16.5">
      <c r="A10" s="6"/>
      <c r="B10" s="32" t="s">
        <v>18</v>
      </c>
      <c r="C10" s="64">
        <v>330897416</v>
      </c>
      <c r="D10" s="65">
        <v>331223575</v>
      </c>
      <c r="E10" s="66">
        <f t="shared" si="0"/>
        <v>326159</v>
      </c>
      <c r="F10" s="64">
        <v>345792029</v>
      </c>
      <c r="G10" s="65">
        <v>340211725</v>
      </c>
      <c r="H10" s="66">
        <f t="shared" si="1"/>
        <v>-5580304</v>
      </c>
      <c r="I10" s="66">
        <v>344351365</v>
      </c>
      <c r="J10" s="33">
        <f t="shared" si="2"/>
        <v>0.09856801057642589</v>
      </c>
      <c r="K10" s="34">
        <f t="shared" si="3"/>
        <v>-1.613774619425944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103308731</v>
      </c>
      <c r="D12" s="62">
        <v>115255894</v>
      </c>
      <c r="E12" s="63">
        <f t="shared" si="0"/>
        <v>11947163</v>
      </c>
      <c r="F12" s="61">
        <v>109392361</v>
      </c>
      <c r="G12" s="62">
        <v>122344133</v>
      </c>
      <c r="H12" s="63">
        <f t="shared" si="1"/>
        <v>12951772</v>
      </c>
      <c r="I12" s="63">
        <v>129501263</v>
      </c>
      <c r="J12" s="28">
        <f t="shared" si="2"/>
        <v>11.564524009108194</v>
      </c>
      <c r="K12" s="29">
        <f t="shared" si="3"/>
        <v>11.839740802376502</v>
      </c>
      <c r="L12" s="30">
        <f aca="true" t="shared" si="4" ref="L12:L17">IF($E$17=0,0,($E12/$E$17)*100)</f>
        <v>35.66480200439005</v>
      </c>
      <c r="M12" s="29">
        <f aca="true" t="shared" si="5" ref="M12:M17">IF($H$17=0,0,($H12/$H$17)*100)</f>
        <v>41.47160973068147</v>
      </c>
      <c r="N12" s="5"/>
      <c r="O12" s="31"/>
    </row>
    <row r="13" spans="1:15" ht="12.75">
      <c r="A13" s="2"/>
      <c r="B13" s="27" t="s">
        <v>21</v>
      </c>
      <c r="C13" s="61">
        <v>3162000</v>
      </c>
      <c r="D13" s="62">
        <v>11000000</v>
      </c>
      <c r="E13" s="63">
        <f t="shared" si="0"/>
        <v>7838000</v>
      </c>
      <c r="F13" s="61">
        <v>3332748</v>
      </c>
      <c r="G13" s="62">
        <v>11676500</v>
      </c>
      <c r="H13" s="63">
        <f t="shared" si="1"/>
        <v>8343752</v>
      </c>
      <c r="I13" s="63">
        <v>12359576</v>
      </c>
      <c r="J13" s="28">
        <f t="shared" si="2"/>
        <v>247.8810879190386</v>
      </c>
      <c r="K13" s="29">
        <f t="shared" si="3"/>
        <v>250.3565226053695</v>
      </c>
      <c r="L13" s="30">
        <f t="shared" si="4"/>
        <v>23.39808355426382</v>
      </c>
      <c r="M13" s="29">
        <f t="shared" si="5"/>
        <v>26.716716958389398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49538000</v>
      </c>
      <c r="D15" s="62">
        <v>60000000</v>
      </c>
      <c r="E15" s="63">
        <f t="shared" si="0"/>
        <v>10462000</v>
      </c>
      <c r="F15" s="61">
        <v>52213052</v>
      </c>
      <c r="G15" s="62">
        <v>63690000</v>
      </c>
      <c r="H15" s="63">
        <f t="shared" si="1"/>
        <v>11476948</v>
      </c>
      <c r="I15" s="63">
        <v>67415865</v>
      </c>
      <c r="J15" s="28">
        <f t="shared" si="2"/>
        <v>21.119140861560822</v>
      </c>
      <c r="K15" s="29">
        <f t="shared" si="3"/>
        <v>21.980994330689576</v>
      </c>
      <c r="L15" s="30">
        <f t="shared" si="4"/>
        <v>31.231277129970415</v>
      </c>
      <c r="M15" s="29">
        <f t="shared" si="5"/>
        <v>36.749219207636244</v>
      </c>
      <c r="N15" s="5"/>
      <c r="O15" s="31"/>
    </row>
    <row r="16" spans="1:15" ht="12.75">
      <c r="A16" s="2"/>
      <c r="B16" s="27" t="s">
        <v>23</v>
      </c>
      <c r="C16" s="61">
        <v>150923716</v>
      </c>
      <c r="D16" s="62">
        <v>154175023</v>
      </c>
      <c r="E16" s="63">
        <f t="shared" si="0"/>
        <v>3251307</v>
      </c>
      <c r="F16" s="61">
        <v>159037720</v>
      </c>
      <c r="G16" s="62">
        <v>157495702</v>
      </c>
      <c r="H16" s="63">
        <f t="shared" si="1"/>
        <v>-1542018</v>
      </c>
      <c r="I16" s="63">
        <v>157782112</v>
      </c>
      <c r="J16" s="40">
        <f t="shared" si="2"/>
        <v>2.154271764684087</v>
      </c>
      <c r="K16" s="29">
        <f t="shared" si="3"/>
        <v>-0.9695926224294463</v>
      </c>
      <c r="L16" s="30">
        <f t="shared" si="4"/>
        <v>9.705837311375713</v>
      </c>
      <c r="M16" s="29">
        <f t="shared" si="5"/>
        <v>-4.937545896707105</v>
      </c>
      <c r="N16" s="5"/>
      <c r="O16" s="31"/>
    </row>
    <row r="17" spans="1:15" ht="16.5">
      <c r="A17" s="2"/>
      <c r="B17" s="32" t="s">
        <v>24</v>
      </c>
      <c r="C17" s="64">
        <v>306932447</v>
      </c>
      <c r="D17" s="65">
        <v>340430917</v>
      </c>
      <c r="E17" s="66">
        <f t="shared" si="0"/>
        <v>33498470</v>
      </c>
      <c r="F17" s="64">
        <v>323975881</v>
      </c>
      <c r="G17" s="65">
        <v>355206335</v>
      </c>
      <c r="H17" s="66">
        <f t="shared" si="1"/>
        <v>31230454</v>
      </c>
      <c r="I17" s="66">
        <v>367058816</v>
      </c>
      <c r="J17" s="41">
        <f t="shared" si="2"/>
        <v>10.91395527824401</v>
      </c>
      <c r="K17" s="34">
        <f t="shared" si="3"/>
        <v>9.639746608174207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23964969</v>
      </c>
      <c r="D18" s="71">
        <v>-9207342</v>
      </c>
      <c r="E18" s="72">
        <f t="shared" si="0"/>
        <v>-33172311</v>
      </c>
      <c r="F18" s="73">
        <v>21816148</v>
      </c>
      <c r="G18" s="74">
        <v>-14994610</v>
      </c>
      <c r="H18" s="75">
        <f t="shared" si="1"/>
        <v>-36810758</v>
      </c>
      <c r="I18" s="75">
        <v>-22707451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61601000</v>
      </c>
      <c r="D23" s="62">
        <v>63102000</v>
      </c>
      <c r="E23" s="63">
        <f t="shared" si="0"/>
        <v>1501000</v>
      </c>
      <c r="F23" s="61">
        <v>55945000</v>
      </c>
      <c r="G23" s="62">
        <v>65178000</v>
      </c>
      <c r="H23" s="63">
        <f t="shared" si="1"/>
        <v>9233000</v>
      </c>
      <c r="I23" s="63">
        <v>68289000</v>
      </c>
      <c r="J23" s="28">
        <f t="shared" si="2"/>
        <v>2.4366487557020178</v>
      </c>
      <c r="K23" s="29">
        <f t="shared" si="3"/>
        <v>16.50370899991063</v>
      </c>
      <c r="L23" s="30">
        <f>IF($E$25=0,0,($E23/$E$25)*100)</f>
        <v>56.90995260663507</v>
      </c>
      <c r="M23" s="29">
        <f>IF($H$25=0,0,($H23/$H$25)*100)</f>
        <v>122.20607308460542</v>
      </c>
      <c r="N23" s="5"/>
      <c r="O23" s="31"/>
    </row>
    <row r="24" spans="1:15" ht="12.75">
      <c r="A24" s="6"/>
      <c r="B24" s="27" t="s">
        <v>30</v>
      </c>
      <c r="C24" s="61">
        <v>35742715</v>
      </c>
      <c r="D24" s="62">
        <v>36879215</v>
      </c>
      <c r="E24" s="63">
        <f t="shared" si="0"/>
        <v>1136500</v>
      </c>
      <c r="F24" s="61">
        <v>35677729</v>
      </c>
      <c r="G24" s="62">
        <v>34000000</v>
      </c>
      <c r="H24" s="63">
        <f t="shared" si="1"/>
        <v>-1677729</v>
      </c>
      <c r="I24" s="63">
        <v>30300000</v>
      </c>
      <c r="J24" s="28">
        <f t="shared" si="2"/>
        <v>3.1796689199463444</v>
      </c>
      <c r="K24" s="29">
        <f t="shared" si="3"/>
        <v>-4.702454576074615</v>
      </c>
      <c r="L24" s="30">
        <f>IF($E$25=0,0,($E24/$E$25)*100)</f>
        <v>43.09004739336493</v>
      </c>
      <c r="M24" s="29">
        <f>IF($H$25=0,0,($H24/$H$25)*100)</f>
        <v>-22.20607308460544</v>
      </c>
      <c r="N24" s="5"/>
      <c r="O24" s="31"/>
    </row>
    <row r="25" spans="1:15" ht="16.5">
      <c r="A25" s="6"/>
      <c r="B25" s="32" t="s">
        <v>31</v>
      </c>
      <c r="C25" s="64">
        <v>97343715</v>
      </c>
      <c r="D25" s="65">
        <v>99981215</v>
      </c>
      <c r="E25" s="66">
        <f t="shared" si="0"/>
        <v>2637500</v>
      </c>
      <c r="F25" s="64">
        <v>91622729</v>
      </c>
      <c r="G25" s="65">
        <v>99178000</v>
      </c>
      <c r="H25" s="66">
        <f t="shared" si="1"/>
        <v>7555271</v>
      </c>
      <c r="I25" s="66">
        <v>98589000</v>
      </c>
      <c r="J25" s="41">
        <f t="shared" si="2"/>
        <v>2.7094712791678432</v>
      </c>
      <c r="K25" s="34">
        <f t="shared" si="3"/>
        <v>8.24606632269161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15150000</v>
      </c>
      <c r="D28" s="62">
        <v>12300000</v>
      </c>
      <c r="E28" s="63">
        <f t="shared" si="0"/>
        <v>-2850000</v>
      </c>
      <c r="F28" s="61">
        <v>6200000</v>
      </c>
      <c r="G28" s="62">
        <v>19100000</v>
      </c>
      <c r="H28" s="63">
        <f t="shared" si="1"/>
        <v>12900000</v>
      </c>
      <c r="I28" s="63">
        <v>28489000</v>
      </c>
      <c r="J28" s="28">
        <f t="shared" si="2"/>
        <v>-18.81188118811881</v>
      </c>
      <c r="K28" s="29">
        <f t="shared" si="3"/>
        <v>208.06451612903226</v>
      </c>
      <c r="L28" s="30">
        <f t="shared" si="6"/>
        <v>-108.0568720379147</v>
      </c>
      <c r="M28" s="29">
        <f t="shared" si="7"/>
        <v>170.74172455230263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75030215</v>
      </c>
      <c r="D30" s="62">
        <v>79381215</v>
      </c>
      <c r="E30" s="63">
        <f t="shared" si="0"/>
        <v>4351000</v>
      </c>
      <c r="F30" s="61">
        <v>77945000</v>
      </c>
      <c r="G30" s="62">
        <v>74978000</v>
      </c>
      <c r="H30" s="63">
        <f t="shared" si="1"/>
        <v>-2967000</v>
      </c>
      <c r="I30" s="63">
        <v>69300000</v>
      </c>
      <c r="J30" s="28">
        <f t="shared" si="2"/>
        <v>5.798997110697337</v>
      </c>
      <c r="K30" s="29">
        <f t="shared" si="3"/>
        <v>-3.806530245686061</v>
      </c>
      <c r="L30" s="30">
        <f t="shared" si="6"/>
        <v>164.96682464454977</v>
      </c>
      <c r="M30" s="29">
        <f t="shared" si="7"/>
        <v>-39.270596647029606</v>
      </c>
      <c r="N30" s="5"/>
      <c r="O30" s="31"/>
    </row>
    <row r="31" spans="1:15" ht="12.75">
      <c r="A31" s="6"/>
      <c r="B31" s="27" t="s">
        <v>30</v>
      </c>
      <c r="C31" s="61">
        <v>7163500</v>
      </c>
      <c r="D31" s="62">
        <v>8300000</v>
      </c>
      <c r="E31" s="63">
        <f t="shared" si="0"/>
        <v>1136500</v>
      </c>
      <c r="F31" s="61">
        <v>7477729</v>
      </c>
      <c r="G31" s="62">
        <v>5100000</v>
      </c>
      <c r="H31" s="63">
        <f t="shared" si="1"/>
        <v>-2377729</v>
      </c>
      <c r="I31" s="63">
        <v>800000</v>
      </c>
      <c r="J31" s="28">
        <f t="shared" si="2"/>
        <v>15.865149717316953</v>
      </c>
      <c r="K31" s="29">
        <f t="shared" si="3"/>
        <v>-31.797474875058988</v>
      </c>
      <c r="L31" s="30">
        <f t="shared" si="6"/>
        <v>43.09004739336493</v>
      </c>
      <c r="M31" s="29">
        <f t="shared" si="7"/>
        <v>-31.471127905273022</v>
      </c>
      <c r="N31" s="5"/>
      <c r="O31" s="31"/>
    </row>
    <row r="32" spans="1:15" ht="17.25" thickBot="1">
      <c r="A32" s="6"/>
      <c r="B32" s="55" t="s">
        <v>37</v>
      </c>
      <c r="C32" s="79">
        <v>97343715</v>
      </c>
      <c r="D32" s="80">
        <v>99981215</v>
      </c>
      <c r="E32" s="81">
        <f t="shared" si="0"/>
        <v>2637500</v>
      </c>
      <c r="F32" s="79">
        <v>91622729</v>
      </c>
      <c r="G32" s="80">
        <v>99178000</v>
      </c>
      <c r="H32" s="81">
        <f t="shared" si="1"/>
        <v>7555271</v>
      </c>
      <c r="I32" s="81">
        <v>98589000</v>
      </c>
      <c r="J32" s="56">
        <f t="shared" si="2"/>
        <v>2.7094712791678432</v>
      </c>
      <c r="K32" s="57">
        <f t="shared" si="3"/>
        <v>8.24606632269161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39177935</v>
      </c>
      <c r="D7" s="62">
        <v>32828168</v>
      </c>
      <c r="E7" s="63">
        <f>($D7-$C7)</f>
        <v>-6349767</v>
      </c>
      <c r="F7" s="61">
        <v>43095729</v>
      </c>
      <c r="G7" s="62">
        <v>39800000</v>
      </c>
      <c r="H7" s="63">
        <f>($G7-$F7)</f>
        <v>-3295729</v>
      </c>
      <c r="I7" s="63">
        <v>43780000</v>
      </c>
      <c r="J7" s="28">
        <f>IF($C7=0,0,($E7/$C7)*100)</f>
        <v>-16.20750812925694</v>
      </c>
      <c r="K7" s="29">
        <f>IF($F7=0,0,($H7/$F7)*100)</f>
        <v>-7.647460842349366</v>
      </c>
      <c r="L7" s="30">
        <f>IF($E$10=0,0,($E7/$E$10)*100)</f>
        <v>292.1210004982341</v>
      </c>
      <c r="M7" s="29">
        <f>IF($H$10=0,0,($H7/$H$10)*100)</f>
        <v>-250.24954877723755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265782797</v>
      </c>
      <c r="D9" s="62">
        <v>269958887</v>
      </c>
      <c r="E9" s="63">
        <f aca="true" t="shared" si="0" ref="E9:E32">($D9-$C9)</f>
        <v>4176090</v>
      </c>
      <c r="F9" s="61">
        <v>272235776</v>
      </c>
      <c r="G9" s="62">
        <v>276848482</v>
      </c>
      <c r="H9" s="63">
        <f aca="true" t="shared" si="1" ref="H9:H32">($G9-$F9)</f>
        <v>4612706</v>
      </c>
      <c r="I9" s="63">
        <v>277149031</v>
      </c>
      <c r="J9" s="28">
        <f aca="true" t="shared" si="2" ref="J9:J32">IF($C9=0,0,($E9/$C9)*100)</f>
        <v>1.5712416481191593</v>
      </c>
      <c r="K9" s="29">
        <f aca="true" t="shared" si="3" ref="K9:K32">IF($F9=0,0,($H9/$F9)*100)</f>
        <v>1.6943790664750837</v>
      </c>
      <c r="L9" s="30">
        <f>IF($E$10=0,0,($E9/$E$10)*100)</f>
        <v>-192.1210004982341</v>
      </c>
      <c r="M9" s="29">
        <f>IF($H$10=0,0,($H9/$H$10)*100)</f>
        <v>350.2495487772376</v>
      </c>
      <c r="N9" s="5"/>
      <c r="O9" s="31"/>
    </row>
    <row r="10" spans="1:15" ht="16.5">
      <c r="A10" s="6"/>
      <c r="B10" s="32" t="s">
        <v>18</v>
      </c>
      <c r="C10" s="64">
        <v>304960732</v>
      </c>
      <c r="D10" s="65">
        <v>302787055</v>
      </c>
      <c r="E10" s="66">
        <f t="shared" si="0"/>
        <v>-2173677</v>
      </c>
      <c r="F10" s="64">
        <v>315331505</v>
      </c>
      <c r="G10" s="65">
        <v>316648482</v>
      </c>
      <c r="H10" s="66">
        <f t="shared" si="1"/>
        <v>1316977</v>
      </c>
      <c r="I10" s="66">
        <v>320929031</v>
      </c>
      <c r="J10" s="33">
        <f t="shared" si="2"/>
        <v>-0.7127727513455733</v>
      </c>
      <c r="K10" s="34">
        <f t="shared" si="3"/>
        <v>0.41764840465274794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67201230</v>
      </c>
      <c r="D12" s="62">
        <v>66046571</v>
      </c>
      <c r="E12" s="63">
        <f t="shared" si="0"/>
        <v>-1154659</v>
      </c>
      <c r="F12" s="61">
        <v>71502112</v>
      </c>
      <c r="G12" s="62">
        <v>69381926</v>
      </c>
      <c r="H12" s="63">
        <f t="shared" si="1"/>
        <v>-2120186</v>
      </c>
      <c r="I12" s="63">
        <v>73648914</v>
      </c>
      <c r="J12" s="28">
        <f t="shared" si="2"/>
        <v>-1.7182111101240258</v>
      </c>
      <c r="K12" s="29">
        <f t="shared" si="3"/>
        <v>-2.9652075172269035</v>
      </c>
      <c r="L12" s="30">
        <f aca="true" t="shared" si="4" ref="L12:L17">IF($E$17=0,0,($E12/$E$17)*100)</f>
        <v>-3.989418802545883</v>
      </c>
      <c r="M12" s="29">
        <f aca="true" t="shared" si="5" ref="M12:M17">IF($H$17=0,0,($H12/$H$17)*100)</f>
        <v>-28.52772577680439</v>
      </c>
      <c r="N12" s="5"/>
      <c r="O12" s="31"/>
    </row>
    <row r="13" spans="1:15" ht="12.75">
      <c r="A13" s="2"/>
      <c r="B13" s="27" t="s">
        <v>21</v>
      </c>
      <c r="C13" s="61">
        <v>1637591</v>
      </c>
      <c r="D13" s="62">
        <v>18935152</v>
      </c>
      <c r="E13" s="63">
        <f t="shared" si="0"/>
        <v>17297561</v>
      </c>
      <c r="F13" s="61">
        <v>1637591</v>
      </c>
      <c r="G13" s="62">
        <v>5670000</v>
      </c>
      <c r="H13" s="63">
        <f t="shared" si="1"/>
        <v>4032409</v>
      </c>
      <c r="I13" s="63">
        <v>2500000</v>
      </c>
      <c r="J13" s="28">
        <f t="shared" si="2"/>
        <v>1056.2809028628028</v>
      </c>
      <c r="K13" s="29">
        <f t="shared" si="3"/>
        <v>246.24030053902345</v>
      </c>
      <c r="L13" s="30">
        <f t="shared" si="4"/>
        <v>59.764151226972096</v>
      </c>
      <c r="M13" s="29">
        <f t="shared" si="5"/>
        <v>54.25724826591536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130832744</v>
      </c>
      <c r="D16" s="62">
        <v>143632880</v>
      </c>
      <c r="E16" s="63">
        <f t="shared" si="0"/>
        <v>12800136</v>
      </c>
      <c r="F16" s="61">
        <v>142885026</v>
      </c>
      <c r="G16" s="62">
        <v>148404822</v>
      </c>
      <c r="H16" s="63">
        <f t="shared" si="1"/>
        <v>5519796</v>
      </c>
      <c r="I16" s="63">
        <v>160776394</v>
      </c>
      <c r="J16" s="40">
        <f t="shared" si="2"/>
        <v>9.783587509255328</v>
      </c>
      <c r="K16" s="29">
        <f t="shared" si="3"/>
        <v>3.8631031917928196</v>
      </c>
      <c r="L16" s="30">
        <f t="shared" si="4"/>
        <v>44.22526757557379</v>
      </c>
      <c r="M16" s="29">
        <f t="shared" si="5"/>
        <v>74.27047751088904</v>
      </c>
      <c r="N16" s="5"/>
      <c r="O16" s="31"/>
    </row>
    <row r="17" spans="1:15" ht="16.5">
      <c r="A17" s="2"/>
      <c r="B17" s="32" t="s">
        <v>24</v>
      </c>
      <c r="C17" s="64">
        <v>199671565</v>
      </c>
      <c r="D17" s="65">
        <v>228614603</v>
      </c>
      <c r="E17" s="66">
        <f t="shared" si="0"/>
        <v>28943038</v>
      </c>
      <c r="F17" s="64">
        <v>216024729</v>
      </c>
      <c r="G17" s="65">
        <v>223456748</v>
      </c>
      <c r="H17" s="66">
        <f t="shared" si="1"/>
        <v>7432019</v>
      </c>
      <c r="I17" s="66">
        <v>236925308</v>
      </c>
      <c r="J17" s="41">
        <f t="shared" si="2"/>
        <v>14.495322856812386</v>
      </c>
      <c r="K17" s="34">
        <f t="shared" si="3"/>
        <v>3.440355664096215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105289167</v>
      </c>
      <c r="D18" s="71">
        <v>74172452</v>
      </c>
      <c r="E18" s="72">
        <f t="shared" si="0"/>
        <v>-31116715</v>
      </c>
      <c r="F18" s="73">
        <v>99306776</v>
      </c>
      <c r="G18" s="74">
        <v>93191734</v>
      </c>
      <c r="H18" s="75">
        <f t="shared" si="1"/>
        <v>-6115042</v>
      </c>
      <c r="I18" s="75">
        <v>84003723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165728899</v>
      </c>
      <c r="D23" s="62">
        <v>134040001</v>
      </c>
      <c r="E23" s="63">
        <f t="shared" si="0"/>
        <v>-31688898</v>
      </c>
      <c r="F23" s="61">
        <v>162415088</v>
      </c>
      <c r="G23" s="62">
        <v>155500000</v>
      </c>
      <c r="H23" s="63">
        <f t="shared" si="1"/>
        <v>-6915088</v>
      </c>
      <c r="I23" s="63">
        <v>149856000</v>
      </c>
      <c r="J23" s="28">
        <f t="shared" si="2"/>
        <v>-19.120924709697128</v>
      </c>
      <c r="K23" s="29">
        <f t="shared" si="3"/>
        <v>-4.257663549090957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165728899</v>
      </c>
      <c r="D25" s="65">
        <v>134040001</v>
      </c>
      <c r="E25" s="66">
        <f t="shared" si="0"/>
        <v>-31688898</v>
      </c>
      <c r="F25" s="64">
        <v>162415088</v>
      </c>
      <c r="G25" s="65">
        <v>155500000</v>
      </c>
      <c r="H25" s="66">
        <f t="shared" si="1"/>
        <v>-6915088</v>
      </c>
      <c r="I25" s="66">
        <v>149856000</v>
      </c>
      <c r="J25" s="41">
        <f t="shared" si="2"/>
        <v>-19.120924709697128</v>
      </c>
      <c r="K25" s="34">
        <f t="shared" si="3"/>
        <v>-4.257663549090957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2000000</v>
      </c>
      <c r="D28" s="62">
        <v>2100000</v>
      </c>
      <c r="E28" s="63">
        <f t="shared" si="0"/>
        <v>100000</v>
      </c>
      <c r="F28" s="61"/>
      <c r="G28" s="62">
        <v>1500000</v>
      </c>
      <c r="H28" s="63">
        <f t="shared" si="1"/>
        <v>1500000</v>
      </c>
      <c r="I28" s="63">
        <v>0</v>
      </c>
      <c r="J28" s="28">
        <f t="shared" si="2"/>
        <v>5</v>
      </c>
      <c r="K28" s="29">
        <f t="shared" si="3"/>
        <v>0</v>
      </c>
      <c r="L28" s="30">
        <f t="shared" si="6"/>
        <v>-0.31556793170907993</v>
      </c>
      <c r="M28" s="29">
        <f t="shared" si="7"/>
        <v>-21.691697921993182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139474899</v>
      </c>
      <c r="D30" s="62">
        <v>116690001</v>
      </c>
      <c r="E30" s="63">
        <f t="shared" si="0"/>
        <v>-22784898</v>
      </c>
      <c r="F30" s="61">
        <v>129300000</v>
      </c>
      <c r="G30" s="62">
        <v>125850000</v>
      </c>
      <c r="H30" s="63">
        <f t="shared" si="1"/>
        <v>-3450000</v>
      </c>
      <c r="I30" s="63">
        <v>118956000</v>
      </c>
      <c r="J30" s="28">
        <f t="shared" si="2"/>
        <v>-16.336199677047265</v>
      </c>
      <c r="K30" s="29">
        <f t="shared" si="3"/>
        <v>-2.668213457076566</v>
      </c>
      <c r="L30" s="30">
        <f t="shared" si="6"/>
        <v>71.90183136062352</v>
      </c>
      <c r="M30" s="29">
        <f t="shared" si="7"/>
        <v>49.89090522058432</v>
      </c>
      <c r="N30" s="5"/>
      <c r="O30" s="31"/>
    </row>
    <row r="31" spans="1:15" ht="12.75">
      <c r="A31" s="6"/>
      <c r="B31" s="27" t="s">
        <v>30</v>
      </c>
      <c r="C31" s="61">
        <v>24254000</v>
      </c>
      <c r="D31" s="62">
        <v>15250000</v>
      </c>
      <c r="E31" s="63">
        <f t="shared" si="0"/>
        <v>-9004000</v>
      </c>
      <c r="F31" s="61">
        <v>33115088</v>
      </c>
      <c r="G31" s="62">
        <v>28150000</v>
      </c>
      <c r="H31" s="63">
        <f t="shared" si="1"/>
        <v>-4965088</v>
      </c>
      <c r="I31" s="63">
        <v>30900000</v>
      </c>
      <c r="J31" s="28">
        <f t="shared" si="2"/>
        <v>-37.12377339820236</v>
      </c>
      <c r="K31" s="29">
        <f t="shared" si="3"/>
        <v>-14.993431392965043</v>
      </c>
      <c r="L31" s="30">
        <f t="shared" si="6"/>
        <v>28.413736571085558</v>
      </c>
      <c r="M31" s="29">
        <f t="shared" si="7"/>
        <v>71.80079270140887</v>
      </c>
      <c r="N31" s="5"/>
      <c r="O31" s="31"/>
    </row>
    <row r="32" spans="1:15" ht="17.25" thickBot="1">
      <c r="A32" s="6"/>
      <c r="B32" s="55" t="s">
        <v>37</v>
      </c>
      <c r="C32" s="79">
        <v>165728899</v>
      </c>
      <c r="D32" s="80">
        <v>134040001</v>
      </c>
      <c r="E32" s="81">
        <f t="shared" si="0"/>
        <v>-31688898</v>
      </c>
      <c r="F32" s="79">
        <v>162415088</v>
      </c>
      <c r="G32" s="80">
        <v>155500000</v>
      </c>
      <c r="H32" s="81">
        <f t="shared" si="1"/>
        <v>-6915088</v>
      </c>
      <c r="I32" s="81">
        <v>149856000</v>
      </c>
      <c r="J32" s="56">
        <f t="shared" si="2"/>
        <v>-19.120924709697128</v>
      </c>
      <c r="K32" s="57">
        <f t="shared" si="3"/>
        <v>-4.257663549090957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9923820</v>
      </c>
      <c r="D7" s="62">
        <v>10135600</v>
      </c>
      <c r="E7" s="63">
        <f>($D7-$C7)</f>
        <v>211780</v>
      </c>
      <c r="F7" s="61">
        <v>10618487</v>
      </c>
      <c r="G7" s="62">
        <v>10524400</v>
      </c>
      <c r="H7" s="63">
        <f>($G7-$F7)</f>
        <v>-94087</v>
      </c>
      <c r="I7" s="63">
        <v>11029840</v>
      </c>
      <c r="J7" s="28">
        <f>IF($C7=0,0,($E7/$C7)*100)</f>
        <v>2.134057248116149</v>
      </c>
      <c r="K7" s="29">
        <f>IF($F7=0,0,($H7/$F7)*100)</f>
        <v>-0.8860678550531729</v>
      </c>
      <c r="L7" s="30">
        <f>IF($E$10=0,0,($E7/$E$10)*100)</f>
        <v>-6.203725809262821</v>
      </c>
      <c r="M7" s="29">
        <f>IF($H$10=0,0,($H7/$H$10)*100)</f>
        <v>1.5652590254392231</v>
      </c>
      <c r="N7" s="5"/>
      <c r="O7" s="31"/>
    </row>
    <row r="8" spans="1:15" ht="12.75">
      <c r="A8" s="2"/>
      <c r="B8" s="27" t="s">
        <v>16</v>
      </c>
      <c r="C8" s="61">
        <v>3863296</v>
      </c>
      <c r="D8" s="62">
        <v>4285600</v>
      </c>
      <c r="E8" s="63">
        <f>($D8-$C8)</f>
        <v>422304</v>
      </c>
      <c r="F8" s="61">
        <v>4133728</v>
      </c>
      <c r="G8" s="62">
        <v>4296130</v>
      </c>
      <c r="H8" s="63">
        <f>($G8-$F8)</f>
        <v>162402</v>
      </c>
      <c r="I8" s="63">
        <v>4318106</v>
      </c>
      <c r="J8" s="28">
        <f>IF($C8=0,0,($E8/$C8)*100)</f>
        <v>10.931184149493076</v>
      </c>
      <c r="K8" s="29">
        <f>IF($F8=0,0,($H8/$F8)*100)</f>
        <v>3.9287055171506204</v>
      </c>
      <c r="L8" s="30">
        <f>IF($E$10=0,0,($E8/$E$10)*100)</f>
        <v>-12.370659288671858</v>
      </c>
      <c r="M8" s="29">
        <f>IF($H$10=0,0,($H8/$H$10)*100)</f>
        <v>-2.7017674731831254</v>
      </c>
      <c r="N8" s="5"/>
      <c r="O8" s="31"/>
    </row>
    <row r="9" spans="1:15" ht="12.75">
      <c r="A9" s="2"/>
      <c r="B9" s="27" t="s">
        <v>17</v>
      </c>
      <c r="C9" s="61">
        <v>97022146</v>
      </c>
      <c r="D9" s="62">
        <v>92974307</v>
      </c>
      <c r="E9" s="63">
        <f aca="true" t="shared" si="0" ref="E9:E32">($D9-$C9)</f>
        <v>-4047839</v>
      </c>
      <c r="F9" s="61">
        <v>99536879</v>
      </c>
      <c r="G9" s="62">
        <v>93457610</v>
      </c>
      <c r="H9" s="63">
        <f aca="true" t="shared" si="1" ref="H9:H32">($G9-$F9)</f>
        <v>-6079269</v>
      </c>
      <c r="I9" s="63">
        <v>92198510</v>
      </c>
      <c r="J9" s="28">
        <f aca="true" t="shared" si="2" ref="J9:J32">IF($C9=0,0,($E9/$C9)*100)</f>
        <v>-4.172077372932979</v>
      </c>
      <c r="K9" s="29">
        <f aca="true" t="shared" si="3" ref="K9:K32">IF($F9=0,0,($H9/$F9)*100)</f>
        <v>-6.107554366859342</v>
      </c>
      <c r="L9" s="30">
        <f>IF($E$10=0,0,($E9/$E$10)*100)</f>
        <v>118.57438509793468</v>
      </c>
      <c r="M9" s="29">
        <f>IF($H$10=0,0,($H9/$H$10)*100)</f>
        <v>101.1365084477439</v>
      </c>
      <c r="N9" s="5"/>
      <c r="O9" s="31"/>
    </row>
    <row r="10" spans="1:15" ht="16.5">
      <c r="A10" s="6"/>
      <c r="B10" s="32" t="s">
        <v>18</v>
      </c>
      <c r="C10" s="64">
        <v>110809262</v>
      </c>
      <c r="D10" s="65">
        <v>107395507</v>
      </c>
      <c r="E10" s="66">
        <f t="shared" si="0"/>
        <v>-3413755</v>
      </c>
      <c r="F10" s="64">
        <v>114289094</v>
      </c>
      <c r="G10" s="65">
        <v>108278140</v>
      </c>
      <c r="H10" s="66">
        <f t="shared" si="1"/>
        <v>-6010954</v>
      </c>
      <c r="I10" s="66">
        <v>107546456</v>
      </c>
      <c r="J10" s="33">
        <f t="shared" si="2"/>
        <v>-3.080748791558597</v>
      </c>
      <c r="K10" s="34">
        <f t="shared" si="3"/>
        <v>-5.259429215529524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37671554</v>
      </c>
      <c r="D12" s="62">
        <v>36988845</v>
      </c>
      <c r="E12" s="63">
        <f t="shared" si="0"/>
        <v>-682709</v>
      </c>
      <c r="F12" s="61">
        <v>40308561</v>
      </c>
      <c r="G12" s="62">
        <v>39422027</v>
      </c>
      <c r="H12" s="63">
        <f t="shared" si="1"/>
        <v>-886534</v>
      </c>
      <c r="I12" s="63">
        <v>41839611</v>
      </c>
      <c r="J12" s="28">
        <f t="shared" si="2"/>
        <v>-1.8122666243075611</v>
      </c>
      <c r="K12" s="29">
        <f t="shared" si="3"/>
        <v>-2.199369012453707</v>
      </c>
      <c r="L12" s="30">
        <f aca="true" t="shared" si="4" ref="L12:L17">IF($E$17=0,0,($E12/$E$17)*100)</f>
        <v>-21.76082153907254</v>
      </c>
      <c r="M12" s="29">
        <f aca="true" t="shared" si="5" ref="M12:M17">IF($H$17=0,0,($H12/$H$17)*100)</f>
        <v>-25.83601737839032</v>
      </c>
      <c r="N12" s="5"/>
      <c r="O12" s="31"/>
    </row>
    <row r="13" spans="1:15" ht="12.75">
      <c r="A13" s="2"/>
      <c r="B13" s="27" t="s">
        <v>21</v>
      </c>
      <c r="C13" s="61">
        <v>11387200</v>
      </c>
      <c r="D13" s="62">
        <v>11400000</v>
      </c>
      <c r="E13" s="63">
        <f t="shared" si="0"/>
        <v>12800</v>
      </c>
      <c r="F13" s="61">
        <v>12184304</v>
      </c>
      <c r="G13" s="62">
        <v>12540000</v>
      </c>
      <c r="H13" s="63">
        <f t="shared" si="1"/>
        <v>355696</v>
      </c>
      <c r="I13" s="63">
        <v>13217600</v>
      </c>
      <c r="J13" s="28">
        <f t="shared" si="2"/>
        <v>0.11240691302515105</v>
      </c>
      <c r="K13" s="29">
        <f t="shared" si="3"/>
        <v>2.9192968264744543</v>
      </c>
      <c r="L13" s="30">
        <f t="shared" si="4"/>
        <v>0.40799010369004735</v>
      </c>
      <c r="M13" s="29">
        <f t="shared" si="5"/>
        <v>10.36595103788904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1870000</v>
      </c>
      <c r="D15" s="62">
        <v>0</v>
      </c>
      <c r="E15" s="63">
        <f t="shared" si="0"/>
        <v>-1870000</v>
      </c>
      <c r="F15" s="61">
        <v>2000900</v>
      </c>
      <c r="G15" s="62">
        <v>0</v>
      </c>
      <c r="H15" s="63">
        <f t="shared" si="1"/>
        <v>-2000900</v>
      </c>
      <c r="I15" s="63">
        <v>0</v>
      </c>
      <c r="J15" s="28">
        <f t="shared" si="2"/>
        <v>-100</v>
      </c>
      <c r="K15" s="29">
        <f t="shared" si="3"/>
        <v>-100</v>
      </c>
      <c r="L15" s="30">
        <f t="shared" si="4"/>
        <v>-59.604804210967856</v>
      </c>
      <c r="M15" s="29">
        <f t="shared" si="5"/>
        <v>-58.31168028797676</v>
      </c>
      <c r="N15" s="5"/>
      <c r="O15" s="31"/>
    </row>
    <row r="16" spans="1:15" ht="12.75">
      <c r="A16" s="2"/>
      <c r="B16" s="27" t="s">
        <v>23</v>
      </c>
      <c r="C16" s="61">
        <v>48280860</v>
      </c>
      <c r="D16" s="62">
        <v>53958100</v>
      </c>
      <c r="E16" s="63">
        <f t="shared" si="0"/>
        <v>5677240</v>
      </c>
      <c r="F16" s="61">
        <v>51296314</v>
      </c>
      <c r="G16" s="62">
        <v>57259440</v>
      </c>
      <c r="H16" s="63">
        <f t="shared" si="1"/>
        <v>5963126</v>
      </c>
      <c r="I16" s="63">
        <v>53169835</v>
      </c>
      <c r="J16" s="40">
        <f t="shared" si="2"/>
        <v>11.758779773185482</v>
      </c>
      <c r="K16" s="29">
        <f t="shared" si="3"/>
        <v>11.624862558350683</v>
      </c>
      <c r="L16" s="30">
        <f t="shared" si="4"/>
        <v>180.95763564635035</v>
      </c>
      <c r="M16" s="29">
        <f t="shared" si="5"/>
        <v>173.78174662847803</v>
      </c>
      <c r="N16" s="5"/>
      <c r="O16" s="31"/>
    </row>
    <row r="17" spans="1:15" ht="16.5">
      <c r="A17" s="2"/>
      <c r="B17" s="32" t="s">
        <v>24</v>
      </c>
      <c r="C17" s="64">
        <v>99209614</v>
      </c>
      <c r="D17" s="65">
        <v>102346945</v>
      </c>
      <c r="E17" s="66">
        <f t="shared" si="0"/>
        <v>3137331</v>
      </c>
      <c r="F17" s="64">
        <v>105790079</v>
      </c>
      <c r="G17" s="65">
        <v>109221467</v>
      </c>
      <c r="H17" s="66">
        <f t="shared" si="1"/>
        <v>3431388</v>
      </c>
      <c r="I17" s="66">
        <v>108227046</v>
      </c>
      <c r="J17" s="41">
        <f t="shared" si="2"/>
        <v>3.162325578648053</v>
      </c>
      <c r="K17" s="34">
        <f t="shared" si="3"/>
        <v>3.243582037593525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11599648</v>
      </c>
      <c r="D18" s="71">
        <v>5048562</v>
      </c>
      <c r="E18" s="72">
        <f t="shared" si="0"/>
        <v>-6551086</v>
      </c>
      <c r="F18" s="73">
        <v>8499015</v>
      </c>
      <c r="G18" s="74">
        <v>-943327</v>
      </c>
      <c r="H18" s="75">
        <f t="shared" si="1"/>
        <v>-9442342</v>
      </c>
      <c r="I18" s="75">
        <v>-680590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10604250</v>
      </c>
      <c r="D22" s="62">
        <v>0</v>
      </c>
      <c r="E22" s="63">
        <f t="shared" si="0"/>
        <v>-10604250</v>
      </c>
      <c r="F22" s="61">
        <v>6768750</v>
      </c>
      <c r="G22" s="62">
        <v>0</v>
      </c>
      <c r="H22" s="63">
        <f t="shared" si="1"/>
        <v>-6768750</v>
      </c>
      <c r="I22" s="63">
        <v>0</v>
      </c>
      <c r="J22" s="28">
        <f t="shared" si="2"/>
        <v>-100</v>
      </c>
      <c r="K22" s="29">
        <f t="shared" si="3"/>
        <v>-100</v>
      </c>
      <c r="L22" s="30">
        <f>IF($E$25=0,0,($E22/$E$25)*100)</f>
        <v>195.13926255144276</v>
      </c>
      <c r="M22" s="29">
        <f>IF($H$25=0,0,($H22/$H$25)*100)</f>
        <v>112.90828386080858</v>
      </c>
      <c r="N22" s="5"/>
      <c r="O22" s="31"/>
    </row>
    <row r="23" spans="1:15" ht="12.75">
      <c r="A23" s="6"/>
      <c r="B23" s="27" t="s">
        <v>29</v>
      </c>
      <c r="C23" s="61">
        <v>21350946</v>
      </c>
      <c r="D23" s="62">
        <v>21003550</v>
      </c>
      <c r="E23" s="63">
        <f t="shared" si="0"/>
        <v>-347396</v>
      </c>
      <c r="F23" s="61">
        <v>22196160</v>
      </c>
      <c r="G23" s="62">
        <v>21705600</v>
      </c>
      <c r="H23" s="63">
        <f t="shared" si="1"/>
        <v>-490560</v>
      </c>
      <c r="I23" s="63">
        <v>22757250</v>
      </c>
      <c r="J23" s="28">
        <f t="shared" si="2"/>
        <v>-1.6270754466804422</v>
      </c>
      <c r="K23" s="29">
        <f t="shared" si="3"/>
        <v>-2.2101120193763246</v>
      </c>
      <c r="L23" s="30">
        <f>IF($E$25=0,0,($E23/$E$25)*100)</f>
        <v>6.392776410714666</v>
      </c>
      <c r="M23" s="29">
        <f>IF($H$25=0,0,($H23/$H$25)*100)</f>
        <v>8.182941862346556</v>
      </c>
      <c r="N23" s="5"/>
      <c r="O23" s="31"/>
    </row>
    <row r="24" spans="1:15" ht="12.75">
      <c r="A24" s="6"/>
      <c r="B24" s="27" t="s">
        <v>30</v>
      </c>
      <c r="C24" s="61"/>
      <c r="D24" s="62">
        <v>5517450</v>
      </c>
      <c r="E24" s="63">
        <f t="shared" si="0"/>
        <v>5517450</v>
      </c>
      <c r="F24" s="61"/>
      <c r="G24" s="62">
        <v>1264400</v>
      </c>
      <c r="H24" s="63">
        <f t="shared" si="1"/>
        <v>1264400</v>
      </c>
      <c r="I24" s="63">
        <v>1912750</v>
      </c>
      <c r="J24" s="28">
        <f t="shared" si="2"/>
        <v>0</v>
      </c>
      <c r="K24" s="29">
        <f t="shared" si="3"/>
        <v>0</v>
      </c>
      <c r="L24" s="30">
        <f>IF($E$25=0,0,($E24/$E$25)*100)</f>
        <v>-101.53203896215742</v>
      </c>
      <c r="M24" s="29">
        <f>IF($H$25=0,0,($H24/$H$25)*100)</f>
        <v>-21.091225723155144</v>
      </c>
      <c r="N24" s="5"/>
      <c r="O24" s="31"/>
    </row>
    <row r="25" spans="1:15" ht="16.5">
      <c r="A25" s="6"/>
      <c r="B25" s="32" t="s">
        <v>31</v>
      </c>
      <c r="C25" s="64">
        <v>31955196</v>
      </c>
      <c r="D25" s="65">
        <v>26521000</v>
      </c>
      <c r="E25" s="66">
        <f t="shared" si="0"/>
        <v>-5434196</v>
      </c>
      <c r="F25" s="64">
        <v>28964910</v>
      </c>
      <c r="G25" s="65">
        <v>22970000</v>
      </c>
      <c r="H25" s="66">
        <f t="shared" si="1"/>
        <v>-5994910</v>
      </c>
      <c r="I25" s="66">
        <v>24670000</v>
      </c>
      <c r="J25" s="41">
        <f t="shared" si="2"/>
        <v>-17.005672567303296</v>
      </c>
      <c r="K25" s="34">
        <f t="shared" si="3"/>
        <v>-20.697146996141193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2515446</v>
      </c>
      <c r="D28" s="62">
        <v>0</v>
      </c>
      <c r="E28" s="63">
        <f t="shared" si="0"/>
        <v>-2515446</v>
      </c>
      <c r="F28" s="61">
        <v>6000000</v>
      </c>
      <c r="G28" s="62">
        <v>0</v>
      </c>
      <c r="H28" s="63">
        <f t="shared" si="1"/>
        <v>-6000000</v>
      </c>
      <c r="I28" s="63">
        <v>12000000</v>
      </c>
      <c r="J28" s="28">
        <f t="shared" si="2"/>
        <v>-100</v>
      </c>
      <c r="K28" s="29">
        <f t="shared" si="3"/>
        <v>-100</v>
      </c>
      <c r="L28" s="30">
        <f t="shared" si="6"/>
        <v>46.289202671379535</v>
      </c>
      <c r="M28" s="29">
        <f t="shared" si="7"/>
        <v>100.08490536138157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9000000</v>
      </c>
      <c r="D30" s="62">
        <v>18250000</v>
      </c>
      <c r="E30" s="63">
        <f t="shared" si="0"/>
        <v>9250000</v>
      </c>
      <c r="F30" s="61">
        <v>7500000</v>
      </c>
      <c r="G30" s="62">
        <v>17500000</v>
      </c>
      <c r="H30" s="63">
        <f t="shared" si="1"/>
        <v>10000000</v>
      </c>
      <c r="I30" s="63">
        <v>0</v>
      </c>
      <c r="J30" s="28">
        <f t="shared" si="2"/>
        <v>102.77777777777777</v>
      </c>
      <c r="K30" s="29">
        <f t="shared" si="3"/>
        <v>133.33333333333331</v>
      </c>
      <c r="L30" s="30">
        <f t="shared" si="6"/>
        <v>-170.2183726902747</v>
      </c>
      <c r="M30" s="29">
        <f t="shared" si="7"/>
        <v>-166.8081756023026</v>
      </c>
      <c r="N30" s="5"/>
      <c r="O30" s="31"/>
    </row>
    <row r="31" spans="1:15" ht="12.75">
      <c r="A31" s="6"/>
      <c r="B31" s="27" t="s">
        <v>30</v>
      </c>
      <c r="C31" s="61">
        <v>20439750</v>
      </c>
      <c r="D31" s="62">
        <v>8271000</v>
      </c>
      <c r="E31" s="63">
        <f t="shared" si="0"/>
        <v>-12168750</v>
      </c>
      <c r="F31" s="61">
        <v>15464910</v>
      </c>
      <c r="G31" s="62">
        <v>5470000</v>
      </c>
      <c r="H31" s="63">
        <f t="shared" si="1"/>
        <v>-9994910</v>
      </c>
      <c r="I31" s="63">
        <v>12670000</v>
      </c>
      <c r="J31" s="28">
        <f t="shared" si="2"/>
        <v>-59.534730121454515</v>
      </c>
      <c r="K31" s="29">
        <f t="shared" si="3"/>
        <v>-64.62960340538677</v>
      </c>
      <c r="L31" s="30">
        <f t="shared" si="6"/>
        <v>223.92917001889515</v>
      </c>
      <c r="M31" s="29">
        <f t="shared" si="7"/>
        <v>166.72327024092104</v>
      </c>
      <c r="N31" s="5"/>
      <c r="O31" s="31"/>
    </row>
    <row r="32" spans="1:15" ht="17.25" thickBot="1">
      <c r="A32" s="6"/>
      <c r="B32" s="55" t="s">
        <v>37</v>
      </c>
      <c r="C32" s="79">
        <v>31955196</v>
      </c>
      <c r="D32" s="80">
        <v>26521000</v>
      </c>
      <c r="E32" s="81">
        <f t="shared" si="0"/>
        <v>-5434196</v>
      </c>
      <c r="F32" s="79">
        <v>28964910</v>
      </c>
      <c r="G32" s="80">
        <v>22970000</v>
      </c>
      <c r="H32" s="81">
        <f t="shared" si="1"/>
        <v>-5994910</v>
      </c>
      <c r="I32" s="81">
        <v>24670000</v>
      </c>
      <c r="J32" s="56">
        <f t="shared" si="2"/>
        <v>-17.005672567303296</v>
      </c>
      <c r="K32" s="57">
        <f t="shared" si="3"/>
        <v>-20.697146996141193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6729953</v>
      </c>
      <c r="D7" s="62">
        <v>6660048</v>
      </c>
      <c r="E7" s="63">
        <f>($D7-$C7)</f>
        <v>-69905</v>
      </c>
      <c r="F7" s="61">
        <v>7100101</v>
      </c>
      <c r="G7" s="62">
        <v>7052991</v>
      </c>
      <c r="H7" s="63">
        <f>($G7-$F7)</f>
        <v>-47110</v>
      </c>
      <c r="I7" s="63">
        <v>7447959</v>
      </c>
      <c r="J7" s="28">
        <f>IF($C7=0,0,($E7/$C7)*100)</f>
        <v>-1.0387145348563356</v>
      </c>
      <c r="K7" s="29">
        <f>IF($F7=0,0,($H7/$F7)*100)</f>
        <v>-0.6635116880731696</v>
      </c>
      <c r="L7" s="30">
        <f>IF($E$10=0,0,($E7/$E$10)*100)</f>
        <v>0.5302114330438262</v>
      </c>
      <c r="M7" s="29">
        <f>IF($H$10=0,0,($H7/$H$10)*100)</f>
        <v>0.29052802775254954</v>
      </c>
      <c r="N7" s="5"/>
      <c r="O7" s="31"/>
    </row>
    <row r="8" spans="1:15" ht="12.75">
      <c r="A8" s="2"/>
      <c r="B8" s="27" t="s">
        <v>16</v>
      </c>
      <c r="C8" s="61">
        <v>17654713</v>
      </c>
      <c r="D8" s="62">
        <v>21091952</v>
      </c>
      <c r="E8" s="63">
        <f>($D8-$C8)</f>
        <v>3437239</v>
      </c>
      <c r="F8" s="61">
        <v>18625722</v>
      </c>
      <c r="G8" s="62">
        <v>22336377</v>
      </c>
      <c r="H8" s="63">
        <f>($G8-$F8)</f>
        <v>3710655</v>
      </c>
      <c r="I8" s="63">
        <v>23587213</v>
      </c>
      <c r="J8" s="28">
        <f>IF($C8=0,0,($E8/$C8)*100)</f>
        <v>19.469243142043712</v>
      </c>
      <c r="K8" s="29">
        <f>IF($F8=0,0,($H8/$F8)*100)</f>
        <v>19.922207579389408</v>
      </c>
      <c r="L8" s="30">
        <f>IF($E$10=0,0,($E8/$E$10)*100)</f>
        <v>-26.07057314790256</v>
      </c>
      <c r="M8" s="29">
        <f>IF($H$10=0,0,($H8/$H$10)*100)</f>
        <v>-22.883661193380107</v>
      </c>
      <c r="N8" s="5"/>
      <c r="O8" s="31"/>
    </row>
    <row r="9" spans="1:15" ht="12.75">
      <c r="A9" s="2"/>
      <c r="B9" s="27" t="s">
        <v>17</v>
      </c>
      <c r="C9" s="61">
        <v>250474675</v>
      </c>
      <c r="D9" s="62">
        <v>233922978</v>
      </c>
      <c r="E9" s="63">
        <f aca="true" t="shared" si="0" ref="E9:E32">($D9-$C9)</f>
        <v>-16551697</v>
      </c>
      <c r="F9" s="61">
        <v>254831376</v>
      </c>
      <c r="G9" s="62">
        <v>234952528</v>
      </c>
      <c r="H9" s="63">
        <f aca="true" t="shared" si="1" ref="H9:H32">($G9-$F9)</f>
        <v>-19878848</v>
      </c>
      <c r="I9" s="63">
        <v>232156419</v>
      </c>
      <c r="J9" s="28">
        <f aca="true" t="shared" si="2" ref="J9:J32">IF($C9=0,0,($E9/$C9)*100)</f>
        <v>-6.608131939885739</v>
      </c>
      <c r="K9" s="29">
        <f aca="true" t="shared" si="3" ref="K9:K32">IF($F9=0,0,($H9/$F9)*100)</f>
        <v>-7.800785096416071</v>
      </c>
      <c r="L9" s="30">
        <f>IF($E$10=0,0,($E9/$E$10)*100)</f>
        <v>125.54036171485873</v>
      </c>
      <c r="M9" s="29">
        <f>IF($H$10=0,0,($H9/$H$10)*100)</f>
        <v>122.59313316562756</v>
      </c>
      <c r="N9" s="5"/>
      <c r="O9" s="31"/>
    </row>
    <row r="10" spans="1:15" ht="16.5">
      <c r="A10" s="6"/>
      <c r="B10" s="32" t="s">
        <v>18</v>
      </c>
      <c r="C10" s="64">
        <v>274859341</v>
      </c>
      <c r="D10" s="65">
        <v>261674978</v>
      </c>
      <c r="E10" s="66">
        <f t="shared" si="0"/>
        <v>-13184363</v>
      </c>
      <c r="F10" s="64">
        <v>280557199</v>
      </c>
      <c r="G10" s="65">
        <v>264341896</v>
      </c>
      <c r="H10" s="66">
        <f t="shared" si="1"/>
        <v>-16215303</v>
      </c>
      <c r="I10" s="66">
        <v>263191591</v>
      </c>
      <c r="J10" s="33">
        <f t="shared" si="2"/>
        <v>-4.796767303607847</v>
      </c>
      <c r="K10" s="34">
        <f t="shared" si="3"/>
        <v>-5.779678104071747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68464437</v>
      </c>
      <c r="D12" s="62">
        <v>65065494</v>
      </c>
      <c r="E12" s="63">
        <f t="shared" si="0"/>
        <v>-3398943</v>
      </c>
      <c r="F12" s="61">
        <v>72846158</v>
      </c>
      <c r="G12" s="62">
        <v>69067023</v>
      </c>
      <c r="H12" s="63">
        <f t="shared" si="1"/>
        <v>-3779135</v>
      </c>
      <c r="I12" s="63">
        <v>73107444</v>
      </c>
      <c r="J12" s="28">
        <f t="shared" si="2"/>
        <v>-4.964538012632748</v>
      </c>
      <c r="K12" s="29">
        <f t="shared" si="3"/>
        <v>-5.187830221602078</v>
      </c>
      <c r="L12" s="30">
        <f aca="true" t="shared" si="4" ref="L12:L17">IF($E$17=0,0,($E12/$E$17)*100)</f>
        <v>-26.23327398138865</v>
      </c>
      <c r="M12" s="29">
        <f aca="true" t="shared" si="5" ref="M12:M17">IF($H$17=0,0,($H12/$H$17)*100)</f>
        <v>-94.5556506054573</v>
      </c>
      <c r="N12" s="5"/>
      <c r="O12" s="31"/>
    </row>
    <row r="13" spans="1:15" ht="12.75">
      <c r="A13" s="2"/>
      <c r="B13" s="27" t="s">
        <v>21</v>
      </c>
      <c r="C13" s="61">
        <v>6365564</v>
      </c>
      <c r="D13" s="62">
        <v>5229158</v>
      </c>
      <c r="E13" s="63">
        <f t="shared" si="0"/>
        <v>-1136406</v>
      </c>
      <c r="F13" s="61">
        <v>6715670</v>
      </c>
      <c r="G13" s="62">
        <v>5537679</v>
      </c>
      <c r="H13" s="63">
        <f t="shared" si="1"/>
        <v>-1177991</v>
      </c>
      <c r="I13" s="63">
        <v>5847788</v>
      </c>
      <c r="J13" s="28">
        <f t="shared" si="2"/>
        <v>-17.852400824184627</v>
      </c>
      <c r="K13" s="29">
        <f t="shared" si="3"/>
        <v>-17.540930391159783</v>
      </c>
      <c r="L13" s="30">
        <f t="shared" si="4"/>
        <v>-8.770859044148121</v>
      </c>
      <c r="M13" s="29">
        <f t="shared" si="5"/>
        <v>-29.473862514139682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14570889</v>
      </c>
      <c r="D15" s="62">
        <v>12884742</v>
      </c>
      <c r="E15" s="63">
        <f t="shared" si="0"/>
        <v>-1686147</v>
      </c>
      <c r="F15" s="61">
        <v>15745302</v>
      </c>
      <c r="G15" s="62">
        <v>14456680</v>
      </c>
      <c r="H15" s="63">
        <f t="shared" si="1"/>
        <v>-1288622</v>
      </c>
      <c r="I15" s="63">
        <v>16220395</v>
      </c>
      <c r="J15" s="28">
        <f t="shared" si="2"/>
        <v>-11.572025564123095</v>
      </c>
      <c r="K15" s="29">
        <f t="shared" si="3"/>
        <v>-8.184168204585724</v>
      </c>
      <c r="L15" s="30">
        <f t="shared" si="4"/>
        <v>-13.01379759057346</v>
      </c>
      <c r="M15" s="29">
        <f t="shared" si="5"/>
        <v>-32.24189969252371</v>
      </c>
      <c r="N15" s="5"/>
      <c r="O15" s="31"/>
    </row>
    <row r="16" spans="1:15" ht="12.75">
      <c r="A16" s="2"/>
      <c r="B16" s="27" t="s">
        <v>23</v>
      </c>
      <c r="C16" s="61">
        <v>79657969</v>
      </c>
      <c r="D16" s="62">
        <v>98836075</v>
      </c>
      <c r="E16" s="63">
        <f t="shared" si="0"/>
        <v>19178106</v>
      </c>
      <c r="F16" s="61">
        <v>83775652</v>
      </c>
      <c r="G16" s="62">
        <v>94018131</v>
      </c>
      <c r="H16" s="63">
        <f t="shared" si="1"/>
        <v>10242479</v>
      </c>
      <c r="I16" s="63">
        <v>99510489</v>
      </c>
      <c r="J16" s="40">
        <f t="shared" si="2"/>
        <v>24.075564869096773</v>
      </c>
      <c r="K16" s="29">
        <f t="shared" si="3"/>
        <v>12.226080914297151</v>
      </c>
      <c r="L16" s="30">
        <f t="shared" si="4"/>
        <v>148.01793061611025</v>
      </c>
      <c r="M16" s="29">
        <f t="shared" si="5"/>
        <v>256.27141281212073</v>
      </c>
      <c r="N16" s="5"/>
      <c r="O16" s="31"/>
    </row>
    <row r="17" spans="1:15" ht="16.5">
      <c r="A17" s="2"/>
      <c r="B17" s="32" t="s">
        <v>24</v>
      </c>
      <c r="C17" s="64">
        <v>169058859</v>
      </c>
      <c r="D17" s="65">
        <v>182015469</v>
      </c>
      <c r="E17" s="66">
        <f t="shared" si="0"/>
        <v>12956610</v>
      </c>
      <c r="F17" s="64">
        <v>179082782</v>
      </c>
      <c r="G17" s="65">
        <v>183079513</v>
      </c>
      <c r="H17" s="66">
        <f t="shared" si="1"/>
        <v>3996731</v>
      </c>
      <c r="I17" s="66">
        <v>194686116</v>
      </c>
      <c r="J17" s="41">
        <f t="shared" si="2"/>
        <v>7.663963945243473</v>
      </c>
      <c r="K17" s="34">
        <f t="shared" si="3"/>
        <v>2.231778485549772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105800482</v>
      </c>
      <c r="D18" s="71">
        <v>79659509</v>
      </c>
      <c r="E18" s="72">
        <f t="shared" si="0"/>
        <v>-26140973</v>
      </c>
      <c r="F18" s="73">
        <v>101474417</v>
      </c>
      <c r="G18" s="74">
        <v>81262383</v>
      </c>
      <c r="H18" s="75">
        <f t="shared" si="1"/>
        <v>-20212034</v>
      </c>
      <c r="I18" s="75">
        <v>68505475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56218000</v>
      </c>
      <c r="D23" s="62">
        <v>55692000</v>
      </c>
      <c r="E23" s="63">
        <f t="shared" si="0"/>
        <v>-526000</v>
      </c>
      <c r="F23" s="61">
        <v>58687000</v>
      </c>
      <c r="G23" s="62">
        <v>57880000</v>
      </c>
      <c r="H23" s="63">
        <f t="shared" si="1"/>
        <v>-807000</v>
      </c>
      <c r="I23" s="63">
        <v>61159000</v>
      </c>
      <c r="J23" s="28">
        <f t="shared" si="2"/>
        <v>-0.9356433882386423</v>
      </c>
      <c r="K23" s="29">
        <f t="shared" si="3"/>
        <v>-1.3750915875747611</v>
      </c>
      <c r="L23" s="30">
        <f>IF($E$25=0,0,($E23/$E$25)*100)</f>
        <v>-7.479959113348968</v>
      </c>
      <c r="M23" s="29">
        <f>IF($H$25=0,0,($H23/$H$25)*100)</f>
        <v>3.8393951054420645</v>
      </c>
      <c r="N23" s="5"/>
      <c r="O23" s="31"/>
    </row>
    <row r="24" spans="1:15" ht="12.75">
      <c r="A24" s="6"/>
      <c r="B24" s="27" t="s">
        <v>30</v>
      </c>
      <c r="C24" s="61">
        <v>105800483</v>
      </c>
      <c r="D24" s="62">
        <v>113358607</v>
      </c>
      <c r="E24" s="63">
        <f t="shared" si="0"/>
        <v>7558124</v>
      </c>
      <c r="F24" s="61">
        <v>101474418</v>
      </c>
      <c r="G24" s="62">
        <v>81262482</v>
      </c>
      <c r="H24" s="63">
        <f t="shared" si="1"/>
        <v>-20211936</v>
      </c>
      <c r="I24" s="63">
        <v>68505467</v>
      </c>
      <c r="J24" s="28">
        <f t="shared" si="2"/>
        <v>7.14375188627447</v>
      </c>
      <c r="K24" s="29">
        <f t="shared" si="3"/>
        <v>-19.918257624300935</v>
      </c>
      <c r="L24" s="30">
        <f>IF($E$25=0,0,($E24/$E$25)*100)</f>
        <v>107.47995911334898</v>
      </c>
      <c r="M24" s="29">
        <f>IF($H$25=0,0,($H24/$H$25)*100)</f>
        <v>96.16060489455793</v>
      </c>
      <c r="N24" s="5"/>
      <c r="O24" s="31"/>
    </row>
    <row r="25" spans="1:15" ht="16.5">
      <c r="A25" s="6"/>
      <c r="B25" s="32" t="s">
        <v>31</v>
      </c>
      <c r="C25" s="64">
        <v>162018483</v>
      </c>
      <c r="D25" s="65">
        <v>169050607</v>
      </c>
      <c r="E25" s="66">
        <f t="shared" si="0"/>
        <v>7032124</v>
      </c>
      <c r="F25" s="64">
        <v>160161418</v>
      </c>
      <c r="G25" s="65">
        <v>139142482</v>
      </c>
      <c r="H25" s="66">
        <f t="shared" si="1"/>
        <v>-21018936</v>
      </c>
      <c r="I25" s="66">
        <v>129664467</v>
      </c>
      <c r="J25" s="41">
        <f t="shared" si="2"/>
        <v>4.340322085351213</v>
      </c>
      <c r="K25" s="34">
        <f t="shared" si="3"/>
        <v>-13.12359509704141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1703477</v>
      </c>
      <c r="D27" s="62">
        <v>0</v>
      </c>
      <c r="E27" s="63">
        <f t="shared" si="0"/>
        <v>-1703477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-100</v>
      </c>
      <c r="K27" s="29">
        <f t="shared" si="3"/>
        <v>0</v>
      </c>
      <c r="L27" s="30">
        <f aca="true" t="shared" si="6" ref="L27:L32">IF($E$32=0,0,($E27/$E$32)*100)</f>
        <v>-24.224217320399923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2140000</v>
      </c>
      <c r="E28" s="63">
        <f t="shared" si="0"/>
        <v>2140000</v>
      </c>
      <c r="F28" s="61">
        <v>5000000</v>
      </c>
      <c r="G28" s="62">
        <v>5000000</v>
      </c>
      <c r="H28" s="63">
        <f t="shared" si="1"/>
        <v>0</v>
      </c>
      <c r="I28" s="63">
        <v>17000000</v>
      </c>
      <c r="J28" s="28">
        <f t="shared" si="2"/>
        <v>0</v>
      </c>
      <c r="K28" s="29">
        <f t="shared" si="3"/>
        <v>0</v>
      </c>
      <c r="L28" s="30">
        <f t="shared" si="6"/>
        <v>30.43177281856805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80007000</v>
      </c>
      <c r="D30" s="62">
        <v>103525901</v>
      </c>
      <c r="E30" s="63">
        <f t="shared" si="0"/>
        <v>23518901</v>
      </c>
      <c r="F30" s="61">
        <v>47438118</v>
      </c>
      <c r="G30" s="62">
        <v>35131118</v>
      </c>
      <c r="H30" s="63">
        <f t="shared" si="1"/>
        <v>-12307000</v>
      </c>
      <c r="I30" s="63">
        <v>54134770</v>
      </c>
      <c r="J30" s="28">
        <f t="shared" si="2"/>
        <v>29.396054095266667</v>
      </c>
      <c r="K30" s="29">
        <f t="shared" si="3"/>
        <v>-25.943272032840763</v>
      </c>
      <c r="L30" s="30">
        <f t="shared" si="6"/>
        <v>334.44946363289387</v>
      </c>
      <c r="M30" s="29">
        <f t="shared" si="7"/>
        <v>58.551964761679656</v>
      </c>
      <c r="N30" s="5"/>
      <c r="O30" s="31"/>
    </row>
    <row r="31" spans="1:15" ht="12.75">
      <c r="A31" s="6"/>
      <c r="B31" s="27" t="s">
        <v>30</v>
      </c>
      <c r="C31" s="61">
        <v>80308006</v>
      </c>
      <c r="D31" s="62">
        <v>63384706</v>
      </c>
      <c r="E31" s="63">
        <f t="shared" si="0"/>
        <v>-16923300</v>
      </c>
      <c r="F31" s="61">
        <v>107723300</v>
      </c>
      <c r="G31" s="62">
        <v>99011364</v>
      </c>
      <c r="H31" s="63">
        <f t="shared" si="1"/>
        <v>-8711936</v>
      </c>
      <c r="I31" s="63">
        <v>58529697</v>
      </c>
      <c r="J31" s="28">
        <f t="shared" si="2"/>
        <v>-21.072992398790227</v>
      </c>
      <c r="K31" s="29">
        <f t="shared" si="3"/>
        <v>-8.087327439838921</v>
      </c>
      <c r="L31" s="30">
        <f t="shared" si="6"/>
        <v>-240.65701913106196</v>
      </c>
      <c r="M31" s="29">
        <f t="shared" si="7"/>
        <v>41.448035238320344</v>
      </c>
      <c r="N31" s="5"/>
      <c r="O31" s="31"/>
    </row>
    <row r="32" spans="1:15" ht="17.25" thickBot="1">
      <c r="A32" s="6"/>
      <c r="B32" s="55" t="s">
        <v>37</v>
      </c>
      <c r="C32" s="79">
        <v>162018483</v>
      </c>
      <c r="D32" s="80">
        <v>169050607</v>
      </c>
      <c r="E32" s="81">
        <f t="shared" si="0"/>
        <v>7032124</v>
      </c>
      <c r="F32" s="79">
        <v>160161418</v>
      </c>
      <c r="G32" s="80">
        <v>139142482</v>
      </c>
      <c r="H32" s="81">
        <f t="shared" si="1"/>
        <v>-21018936</v>
      </c>
      <c r="I32" s="81">
        <v>129664467</v>
      </c>
      <c r="J32" s="56">
        <f t="shared" si="2"/>
        <v>4.340322085351213</v>
      </c>
      <c r="K32" s="57">
        <f t="shared" si="3"/>
        <v>-13.12359509704141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73700000</v>
      </c>
      <c r="E7" s="63">
        <f>($D7-$C7)</f>
        <v>73700000</v>
      </c>
      <c r="F7" s="61"/>
      <c r="G7" s="62">
        <v>77828000</v>
      </c>
      <c r="H7" s="63">
        <f>($G7-$F7)</f>
        <v>77828000</v>
      </c>
      <c r="I7" s="63">
        <v>84634500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14.135671760878903</v>
      </c>
      <c r="M7" s="29">
        <f>IF($H$10=0,0,($H7/$H$10)*100)</f>
        <v>22.234452040602918</v>
      </c>
      <c r="N7" s="5"/>
      <c r="O7" s="31"/>
    </row>
    <row r="8" spans="1:15" ht="12.75">
      <c r="A8" s="2"/>
      <c r="B8" s="27" t="s">
        <v>16</v>
      </c>
      <c r="C8" s="61"/>
      <c r="D8" s="62">
        <v>9600000</v>
      </c>
      <c r="E8" s="63">
        <f>($D8-$C8)</f>
        <v>9600000</v>
      </c>
      <c r="F8" s="61"/>
      <c r="G8" s="62">
        <v>10320000</v>
      </c>
      <c r="H8" s="63">
        <f>($G8-$F8)</f>
        <v>10320000</v>
      </c>
      <c r="I8" s="63">
        <v>18060000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1.8412815319462346</v>
      </c>
      <c r="M8" s="29">
        <f>IF($H$10=0,0,($H8/$H$10)*100)</f>
        <v>2.948290397530736</v>
      </c>
      <c r="N8" s="5"/>
      <c r="O8" s="31"/>
    </row>
    <row r="9" spans="1:15" ht="12.75">
      <c r="A9" s="2"/>
      <c r="B9" s="27" t="s">
        <v>17</v>
      </c>
      <c r="C9" s="61"/>
      <c r="D9" s="62">
        <v>438076000</v>
      </c>
      <c r="E9" s="63">
        <f aca="true" t="shared" si="0" ref="E9:E32">($D9-$C9)</f>
        <v>438076000</v>
      </c>
      <c r="F9" s="61"/>
      <c r="G9" s="62">
        <v>261885362</v>
      </c>
      <c r="H9" s="63">
        <f aca="true" t="shared" si="1" ref="H9:H32">($G9-$F9)</f>
        <v>261885362</v>
      </c>
      <c r="I9" s="63">
        <v>274850630</v>
      </c>
      <c r="J9" s="28">
        <f aca="true" t="shared" si="2" ref="J9:J32">IF($C9=0,0,($E9/$C9)*100)</f>
        <v>0</v>
      </c>
      <c r="K9" s="29">
        <f aca="true" t="shared" si="3" ref="K9:K32">IF($F9=0,0,($H9/$F9)*100)</f>
        <v>0</v>
      </c>
      <c r="L9" s="30">
        <f>IF($E$10=0,0,($E9/$E$10)*100)</f>
        <v>84.02304670717487</v>
      </c>
      <c r="M9" s="29">
        <f>IF($H$10=0,0,($H9/$H$10)*100)</f>
        <v>74.81725756186634</v>
      </c>
      <c r="N9" s="5"/>
      <c r="O9" s="31"/>
    </row>
    <row r="10" spans="1:15" ht="16.5">
      <c r="A10" s="6"/>
      <c r="B10" s="32" t="s">
        <v>18</v>
      </c>
      <c r="C10" s="64"/>
      <c r="D10" s="65">
        <v>521376000</v>
      </c>
      <c r="E10" s="66">
        <f t="shared" si="0"/>
        <v>521376000</v>
      </c>
      <c r="F10" s="64"/>
      <c r="G10" s="65">
        <v>350033362</v>
      </c>
      <c r="H10" s="66">
        <f t="shared" si="1"/>
        <v>350033362</v>
      </c>
      <c r="I10" s="66">
        <v>377545130</v>
      </c>
      <c r="J10" s="33">
        <f t="shared" si="2"/>
        <v>0</v>
      </c>
      <c r="K10" s="34">
        <f t="shared" si="3"/>
        <v>0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/>
      <c r="D12" s="62">
        <v>112203181</v>
      </c>
      <c r="E12" s="63">
        <f t="shared" si="0"/>
        <v>112203181</v>
      </c>
      <c r="F12" s="61"/>
      <c r="G12" s="62">
        <v>120618362</v>
      </c>
      <c r="H12" s="63">
        <f t="shared" si="1"/>
        <v>120618362</v>
      </c>
      <c r="I12" s="63">
        <v>211082175</v>
      </c>
      <c r="J12" s="28">
        <f t="shared" si="2"/>
        <v>0</v>
      </c>
      <c r="K12" s="29">
        <f t="shared" si="3"/>
        <v>0</v>
      </c>
      <c r="L12" s="30">
        <f aca="true" t="shared" si="4" ref="L12:L17">IF($E$17=0,0,($E12/$E$17)*100)</f>
        <v>21.22962787123783</v>
      </c>
      <c r="M12" s="29">
        <f aca="true" t="shared" si="5" ref="M12:M17">IF($H$17=0,0,($H12/$H$17)*100)</f>
        <v>40.581010749370066</v>
      </c>
      <c r="N12" s="5"/>
      <c r="O12" s="31"/>
    </row>
    <row r="13" spans="1:15" ht="12.75">
      <c r="A13" s="2"/>
      <c r="B13" s="27" t="s">
        <v>21</v>
      </c>
      <c r="C13" s="61"/>
      <c r="D13" s="62">
        <v>2700000</v>
      </c>
      <c r="E13" s="63">
        <f t="shared" si="0"/>
        <v>2700000</v>
      </c>
      <c r="F13" s="61"/>
      <c r="G13" s="62">
        <v>967500</v>
      </c>
      <c r="H13" s="63">
        <f t="shared" si="1"/>
        <v>967500</v>
      </c>
      <c r="I13" s="63">
        <v>1693125</v>
      </c>
      <c r="J13" s="28">
        <f t="shared" si="2"/>
        <v>0</v>
      </c>
      <c r="K13" s="29">
        <f t="shared" si="3"/>
        <v>0</v>
      </c>
      <c r="L13" s="30">
        <f t="shared" si="4"/>
        <v>0.5108589145288327</v>
      </c>
      <c r="M13" s="29">
        <f t="shared" si="5"/>
        <v>0.3255070558827149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/>
      <c r="D16" s="62">
        <v>413618476</v>
      </c>
      <c r="E16" s="63">
        <f t="shared" si="0"/>
        <v>413618476</v>
      </c>
      <c r="F16" s="61"/>
      <c r="G16" s="62">
        <v>175642718</v>
      </c>
      <c r="H16" s="63">
        <f t="shared" si="1"/>
        <v>175642718</v>
      </c>
      <c r="I16" s="63">
        <v>222979543</v>
      </c>
      <c r="J16" s="40">
        <f t="shared" si="2"/>
        <v>0</v>
      </c>
      <c r="K16" s="29">
        <f t="shared" si="3"/>
        <v>0</v>
      </c>
      <c r="L16" s="30">
        <f t="shared" si="4"/>
        <v>78.25951321423334</v>
      </c>
      <c r="M16" s="29">
        <f t="shared" si="5"/>
        <v>59.093482194747224</v>
      </c>
      <c r="N16" s="5"/>
      <c r="O16" s="31"/>
    </row>
    <row r="17" spans="1:15" ht="16.5">
      <c r="A17" s="2"/>
      <c r="B17" s="32" t="s">
        <v>24</v>
      </c>
      <c r="C17" s="64"/>
      <c r="D17" s="65">
        <v>528521657</v>
      </c>
      <c r="E17" s="66">
        <f t="shared" si="0"/>
        <v>528521657</v>
      </c>
      <c r="F17" s="64"/>
      <c r="G17" s="65">
        <v>297228580</v>
      </c>
      <c r="H17" s="66">
        <f t="shared" si="1"/>
        <v>297228580</v>
      </c>
      <c r="I17" s="66">
        <v>435754843</v>
      </c>
      <c r="J17" s="41">
        <f t="shared" si="2"/>
        <v>0</v>
      </c>
      <c r="K17" s="34">
        <f t="shared" si="3"/>
        <v>0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/>
      <c r="D18" s="71">
        <v>-7145657</v>
      </c>
      <c r="E18" s="72">
        <f t="shared" si="0"/>
        <v>-7145657</v>
      </c>
      <c r="F18" s="73"/>
      <c r="G18" s="74">
        <v>52804782</v>
      </c>
      <c r="H18" s="75">
        <f t="shared" si="1"/>
        <v>52804782</v>
      </c>
      <c r="I18" s="75">
        <v>-58209713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0</v>
      </c>
      <c r="E23" s="63">
        <f t="shared" si="0"/>
        <v>0</v>
      </c>
      <c r="F23" s="61"/>
      <c r="G23" s="62">
        <v>0</v>
      </c>
      <c r="H23" s="63">
        <f t="shared" si="1"/>
        <v>0</v>
      </c>
      <c r="I23" s="63">
        <v>0</v>
      </c>
      <c r="J23" s="28">
        <f t="shared" si="2"/>
        <v>0</v>
      </c>
      <c r="K23" s="29">
        <f t="shared" si="3"/>
        <v>0</v>
      </c>
      <c r="L23" s="30">
        <f>IF($E$25=0,0,($E23/$E$25)*100)</f>
        <v>0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/>
      <c r="D25" s="65">
        <v>0</v>
      </c>
      <c r="E25" s="66">
        <f t="shared" si="0"/>
        <v>0</v>
      </c>
      <c r="F25" s="64"/>
      <c r="G25" s="65">
        <v>0</v>
      </c>
      <c r="H25" s="66">
        <f t="shared" si="1"/>
        <v>0</v>
      </c>
      <c r="I25" s="66">
        <v>0</v>
      </c>
      <c r="J25" s="41">
        <f t="shared" si="2"/>
        <v>0</v>
      </c>
      <c r="K25" s="34">
        <f t="shared" si="3"/>
        <v>0</v>
      </c>
      <c r="L25" s="35">
        <f>IF($E$25=0,0,($E25/$E$25)*100)</f>
        <v>0</v>
      </c>
      <c r="M25" s="34">
        <f>IF($H$25=0,0,($H25/$H$25)*100)</f>
        <v>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/>
      <c r="D31" s="62">
        <v>0</v>
      </c>
      <c r="E31" s="63">
        <f t="shared" si="0"/>
        <v>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0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/>
      <c r="D32" s="80">
        <v>0</v>
      </c>
      <c r="E32" s="81">
        <f t="shared" si="0"/>
        <v>0</v>
      </c>
      <c r="F32" s="79"/>
      <c r="G32" s="80">
        <v>0</v>
      </c>
      <c r="H32" s="81">
        <f t="shared" si="1"/>
        <v>0</v>
      </c>
      <c r="I32" s="81">
        <v>0</v>
      </c>
      <c r="J32" s="56">
        <f t="shared" si="2"/>
        <v>0</v>
      </c>
      <c r="K32" s="57">
        <f t="shared" si="3"/>
        <v>0</v>
      </c>
      <c r="L32" s="58">
        <f t="shared" si="6"/>
        <v>0</v>
      </c>
      <c r="M32" s="57">
        <f t="shared" si="7"/>
        <v>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44009000</v>
      </c>
      <c r="D8" s="62">
        <v>48510000</v>
      </c>
      <c r="E8" s="63">
        <f>($D8-$C8)</f>
        <v>4501000</v>
      </c>
      <c r="F8" s="61">
        <v>47090000</v>
      </c>
      <c r="G8" s="62">
        <v>51372000</v>
      </c>
      <c r="H8" s="63">
        <f>($G8-$F8)</f>
        <v>4282000</v>
      </c>
      <c r="I8" s="63">
        <v>54249000</v>
      </c>
      <c r="J8" s="28">
        <f>IF($C8=0,0,($E8/$C8)*100)</f>
        <v>10.227453475425481</v>
      </c>
      <c r="K8" s="29">
        <f>IF($F8=0,0,($H8/$F8)*100)</f>
        <v>9.09322573794861</v>
      </c>
      <c r="L8" s="30">
        <f>IF($E$10=0,0,($E8/$E$10)*100)</f>
        <v>-6.361882416130149</v>
      </c>
      <c r="M8" s="29">
        <f>IF($H$10=0,0,($H8/$H$10)*100)</f>
        <v>-2.486542358905271</v>
      </c>
      <c r="N8" s="5"/>
      <c r="O8" s="31"/>
    </row>
    <row r="9" spans="1:15" ht="12.75">
      <c r="A9" s="2"/>
      <c r="B9" s="27" t="s">
        <v>17</v>
      </c>
      <c r="C9" s="61">
        <v>712058500</v>
      </c>
      <c r="D9" s="62">
        <v>636808000</v>
      </c>
      <c r="E9" s="63">
        <f aca="true" t="shared" si="0" ref="E9:E32">($D9-$C9)</f>
        <v>-75250500</v>
      </c>
      <c r="F9" s="61">
        <v>842492000</v>
      </c>
      <c r="G9" s="62">
        <v>666003000</v>
      </c>
      <c r="H9" s="63">
        <f aca="true" t="shared" si="1" ref="H9:H32">($G9-$F9)</f>
        <v>-176489000</v>
      </c>
      <c r="I9" s="63">
        <v>696634000</v>
      </c>
      <c r="J9" s="28">
        <f aca="true" t="shared" si="2" ref="J9:J32">IF($C9=0,0,($E9/$C9)*100)</f>
        <v>-10.568022149865495</v>
      </c>
      <c r="K9" s="29">
        <f aca="true" t="shared" si="3" ref="K9:K32">IF($F9=0,0,($H9/$F9)*100)</f>
        <v>-20.948448175175553</v>
      </c>
      <c r="L9" s="30">
        <f>IF($E$10=0,0,($E9/$E$10)*100)</f>
        <v>106.36188241613016</v>
      </c>
      <c r="M9" s="29">
        <f>IF($H$10=0,0,($H9/$H$10)*100)</f>
        <v>102.48654235890527</v>
      </c>
      <c r="N9" s="5"/>
      <c r="O9" s="31"/>
    </row>
    <row r="10" spans="1:15" ht="16.5">
      <c r="A10" s="6"/>
      <c r="B10" s="32" t="s">
        <v>18</v>
      </c>
      <c r="C10" s="64">
        <v>756067500</v>
      </c>
      <c r="D10" s="65">
        <v>685318000</v>
      </c>
      <c r="E10" s="66">
        <f t="shared" si="0"/>
        <v>-70749500</v>
      </c>
      <c r="F10" s="64">
        <v>889582000</v>
      </c>
      <c r="G10" s="65">
        <v>717375000</v>
      </c>
      <c r="H10" s="66">
        <f t="shared" si="1"/>
        <v>-172207000</v>
      </c>
      <c r="I10" s="66">
        <v>750883000</v>
      </c>
      <c r="J10" s="33">
        <f t="shared" si="2"/>
        <v>-9.357563974116069</v>
      </c>
      <c r="K10" s="34">
        <f t="shared" si="3"/>
        <v>-19.358192949047982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267996300</v>
      </c>
      <c r="D12" s="62">
        <v>297433000</v>
      </c>
      <c r="E12" s="63">
        <f t="shared" si="0"/>
        <v>29436700</v>
      </c>
      <c r="F12" s="61">
        <v>285177000</v>
      </c>
      <c r="G12" s="62">
        <v>309235000</v>
      </c>
      <c r="H12" s="63">
        <f t="shared" si="1"/>
        <v>24058000</v>
      </c>
      <c r="I12" s="63">
        <v>323614000</v>
      </c>
      <c r="J12" s="28">
        <f t="shared" si="2"/>
        <v>10.983994928288189</v>
      </c>
      <c r="K12" s="29">
        <f t="shared" si="3"/>
        <v>8.43616420679087</v>
      </c>
      <c r="L12" s="30">
        <f aca="true" t="shared" si="4" ref="L12:L17">IF($E$17=0,0,($E12/$E$17)*100)</f>
        <v>-33.24616342964941</v>
      </c>
      <c r="M12" s="29">
        <f aca="true" t="shared" si="5" ref="M12:M17">IF($H$17=0,0,($H12/$H$17)*100)</f>
        <v>-14.467211965540086</v>
      </c>
      <c r="N12" s="5"/>
      <c r="O12" s="31"/>
    </row>
    <row r="13" spans="1:15" ht="12.75">
      <c r="A13" s="2"/>
      <c r="B13" s="27" t="s">
        <v>21</v>
      </c>
      <c r="C13" s="61">
        <v>12464880</v>
      </c>
      <c r="D13" s="62">
        <v>9872000</v>
      </c>
      <c r="E13" s="63">
        <f t="shared" si="0"/>
        <v>-2592880</v>
      </c>
      <c r="F13" s="61">
        <v>1317000</v>
      </c>
      <c r="G13" s="62">
        <v>10454448</v>
      </c>
      <c r="H13" s="63">
        <f t="shared" si="1"/>
        <v>9137448</v>
      </c>
      <c r="I13" s="63">
        <v>11039897</v>
      </c>
      <c r="J13" s="28">
        <f t="shared" si="2"/>
        <v>-20.801483849022212</v>
      </c>
      <c r="K13" s="29">
        <f t="shared" si="3"/>
        <v>693.8077448747154</v>
      </c>
      <c r="L13" s="30">
        <f t="shared" si="4"/>
        <v>2.9284298930746093</v>
      </c>
      <c r="M13" s="29">
        <f t="shared" si="5"/>
        <v>-5.494779160366627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114048000</v>
      </c>
      <c r="D15" s="62">
        <v>116935000</v>
      </c>
      <c r="E15" s="63">
        <f t="shared" si="0"/>
        <v>2887000</v>
      </c>
      <c r="F15" s="61">
        <v>120435000</v>
      </c>
      <c r="G15" s="62">
        <v>122372478</v>
      </c>
      <c r="H15" s="63">
        <f t="shared" si="1"/>
        <v>1937478</v>
      </c>
      <c r="I15" s="63">
        <v>128062798</v>
      </c>
      <c r="J15" s="28">
        <f t="shared" si="2"/>
        <v>2.5313902918069586</v>
      </c>
      <c r="K15" s="29">
        <f t="shared" si="3"/>
        <v>1.6087333416365674</v>
      </c>
      <c r="L15" s="30">
        <f t="shared" si="4"/>
        <v>-3.2606125625969566</v>
      </c>
      <c r="M15" s="29">
        <f t="shared" si="5"/>
        <v>-1.1650970531453435</v>
      </c>
      <c r="N15" s="5"/>
      <c r="O15" s="31"/>
    </row>
    <row r="16" spans="1:15" ht="12.75">
      <c r="A16" s="2"/>
      <c r="B16" s="27" t="s">
        <v>23</v>
      </c>
      <c r="C16" s="61">
        <v>401558212</v>
      </c>
      <c r="D16" s="62">
        <v>283285747</v>
      </c>
      <c r="E16" s="63">
        <f t="shared" si="0"/>
        <v>-118272465</v>
      </c>
      <c r="F16" s="61">
        <v>496081710</v>
      </c>
      <c r="G16" s="62">
        <v>294655513</v>
      </c>
      <c r="H16" s="63">
        <f t="shared" si="1"/>
        <v>-201426197</v>
      </c>
      <c r="I16" s="63">
        <v>286627954</v>
      </c>
      <c r="J16" s="40">
        <f t="shared" si="2"/>
        <v>-29.45337972567723</v>
      </c>
      <c r="K16" s="29">
        <f t="shared" si="3"/>
        <v>-40.60343143874424</v>
      </c>
      <c r="L16" s="30">
        <f t="shared" si="4"/>
        <v>133.57834609917174</v>
      </c>
      <c r="M16" s="29">
        <f t="shared" si="5"/>
        <v>121.12708817905204</v>
      </c>
      <c r="N16" s="5"/>
      <c r="O16" s="31"/>
    </row>
    <row r="17" spans="1:15" ht="16.5">
      <c r="A17" s="2"/>
      <c r="B17" s="32" t="s">
        <v>24</v>
      </c>
      <c r="C17" s="64">
        <v>796067392</v>
      </c>
      <c r="D17" s="65">
        <v>707525747</v>
      </c>
      <c r="E17" s="66">
        <f t="shared" si="0"/>
        <v>-88541645</v>
      </c>
      <c r="F17" s="64">
        <v>903010710</v>
      </c>
      <c r="G17" s="65">
        <v>736717439</v>
      </c>
      <c r="H17" s="66">
        <f t="shared" si="1"/>
        <v>-166293271</v>
      </c>
      <c r="I17" s="66">
        <v>749344649</v>
      </c>
      <c r="J17" s="41">
        <f t="shared" si="2"/>
        <v>-11.122380578552827</v>
      </c>
      <c r="K17" s="34">
        <f t="shared" si="3"/>
        <v>-18.41542621349419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-39999892</v>
      </c>
      <c r="D18" s="71">
        <v>-22207747</v>
      </c>
      <c r="E18" s="72">
        <f t="shared" si="0"/>
        <v>17792145</v>
      </c>
      <c r="F18" s="73">
        <v>-13428710</v>
      </c>
      <c r="G18" s="74">
        <v>-19342439</v>
      </c>
      <c r="H18" s="75">
        <f t="shared" si="1"/>
        <v>-5913729</v>
      </c>
      <c r="I18" s="75">
        <v>1538351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910277000</v>
      </c>
      <c r="D23" s="62">
        <v>1046466000</v>
      </c>
      <c r="E23" s="63">
        <f t="shared" si="0"/>
        <v>136189000</v>
      </c>
      <c r="F23" s="61">
        <v>850943000</v>
      </c>
      <c r="G23" s="62">
        <v>971948300</v>
      </c>
      <c r="H23" s="63">
        <f t="shared" si="1"/>
        <v>121005300</v>
      </c>
      <c r="I23" s="63">
        <v>991628000</v>
      </c>
      <c r="J23" s="28">
        <f t="shared" si="2"/>
        <v>14.961270030990567</v>
      </c>
      <c r="K23" s="29">
        <f t="shared" si="3"/>
        <v>14.220141654611412</v>
      </c>
      <c r="L23" s="30">
        <f>IF($E$25=0,0,($E23/$E$25)*100)</f>
        <v>816.1383112602625</v>
      </c>
      <c r="M23" s="29">
        <f>IF($H$25=0,0,($H23/$H$25)*100)</f>
        <v>1607.723377399854</v>
      </c>
      <c r="N23" s="5"/>
      <c r="O23" s="31"/>
    </row>
    <row r="24" spans="1:15" ht="12.75">
      <c r="A24" s="6"/>
      <c r="B24" s="27" t="s">
        <v>30</v>
      </c>
      <c r="C24" s="61">
        <v>150502000</v>
      </c>
      <c r="D24" s="62">
        <v>31000000</v>
      </c>
      <c r="E24" s="63">
        <f t="shared" si="0"/>
        <v>-119502000</v>
      </c>
      <c r="F24" s="61">
        <v>158479000</v>
      </c>
      <c r="G24" s="62">
        <v>45000200</v>
      </c>
      <c r="H24" s="63">
        <f t="shared" si="1"/>
        <v>-113478800</v>
      </c>
      <c r="I24" s="63">
        <v>48000000</v>
      </c>
      <c r="J24" s="28">
        <f t="shared" si="2"/>
        <v>-79.40226707950725</v>
      </c>
      <c r="K24" s="29">
        <f t="shared" si="3"/>
        <v>-71.60494450368819</v>
      </c>
      <c r="L24" s="30">
        <f>IF($E$25=0,0,($E24/$E$25)*100)</f>
        <v>-716.1383112602625</v>
      </c>
      <c r="M24" s="29">
        <f>IF($H$25=0,0,($H24/$H$25)*100)</f>
        <v>-1507.7233773998537</v>
      </c>
      <c r="N24" s="5"/>
      <c r="O24" s="31"/>
    </row>
    <row r="25" spans="1:15" ht="16.5">
      <c r="A25" s="6"/>
      <c r="B25" s="32" t="s">
        <v>31</v>
      </c>
      <c r="C25" s="64">
        <v>1060779000</v>
      </c>
      <c r="D25" s="65">
        <v>1077466000</v>
      </c>
      <c r="E25" s="66">
        <f t="shared" si="0"/>
        <v>16687000</v>
      </c>
      <c r="F25" s="64">
        <v>1009422000</v>
      </c>
      <c r="G25" s="65">
        <v>1016948500</v>
      </c>
      <c r="H25" s="66">
        <f t="shared" si="1"/>
        <v>7526500</v>
      </c>
      <c r="I25" s="66">
        <v>1039628000</v>
      </c>
      <c r="J25" s="41">
        <f t="shared" si="2"/>
        <v>1.573089210853533</v>
      </c>
      <c r="K25" s="34">
        <f t="shared" si="3"/>
        <v>0.7456247238518677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1038679000</v>
      </c>
      <c r="D27" s="62">
        <v>1046466000</v>
      </c>
      <c r="E27" s="63">
        <f t="shared" si="0"/>
        <v>7787000</v>
      </c>
      <c r="F27" s="61">
        <v>997112000</v>
      </c>
      <c r="G27" s="62">
        <v>989088300</v>
      </c>
      <c r="H27" s="63">
        <f t="shared" si="1"/>
        <v>-8023700</v>
      </c>
      <c r="I27" s="63">
        <v>1004528000</v>
      </c>
      <c r="J27" s="28">
        <f t="shared" si="2"/>
        <v>0.749702266051398</v>
      </c>
      <c r="K27" s="29">
        <f t="shared" si="3"/>
        <v>-0.8046939561453477</v>
      </c>
      <c r="L27" s="30">
        <f aca="true" t="shared" si="6" ref="L27:L32">IF($E$32=0,0,($E27/$E$32)*100)</f>
        <v>46.66506861628813</v>
      </c>
      <c r="M27" s="29">
        <f aca="true" t="shared" si="7" ref="M27:M32">IF($H$32=0,0,($H27/$H$32)*100)</f>
        <v>-106.60599216103101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22100000</v>
      </c>
      <c r="D31" s="62">
        <v>31000000</v>
      </c>
      <c r="E31" s="63">
        <f t="shared" si="0"/>
        <v>8900000</v>
      </c>
      <c r="F31" s="61">
        <v>12310000</v>
      </c>
      <c r="G31" s="62">
        <v>27860200</v>
      </c>
      <c r="H31" s="63">
        <f t="shared" si="1"/>
        <v>15550200</v>
      </c>
      <c r="I31" s="63">
        <v>35100000</v>
      </c>
      <c r="J31" s="28">
        <f t="shared" si="2"/>
        <v>40.27149321266968</v>
      </c>
      <c r="K31" s="29">
        <f t="shared" si="3"/>
        <v>126.3216896831844</v>
      </c>
      <c r="L31" s="30">
        <f t="shared" si="6"/>
        <v>53.33493138371187</v>
      </c>
      <c r="M31" s="29">
        <f t="shared" si="7"/>
        <v>206.60599216103103</v>
      </c>
      <c r="N31" s="5"/>
      <c r="O31" s="31"/>
    </row>
    <row r="32" spans="1:15" ht="17.25" thickBot="1">
      <c r="A32" s="6"/>
      <c r="B32" s="55" t="s">
        <v>37</v>
      </c>
      <c r="C32" s="79">
        <v>1060779000</v>
      </c>
      <c r="D32" s="80">
        <v>1077466000</v>
      </c>
      <c r="E32" s="81">
        <f t="shared" si="0"/>
        <v>16687000</v>
      </c>
      <c r="F32" s="79">
        <v>1009422000</v>
      </c>
      <c r="G32" s="80">
        <v>1016948500</v>
      </c>
      <c r="H32" s="81">
        <f t="shared" si="1"/>
        <v>7526500</v>
      </c>
      <c r="I32" s="81">
        <v>1039628000</v>
      </c>
      <c r="J32" s="56">
        <f t="shared" si="2"/>
        <v>1.573089210853533</v>
      </c>
      <c r="K32" s="57">
        <f t="shared" si="3"/>
        <v>0.7456247238518677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72199000</v>
      </c>
      <c r="D7" s="62">
        <v>66583274</v>
      </c>
      <c r="E7" s="63">
        <f>($D7-$C7)</f>
        <v>-5615726</v>
      </c>
      <c r="F7" s="61">
        <v>76097746</v>
      </c>
      <c r="G7" s="62">
        <v>70245354</v>
      </c>
      <c r="H7" s="63">
        <f>($G7-$F7)</f>
        <v>-5852392</v>
      </c>
      <c r="I7" s="63">
        <v>73968358</v>
      </c>
      <c r="J7" s="28">
        <f>IF($C7=0,0,($E7/$C7)*100)</f>
        <v>-7.77812158063131</v>
      </c>
      <c r="K7" s="29">
        <f>IF($F7=0,0,($H7/$F7)*100)</f>
        <v>-7.690624634269719</v>
      </c>
      <c r="L7" s="30">
        <f>IF($E$10=0,0,($E7/$E$10)*100)</f>
        <v>-40.801711372368146</v>
      </c>
      <c r="M7" s="29">
        <f>IF($H$10=0,0,($H7/$H$10)*100)</f>
        <v>-43.867623994192954</v>
      </c>
      <c r="N7" s="5"/>
      <c r="O7" s="31"/>
    </row>
    <row r="8" spans="1:15" ht="12.75">
      <c r="A8" s="2"/>
      <c r="B8" s="27" t="s">
        <v>16</v>
      </c>
      <c r="C8" s="61">
        <v>451542181</v>
      </c>
      <c r="D8" s="62">
        <v>483425954</v>
      </c>
      <c r="E8" s="63">
        <f>($D8-$C8)</f>
        <v>31883773</v>
      </c>
      <c r="F8" s="61">
        <v>480115459</v>
      </c>
      <c r="G8" s="62">
        <v>510014381</v>
      </c>
      <c r="H8" s="63">
        <f>($G8-$F8)</f>
        <v>29898922</v>
      </c>
      <c r="I8" s="63">
        <v>537045144</v>
      </c>
      <c r="J8" s="28">
        <f>IF($C8=0,0,($E8/$C8)*100)</f>
        <v>7.061084067359811</v>
      </c>
      <c r="K8" s="29">
        <f>IF($F8=0,0,($H8/$F8)*100)</f>
        <v>6.227444136515505</v>
      </c>
      <c r="L8" s="30">
        <f>IF($E$10=0,0,($E8/$E$10)*100)</f>
        <v>231.65526655112885</v>
      </c>
      <c r="M8" s="29">
        <f>IF($H$10=0,0,($H8/$H$10)*100)</f>
        <v>224.11257963029536</v>
      </c>
      <c r="N8" s="5"/>
      <c r="O8" s="31"/>
    </row>
    <row r="9" spans="1:15" ht="12.75">
      <c r="A9" s="2"/>
      <c r="B9" s="27" t="s">
        <v>17</v>
      </c>
      <c r="C9" s="61">
        <v>415688717</v>
      </c>
      <c r="D9" s="62">
        <v>403184127</v>
      </c>
      <c r="E9" s="63">
        <f aca="true" t="shared" si="0" ref="E9:E32">($D9-$C9)</f>
        <v>-12504590</v>
      </c>
      <c r="F9" s="61">
        <v>411437589</v>
      </c>
      <c r="G9" s="62">
        <v>400732087</v>
      </c>
      <c r="H9" s="63">
        <f aca="true" t="shared" si="1" ref="H9:H32">($G9-$F9)</f>
        <v>-10705502</v>
      </c>
      <c r="I9" s="63">
        <v>409384878</v>
      </c>
      <c r="J9" s="28">
        <f aca="true" t="shared" si="2" ref="J9:J32">IF($C9=0,0,($E9/$C9)*100)</f>
        <v>-3.008161994447398</v>
      </c>
      <c r="K9" s="29">
        <f aca="true" t="shared" si="3" ref="K9:K32">IF($F9=0,0,($H9/$F9)*100)</f>
        <v>-2.601974706788397</v>
      </c>
      <c r="L9" s="30">
        <f>IF($E$10=0,0,($E9/$E$10)*100)</f>
        <v>-90.85355517876069</v>
      </c>
      <c r="M9" s="29">
        <f>IF($H$10=0,0,($H9/$H$10)*100)</f>
        <v>-80.24495563610242</v>
      </c>
      <c r="N9" s="5"/>
      <c r="O9" s="31"/>
    </row>
    <row r="10" spans="1:15" ht="16.5">
      <c r="A10" s="6"/>
      <c r="B10" s="32" t="s">
        <v>18</v>
      </c>
      <c r="C10" s="64">
        <v>939429898</v>
      </c>
      <c r="D10" s="65">
        <v>953193355</v>
      </c>
      <c r="E10" s="66">
        <f t="shared" si="0"/>
        <v>13763457</v>
      </c>
      <c r="F10" s="64">
        <v>967650794</v>
      </c>
      <c r="G10" s="65">
        <v>980991822</v>
      </c>
      <c r="H10" s="66">
        <f t="shared" si="1"/>
        <v>13341028</v>
      </c>
      <c r="I10" s="66">
        <v>1020398380</v>
      </c>
      <c r="J10" s="33">
        <f t="shared" si="2"/>
        <v>1.4650861154516928</v>
      </c>
      <c r="K10" s="34">
        <f t="shared" si="3"/>
        <v>1.3787027389138897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264888727</v>
      </c>
      <c r="D12" s="62">
        <v>273288236</v>
      </c>
      <c r="E12" s="63">
        <f t="shared" si="0"/>
        <v>8399509</v>
      </c>
      <c r="F12" s="61">
        <v>279273690</v>
      </c>
      <c r="G12" s="62">
        <v>288373390</v>
      </c>
      <c r="H12" s="63">
        <f t="shared" si="1"/>
        <v>9099700</v>
      </c>
      <c r="I12" s="63">
        <v>303722934</v>
      </c>
      <c r="J12" s="28">
        <f t="shared" si="2"/>
        <v>3.1709575168142203</v>
      </c>
      <c r="K12" s="29">
        <f t="shared" si="3"/>
        <v>3.2583448874113423</v>
      </c>
      <c r="L12" s="30">
        <f aca="true" t="shared" si="4" ref="L12:L17">IF($E$17=0,0,($E12/$E$17)*100)</f>
        <v>26.52118713625763</v>
      </c>
      <c r="M12" s="29">
        <f aca="true" t="shared" si="5" ref="M12:M17">IF($H$17=0,0,($H12/$H$17)*100)</f>
        <v>23.38975144511018</v>
      </c>
      <c r="N12" s="5"/>
      <c r="O12" s="31"/>
    </row>
    <row r="13" spans="1:15" ht="12.75">
      <c r="A13" s="2"/>
      <c r="B13" s="27" t="s">
        <v>21</v>
      </c>
      <c r="C13" s="61">
        <v>17373566</v>
      </c>
      <c r="D13" s="62">
        <v>20583459</v>
      </c>
      <c r="E13" s="63">
        <f t="shared" si="0"/>
        <v>3209893</v>
      </c>
      <c r="F13" s="61">
        <v>18311739</v>
      </c>
      <c r="G13" s="62">
        <v>21715549</v>
      </c>
      <c r="H13" s="63">
        <f t="shared" si="1"/>
        <v>3403810</v>
      </c>
      <c r="I13" s="63">
        <v>22866473</v>
      </c>
      <c r="J13" s="28">
        <f t="shared" si="2"/>
        <v>18.47572916233777</v>
      </c>
      <c r="K13" s="29">
        <f t="shared" si="3"/>
        <v>18.58813081597548</v>
      </c>
      <c r="L13" s="30">
        <f t="shared" si="4"/>
        <v>10.13513682054075</v>
      </c>
      <c r="M13" s="29">
        <f t="shared" si="5"/>
        <v>8.749109296612028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283336885</v>
      </c>
      <c r="D15" s="62">
        <v>307100624</v>
      </c>
      <c r="E15" s="63">
        <f t="shared" si="0"/>
        <v>23763739</v>
      </c>
      <c r="F15" s="61">
        <v>298637077</v>
      </c>
      <c r="G15" s="62">
        <v>323991158</v>
      </c>
      <c r="H15" s="63">
        <f t="shared" si="1"/>
        <v>25354081</v>
      </c>
      <c r="I15" s="63">
        <v>341162690</v>
      </c>
      <c r="J15" s="28">
        <f t="shared" si="2"/>
        <v>8.387096865274</v>
      </c>
      <c r="K15" s="29">
        <f t="shared" si="3"/>
        <v>8.489930739577927</v>
      </c>
      <c r="L15" s="30">
        <f t="shared" si="4"/>
        <v>75.03326314385563</v>
      </c>
      <c r="M15" s="29">
        <f t="shared" si="5"/>
        <v>65.16980259889783</v>
      </c>
      <c r="N15" s="5"/>
      <c r="O15" s="31"/>
    </row>
    <row r="16" spans="1:15" ht="12.75">
      <c r="A16" s="2"/>
      <c r="B16" s="27" t="s">
        <v>23</v>
      </c>
      <c r="C16" s="61">
        <v>367962474</v>
      </c>
      <c r="D16" s="62">
        <v>364260272</v>
      </c>
      <c r="E16" s="63">
        <f t="shared" si="0"/>
        <v>-3702202</v>
      </c>
      <c r="F16" s="61">
        <v>371269411</v>
      </c>
      <c r="G16" s="62">
        <v>372316466</v>
      </c>
      <c r="H16" s="63">
        <f t="shared" si="1"/>
        <v>1047055</v>
      </c>
      <c r="I16" s="63">
        <v>396017190</v>
      </c>
      <c r="J16" s="40">
        <f t="shared" si="2"/>
        <v>-1.006135750679837</v>
      </c>
      <c r="K16" s="29">
        <f t="shared" si="3"/>
        <v>0.2820202712579518</v>
      </c>
      <c r="L16" s="30">
        <f t="shared" si="4"/>
        <v>-11.68958710065401</v>
      </c>
      <c r="M16" s="29">
        <f t="shared" si="5"/>
        <v>2.691336659379962</v>
      </c>
      <c r="N16" s="5"/>
      <c r="O16" s="31"/>
    </row>
    <row r="17" spans="1:15" ht="16.5">
      <c r="A17" s="2"/>
      <c r="B17" s="32" t="s">
        <v>24</v>
      </c>
      <c r="C17" s="64">
        <v>933561652</v>
      </c>
      <c r="D17" s="65">
        <v>965232591</v>
      </c>
      <c r="E17" s="66">
        <f t="shared" si="0"/>
        <v>31670939</v>
      </c>
      <c r="F17" s="64">
        <v>967491917</v>
      </c>
      <c r="G17" s="65">
        <v>1006396563</v>
      </c>
      <c r="H17" s="66">
        <f t="shared" si="1"/>
        <v>38904646</v>
      </c>
      <c r="I17" s="66">
        <v>1063769287</v>
      </c>
      <c r="J17" s="41">
        <f t="shared" si="2"/>
        <v>3.3924849989446657</v>
      </c>
      <c r="K17" s="34">
        <f t="shared" si="3"/>
        <v>4.021185636427389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5868246</v>
      </c>
      <c r="D18" s="71">
        <v>-12039236</v>
      </c>
      <c r="E18" s="72">
        <f t="shared" si="0"/>
        <v>-17907482</v>
      </c>
      <c r="F18" s="73">
        <v>158877</v>
      </c>
      <c r="G18" s="74">
        <v>-25404741</v>
      </c>
      <c r="H18" s="75">
        <f t="shared" si="1"/>
        <v>-25563618</v>
      </c>
      <c r="I18" s="75">
        <v>-43370907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97880750</v>
      </c>
      <c r="D23" s="62">
        <v>91631451</v>
      </c>
      <c r="E23" s="63">
        <f t="shared" si="0"/>
        <v>-6249299</v>
      </c>
      <c r="F23" s="61">
        <v>101223700</v>
      </c>
      <c r="G23" s="62">
        <v>95165450</v>
      </c>
      <c r="H23" s="63">
        <f t="shared" si="1"/>
        <v>-6058250</v>
      </c>
      <c r="I23" s="63">
        <v>100461700</v>
      </c>
      <c r="J23" s="28">
        <f t="shared" si="2"/>
        <v>-6.384604735864816</v>
      </c>
      <c r="K23" s="29">
        <f t="shared" si="3"/>
        <v>-5.985011415310841</v>
      </c>
      <c r="L23" s="30">
        <f>IF($E$25=0,0,($E23/$E$25)*100)</f>
        <v>22.189577199594165</v>
      </c>
      <c r="M23" s="29">
        <f>IF($H$25=0,0,($H23/$H$25)*100)</f>
        <v>12.376834586223314</v>
      </c>
      <c r="N23" s="5"/>
      <c r="O23" s="31"/>
    </row>
    <row r="24" spans="1:15" ht="12.75">
      <c r="A24" s="6"/>
      <c r="B24" s="27" t="s">
        <v>30</v>
      </c>
      <c r="C24" s="61">
        <v>74966947</v>
      </c>
      <c r="D24" s="62">
        <v>53053028</v>
      </c>
      <c r="E24" s="63">
        <f t="shared" si="0"/>
        <v>-21913919</v>
      </c>
      <c r="F24" s="61">
        <v>87563509</v>
      </c>
      <c r="G24" s="62">
        <v>44673460</v>
      </c>
      <c r="H24" s="63">
        <f t="shared" si="1"/>
        <v>-42890049</v>
      </c>
      <c r="I24" s="63">
        <v>46531904</v>
      </c>
      <c r="J24" s="28">
        <f t="shared" si="2"/>
        <v>-29.23144115766112</v>
      </c>
      <c r="K24" s="29">
        <f t="shared" si="3"/>
        <v>-48.98164713796474</v>
      </c>
      <c r="L24" s="30">
        <f>IF($E$25=0,0,($E24/$E$25)*100)</f>
        <v>77.81042280040583</v>
      </c>
      <c r="M24" s="29">
        <f>IF($H$25=0,0,($H24/$H$25)*100)</f>
        <v>87.62316541377669</v>
      </c>
      <c r="N24" s="5"/>
      <c r="O24" s="31"/>
    </row>
    <row r="25" spans="1:15" ht="16.5">
      <c r="A25" s="6"/>
      <c r="B25" s="32" t="s">
        <v>31</v>
      </c>
      <c r="C25" s="64">
        <v>172847697</v>
      </c>
      <c r="D25" s="65">
        <v>144684479</v>
      </c>
      <c r="E25" s="66">
        <f t="shared" si="0"/>
        <v>-28163218</v>
      </c>
      <c r="F25" s="64">
        <v>188787209</v>
      </c>
      <c r="G25" s="65">
        <v>139838910</v>
      </c>
      <c r="H25" s="66">
        <f t="shared" si="1"/>
        <v>-48948299</v>
      </c>
      <c r="I25" s="66">
        <v>146993604</v>
      </c>
      <c r="J25" s="41">
        <f t="shared" si="2"/>
        <v>-16.293661118319676</v>
      </c>
      <c r="K25" s="34">
        <f t="shared" si="3"/>
        <v>-25.927762404708254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47370000</v>
      </c>
      <c r="D28" s="62">
        <v>28617314</v>
      </c>
      <c r="E28" s="63">
        <f t="shared" si="0"/>
        <v>-18752686</v>
      </c>
      <c r="F28" s="61">
        <v>56950000</v>
      </c>
      <c r="G28" s="62">
        <v>25434230</v>
      </c>
      <c r="H28" s="63">
        <f t="shared" si="1"/>
        <v>-31515770</v>
      </c>
      <c r="I28" s="63">
        <v>26263452</v>
      </c>
      <c r="J28" s="28">
        <f t="shared" si="2"/>
        <v>-39.587684188304834</v>
      </c>
      <c r="K28" s="29">
        <f t="shared" si="3"/>
        <v>-55.33936786654961</v>
      </c>
      <c r="L28" s="30">
        <f t="shared" si="6"/>
        <v>66.5857360476349</v>
      </c>
      <c r="M28" s="29">
        <f t="shared" si="7"/>
        <v>64.38583289686942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88659697</v>
      </c>
      <c r="D30" s="62">
        <v>104438765</v>
      </c>
      <c r="E30" s="63">
        <f t="shared" si="0"/>
        <v>15779068</v>
      </c>
      <c r="F30" s="61">
        <v>75296403</v>
      </c>
      <c r="G30" s="62">
        <v>112499680</v>
      </c>
      <c r="H30" s="63">
        <f t="shared" si="1"/>
        <v>37203277</v>
      </c>
      <c r="I30" s="63">
        <v>111443404</v>
      </c>
      <c r="J30" s="28">
        <f t="shared" si="2"/>
        <v>17.797340318002668</v>
      </c>
      <c r="K30" s="29">
        <f t="shared" si="3"/>
        <v>49.409102583559005</v>
      </c>
      <c r="L30" s="30">
        <f t="shared" si="6"/>
        <v>-56.02721961673556</v>
      </c>
      <c r="M30" s="29">
        <f t="shared" si="7"/>
        <v>-76.00524994750073</v>
      </c>
      <c r="N30" s="5"/>
      <c r="O30" s="31"/>
    </row>
    <row r="31" spans="1:15" ht="12.75">
      <c r="A31" s="6"/>
      <c r="B31" s="27" t="s">
        <v>30</v>
      </c>
      <c r="C31" s="61">
        <v>36818000</v>
      </c>
      <c r="D31" s="62">
        <v>11628400</v>
      </c>
      <c r="E31" s="63">
        <f t="shared" si="0"/>
        <v>-25189600</v>
      </c>
      <c r="F31" s="61">
        <v>56540806</v>
      </c>
      <c r="G31" s="62">
        <v>1905000</v>
      </c>
      <c r="H31" s="63">
        <f t="shared" si="1"/>
        <v>-54635806</v>
      </c>
      <c r="I31" s="63">
        <v>9286748</v>
      </c>
      <c r="J31" s="28">
        <f t="shared" si="2"/>
        <v>-68.41653539029822</v>
      </c>
      <c r="K31" s="29">
        <f t="shared" si="3"/>
        <v>-96.63075195638349</v>
      </c>
      <c r="L31" s="30">
        <f t="shared" si="6"/>
        <v>89.44148356910067</v>
      </c>
      <c r="M31" s="29">
        <f t="shared" si="7"/>
        <v>111.61941705063131</v>
      </c>
      <c r="N31" s="5"/>
      <c r="O31" s="31"/>
    </row>
    <row r="32" spans="1:15" ht="17.25" thickBot="1">
      <c r="A32" s="6"/>
      <c r="B32" s="55" t="s">
        <v>37</v>
      </c>
      <c r="C32" s="79">
        <v>172847697</v>
      </c>
      <c r="D32" s="80">
        <v>144684479</v>
      </c>
      <c r="E32" s="81">
        <f t="shared" si="0"/>
        <v>-28163218</v>
      </c>
      <c r="F32" s="79">
        <v>188787209</v>
      </c>
      <c r="G32" s="80">
        <v>139838910</v>
      </c>
      <c r="H32" s="81">
        <f t="shared" si="1"/>
        <v>-48948299</v>
      </c>
      <c r="I32" s="81">
        <v>146993604</v>
      </c>
      <c r="J32" s="56">
        <f t="shared" si="2"/>
        <v>-16.293661118319676</v>
      </c>
      <c r="K32" s="57">
        <f t="shared" si="3"/>
        <v>-25.927762404708254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76637348</v>
      </c>
      <c r="D7" s="62">
        <v>124588976</v>
      </c>
      <c r="E7" s="63">
        <f>($D7-$C7)</f>
        <v>47951628</v>
      </c>
      <c r="F7" s="61">
        <v>80403721</v>
      </c>
      <c r="G7" s="62">
        <v>130569247</v>
      </c>
      <c r="H7" s="63">
        <f>($G7-$F7)</f>
        <v>50165526</v>
      </c>
      <c r="I7" s="63">
        <v>138272832</v>
      </c>
      <c r="J7" s="28">
        <f>IF($C7=0,0,($E7/$C7)*100)</f>
        <v>62.56952941534459</v>
      </c>
      <c r="K7" s="29">
        <f>IF($F7=0,0,($H7/$F7)*100)</f>
        <v>62.39204526367629</v>
      </c>
      <c r="L7" s="30">
        <f>IF($E$10=0,0,($E7/$E$10)*100)</f>
        <v>90.45866134253299</v>
      </c>
      <c r="M7" s="29">
        <f>IF($H$10=0,0,($H7/$H$10)*100)</f>
        <v>84.36635018531476</v>
      </c>
      <c r="N7" s="5"/>
      <c r="O7" s="31"/>
    </row>
    <row r="8" spans="1:15" ht="12.75">
      <c r="A8" s="2"/>
      <c r="B8" s="27" t="s">
        <v>16</v>
      </c>
      <c r="C8" s="61">
        <v>107550878</v>
      </c>
      <c r="D8" s="62">
        <v>117636937</v>
      </c>
      <c r="E8" s="63">
        <f>($D8-$C8)</f>
        <v>10086059</v>
      </c>
      <c r="F8" s="61">
        <v>108626387</v>
      </c>
      <c r="G8" s="62">
        <v>123283510</v>
      </c>
      <c r="H8" s="63">
        <f>($G8-$F8)</f>
        <v>14657123</v>
      </c>
      <c r="I8" s="63">
        <v>130557238</v>
      </c>
      <c r="J8" s="28">
        <f>IF($C8=0,0,($E8/$C8)*100)</f>
        <v>9.377942037813956</v>
      </c>
      <c r="K8" s="29">
        <f>IF($F8=0,0,($H8/$F8)*100)</f>
        <v>13.493151530484024</v>
      </c>
      <c r="L8" s="30">
        <f>IF($E$10=0,0,($E8/$E$10)*100)</f>
        <v>19.02691177371094</v>
      </c>
      <c r="M8" s="29">
        <f>IF($H$10=0,0,($H8/$H$10)*100)</f>
        <v>24.649755924561248</v>
      </c>
      <c r="N8" s="5"/>
      <c r="O8" s="31"/>
    </row>
    <row r="9" spans="1:15" ht="12.75">
      <c r="A9" s="2"/>
      <c r="B9" s="27" t="s">
        <v>17</v>
      </c>
      <c r="C9" s="61">
        <v>205867201</v>
      </c>
      <c r="D9" s="62">
        <v>200838952</v>
      </c>
      <c r="E9" s="63">
        <f aca="true" t="shared" si="0" ref="E9:E32">($D9-$C9)</f>
        <v>-5028249</v>
      </c>
      <c r="F9" s="61">
        <v>209475467</v>
      </c>
      <c r="G9" s="62">
        <v>204114352</v>
      </c>
      <c r="H9" s="63">
        <f aca="true" t="shared" si="1" ref="H9:H32">($G9-$F9)</f>
        <v>-5361115</v>
      </c>
      <c r="I9" s="63">
        <v>205936091</v>
      </c>
      <c r="J9" s="28">
        <f aca="true" t="shared" si="2" ref="J9:J32">IF($C9=0,0,($E9/$C9)*100)</f>
        <v>-2.4424721255135733</v>
      </c>
      <c r="K9" s="29">
        <f aca="true" t="shared" si="3" ref="K9:K32">IF($F9=0,0,($H9/$F9)*100)</f>
        <v>-2.5593044745425964</v>
      </c>
      <c r="L9" s="30">
        <f>IF($E$10=0,0,($E9/$E$10)*100)</f>
        <v>-9.485573116243941</v>
      </c>
      <c r="M9" s="29">
        <f>IF($H$10=0,0,($H9/$H$10)*100)</f>
        <v>-9.016106109876008</v>
      </c>
      <c r="N9" s="5"/>
      <c r="O9" s="31"/>
    </row>
    <row r="10" spans="1:15" ht="16.5">
      <c r="A10" s="6"/>
      <c r="B10" s="32" t="s">
        <v>18</v>
      </c>
      <c r="C10" s="64">
        <v>390055427</v>
      </c>
      <c r="D10" s="65">
        <v>443064865</v>
      </c>
      <c r="E10" s="66">
        <f t="shared" si="0"/>
        <v>53009438</v>
      </c>
      <c r="F10" s="64">
        <v>398505575</v>
      </c>
      <c r="G10" s="65">
        <v>457967109</v>
      </c>
      <c r="H10" s="66">
        <f t="shared" si="1"/>
        <v>59461534</v>
      </c>
      <c r="I10" s="66">
        <v>474766161</v>
      </c>
      <c r="J10" s="33">
        <f t="shared" si="2"/>
        <v>13.590232138982646</v>
      </c>
      <c r="K10" s="34">
        <f t="shared" si="3"/>
        <v>14.921129773404049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125955458</v>
      </c>
      <c r="D12" s="62">
        <v>122692586</v>
      </c>
      <c r="E12" s="63">
        <f t="shared" si="0"/>
        <v>-3262872</v>
      </c>
      <c r="F12" s="61">
        <v>134016608</v>
      </c>
      <c r="G12" s="62">
        <v>128397790</v>
      </c>
      <c r="H12" s="63">
        <f t="shared" si="1"/>
        <v>-5618818</v>
      </c>
      <c r="I12" s="63">
        <v>134689284</v>
      </c>
      <c r="J12" s="28">
        <f t="shared" si="2"/>
        <v>-2.5904967135286823</v>
      </c>
      <c r="K12" s="29">
        <f t="shared" si="3"/>
        <v>-4.192628125612611</v>
      </c>
      <c r="L12" s="30">
        <f aca="true" t="shared" si="4" ref="L12:L17">IF($E$17=0,0,($E12/$E$17)*100)</f>
        <v>-37.27777694630362</v>
      </c>
      <c r="M12" s="29">
        <f aca="true" t="shared" si="5" ref="M12:M17">IF($H$17=0,0,($H12/$H$17)*100)</f>
        <v>-36.912755954632956</v>
      </c>
      <c r="N12" s="5"/>
      <c r="O12" s="31"/>
    </row>
    <row r="13" spans="1:15" ht="12.75">
      <c r="A13" s="2"/>
      <c r="B13" s="27" t="s">
        <v>21</v>
      </c>
      <c r="C13" s="61">
        <v>33167795</v>
      </c>
      <c r="D13" s="62">
        <v>33325587</v>
      </c>
      <c r="E13" s="63">
        <f t="shared" si="0"/>
        <v>157792</v>
      </c>
      <c r="F13" s="61">
        <v>33499473</v>
      </c>
      <c r="G13" s="62">
        <v>34925215</v>
      </c>
      <c r="H13" s="63">
        <f t="shared" si="1"/>
        <v>1425742</v>
      </c>
      <c r="I13" s="63">
        <v>36985803</v>
      </c>
      <c r="J13" s="28">
        <f t="shared" si="2"/>
        <v>0.4757385891947294</v>
      </c>
      <c r="K13" s="29">
        <f t="shared" si="3"/>
        <v>4.256013221461723</v>
      </c>
      <c r="L13" s="30">
        <f t="shared" si="4"/>
        <v>1.8027476958676711</v>
      </c>
      <c r="M13" s="29">
        <f t="shared" si="5"/>
        <v>9.366394586952326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90988538</v>
      </c>
      <c r="D15" s="62">
        <v>94331738</v>
      </c>
      <c r="E15" s="63">
        <f t="shared" si="0"/>
        <v>3343200</v>
      </c>
      <c r="F15" s="61">
        <v>91898424</v>
      </c>
      <c r="G15" s="62">
        <v>95000000</v>
      </c>
      <c r="H15" s="63">
        <f t="shared" si="1"/>
        <v>3101576</v>
      </c>
      <c r="I15" s="63">
        <v>96000000</v>
      </c>
      <c r="J15" s="28">
        <f t="shared" si="2"/>
        <v>3.6743089552664316</v>
      </c>
      <c r="K15" s="29">
        <f t="shared" si="3"/>
        <v>3.37500455938178</v>
      </c>
      <c r="L15" s="30">
        <f t="shared" si="4"/>
        <v>38.19551115915127</v>
      </c>
      <c r="M15" s="29">
        <f t="shared" si="5"/>
        <v>20.375765501346844</v>
      </c>
      <c r="N15" s="5"/>
      <c r="O15" s="31"/>
    </row>
    <row r="16" spans="1:15" ht="12.75">
      <c r="A16" s="2"/>
      <c r="B16" s="27" t="s">
        <v>23</v>
      </c>
      <c r="C16" s="61">
        <v>211127212</v>
      </c>
      <c r="D16" s="62">
        <v>219641953</v>
      </c>
      <c r="E16" s="63">
        <f t="shared" si="0"/>
        <v>8514741</v>
      </c>
      <c r="F16" s="61">
        <v>213977106</v>
      </c>
      <c r="G16" s="62">
        <v>230290493</v>
      </c>
      <c r="H16" s="63">
        <f t="shared" si="1"/>
        <v>16313387</v>
      </c>
      <c r="I16" s="63">
        <v>243832213</v>
      </c>
      <c r="J16" s="40">
        <f t="shared" si="2"/>
        <v>4.032990782827181</v>
      </c>
      <c r="K16" s="29">
        <f t="shared" si="3"/>
        <v>7.623893651501203</v>
      </c>
      <c r="L16" s="30">
        <f t="shared" si="4"/>
        <v>97.27951809128467</v>
      </c>
      <c r="M16" s="29">
        <f t="shared" si="5"/>
        <v>107.1705958663338</v>
      </c>
      <c r="N16" s="5"/>
      <c r="O16" s="31"/>
    </row>
    <row r="17" spans="1:15" ht="16.5">
      <c r="A17" s="2"/>
      <c r="B17" s="32" t="s">
        <v>24</v>
      </c>
      <c r="C17" s="64">
        <v>461239003</v>
      </c>
      <c r="D17" s="65">
        <v>469991864</v>
      </c>
      <c r="E17" s="66">
        <f t="shared" si="0"/>
        <v>8752861</v>
      </c>
      <c r="F17" s="64">
        <v>473391611</v>
      </c>
      <c r="G17" s="65">
        <v>488613498</v>
      </c>
      <c r="H17" s="66">
        <f t="shared" si="1"/>
        <v>15221887</v>
      </c>
      <c r="I17" s="66">
        <v>511507300</v>
      </c>
      <c r="J17" s="41">
        <f t="shared" si="2"/>
        <v>1.897684485281918</v>
      </c>
      <c r="K17" s="34">
        <f t="shared" si="3"/>
        <v>3.2154957219974905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-71183576</v>
      </c>
      <c r="D18" s="71">
        <v>-26926999</v>
      </c>
      <c r="E18" s="72">
        <f t="shared" si="0"/>
        <v>44256577</v>
      </c>
      <c r="F18" s="73">
        <v>-74886036</v>
      </c>
      <c r="G18" s="74">
        <v>-30646389</v>
      </c>
      <c r="H18" s="75">
        <f t="shared" si="1"/>
        <v>44239647</v>
      </c>
      <c r="I18" s="75">
        <v>-36741139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39248300</v>
      </c>
      <c r="D23" s="62">
        <v>36492000</v>
      </c>
      <c r="E23" s="63">
        <f t="shared" si="0"/>
        <v>-2756300</v>
      </c>
      <c r="F23" s="61">
        <v>44733850</v>
      </c>
      <c r="G23" s="62">
        <v>37560000</v>
      </c>
      <c r="H23" s="63">
        <f t="shared" si="1"/>
        <v>-7173850</v>
      </c>
      <c r="I23" s="63">
        <v>42159000</v>
      </c>
      <c r="J23" s="28">
        <f t="shared" si="2"/>
        <v>-7.022724551127054</v>
      </c>
      <c r="K23" s="29">
        <f t="shared" si="3"/>
        <v>-16.03673728060518</v>
      </c>
      <c r="L23" s="30">
        <f>IF($E$25=0,0,($E23/$E$25)*100)</f>
        <v>12.249395251938324</v>
      </c>
      <c r="M23" s="29">
        <f>IF($H$25=0,0,($H23/$H$25)*100)</f>
        <v>33.681789546107034</v>
      </c>
      <c r="N23" s="5"/>
      <c r="O23" s="31"/>
    </row>
    <row r="24" spans="1:15" ht="12.75">
      <c r="A24" s="6"/>
      <c r="B24" s="27" t="s">
        <v>30</v>
      </c>
      <c r="C24" s="61">
        <v>37045219</v>
      </c>
      <c r="D24" s="62">
        <v>17300000</v>
      </c>
      <c r="E24" s="63">
        <f t="shared" si="0"/>
        <v>-19745219</v>
      </c>
      <c r="F24" s="61">
        <v>31425048</v>
      </c>
      <c r="G24" s="62">
        <v>17300000</v>
      </c>
      <c r="H24" s="63">
        <f t="shared" si="1"/>
        <v>-14125048</v>
      </c>
      <c r="I24" s="63">
        <v>17300000</v>
      </c>
      <c r="J24" s="28">
        <f t="shared" si="2"/>
        <v>-53.30031656716619</v>
      </c>
      <c r="K24" s="29">
        <f t="shared" si="3"/>
        <v>-44.94837366676417</v>
      </c>
      <c r="L24" s="30">
        <f>IF($E$25=0,0,($E24/$E$25)*100)</f>
        <v>87.75060474806168</v>
      </c>
      <c r="M24" s="29">
        <f>IF($H$25=0,0,($H24/$H$25)*100)</f>
        <v>66.31821045389297</v>
      </c>
      <c r="N24" s="5"/>
      <c r="O24" s="31"/>
    </row>
    <row r="25" spans="1:15" ht="16.5">
      <c r="A25" s="6"/>
      <c r="B25" s="32" t="s">
        <v>31</v>
      </c>
      <c r="C25" s="64">
        <v>76293519</v>
      </c>
      <c r="D25" s="65">
        <v>53792000</v>
      </c>
      <c r="E25" s="66">
        <f t="shared" si="0"/>
        <v>-22501519</v>
      </c>
      <c r="F25" s="64">
        <v>76158898</v>
      </c>
      <c r="G25" s="65">
        <v>54860000</v>
      </c>
      <c r="H25" s="66">
        <f t="shared" si="1"/>
        <v>-21298898</v>
      </c>
      <c r="I25" s="66">
        <v>59459000</v>
      </c>
      <c r="J25" s="41">
        <f t="shared" si="2"/>
        <v>-29.493355785568102</v>
      </c>
      <c r="K25" s="34">
        <f t="shared" si="3"/>
        <v>-27.966394681813806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27500000</v>
      </c>
      <c r="D28" s="62">
        <v>12600000</v>
      </c>
      <c r="E28" s="63">
        <f t="shared" si="0"/>
        <v>-14900000</v>
      </c>
      <c r="F28" s="61">
        <v>27500000</v>
      </c>
      <c r="G28" s="62">
        <v>12600000</v>
      </c>
      <c r="H28" s="63">
        <f t="shared" si="1"/>
        <v>-14900000</v>
      </c>
      <c r="I28" s="63">
        <v>15600000</v>
      </c>
      <c r="J28" s="28">
        <f t="shared" si="2"/>
        <v>-54.18181818181819</v>
      </c>
      <c r="K28" s="29">
        <f t="shared" si="3"/>
        <v>-54.18181818181819</v>
      </c>
      <c r="L28" s="30">
        <f t="shared" si="6"/>
        <v>66.21775178822372</v>
      </c>
      <c r="M28" s="29">
        <f t="shared" si="7"/>
        <v>69.95667099772017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37893519</v>
      </c>
      <c r="D30" s="62">
        <v>23992000</v>
      </c>
      <c r="E30" s="63">
        <f t="shared" si="0"/>
        <v>-13901519</v>
      </c>
      <c r="F30" s="61">
        <v>37758898</v>
      </c>
      <c r="G30" s="62">
        <v>25060000</v>
      </c>
      <c r="H30" s="63">
        <f t="shared" si="1"/>
        <v>-12698898</v>
      </c>
      <c r="I30" s="63">
        <v>26659000</v>
      </c>
      <c r="J30" s="28">
        <f t="shared" si="2"/>
        <v>-36.68574301584395</v>
      </c>
      <c r="K30" s="29">
        <f t="shared" si="3"/>
        <v>-33.63153765769329</v>
      </c>
      <c r="L30" s="30">
        <f t="shared" si="6"/>
        <v>61.78035802827356</v>
      </c>
      <c r="M30" s="29">
        <f t="shared" si="7"/>
        <v>59.62232412212125</v>
      </c>
      <c r="N30" s="5"/>
      <c r="O30" s="31"/>
    </row>
    <row r="31" spans="1:15" ht="12.75">
      <c r="A31" s="6"/>
      <c r="B31" s="27" t="s">
        <v>30</v>
      </c>
      <c r="C31" s="61">
        <v>10900000</v>
      </c>
      <c r="D31" s="62">
        <v>17200000</v>
      </c>
      <c r="E31" s="63">
        <f t="shared" si="0"/>
        <v>6300000</v>
      </c>
      <c r="F31" s="61">
        <v>10900000</v>
      </c>
      <c r="G31" s="62">
        <v>17200000</v>
      </c>
      <c r="H31" s="63">
        <f t="shared" si="1"/>
        <v>6300000</v>
      </c>
      <c r="I31" s="63">
        <v>17200000</v>
      </c>
      <c r="J31" s="28">
        <f t="shared" si="2"/>
        <v>57.798165137614674</v>
      </c>
      <c r="K31" s="29">
        <f t="shared" si="3"/>
        <v>57.798165137614674</v>
      </c>
      <c r="L31" s="30">
        <f t="shared" si="6"/>
        <v>-27.99810981649728</v>
      </c>
      <c r="M31" s="29">
        <f t="shared" si="7"/>
        <v>-29.578995119841412</v>
      </c>
      <c r="N31" s="5"/>
      <c r="O31" s="31"/>
    </row>
    <row r="32" spans="1:15" ht="17.25" thickBot="1">
      <c r="A32" s="6"/>
      <c r="B32" s="55" t="s">
        <v>37</v>
      </c>
      <c r="C32" s="79">
        <v>76293519</v>
      </c>
      <c r="D32" s="80">
        <v>53792000</v>
      </c>
      <c r="E32" s="81">
        <f t="shared" si="0"/>
        <v>-22501519</v>
      </c>
      <c r="F32" s="79">
        <v>76158898</v>
      </c>
      <c r="G32" s="80">
        <v>54860000</v>
      </c>
      <c r="H32" s="81">
        <f t="shared" si="1"/>
        <v>-21298898</v>
      </c>
      <c r="I32" s="81">
        <v>59459000</v>
      </c>
      <c r="J32" s="56">
        <f t="shared" si="2"/>
        <v>-29.493355785568102</v>
      </c>
      <c r="K32" s="57">
        <f t="shared" si="3"/>
        <v>-27.966394681813806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14184187</v>
      </c>
      <c r="D7" s="62">
        <v>18922165</v>
      </c>
      <c r="E7" s="63">
        <f>($D7-$C7)</f>
        <v>4737978</v>
      </c>
      <c r="F7" s="61">
        <v>14964317</v>
      </c>
      <c r="G7" s="62">
        <v>20038573</v>
      </c>
      <c r="H7" s="63">
        <f>($G7-$F7)</f>
        <v>5074256</v>
      </c>
      <c r="I7" s="63">
        <v>21240887</v>
      </c>
      <c r="J7" s="28">
        <f>IF($C7=0,0,($E7/$C7)*100)</f>
        <v>33.40323981910278</v>
      </c>
      <c r="K7" s="29">
        <f>IF($F7=0,0,($H7/$F7)*100)</f>
        <v>33.909038414516345</v>
      </c>
      <c r="L7" s="30">
        <f>IF($E$10=0,0,($E7/$E$10)*100)</f>
        <v>42.418400826025646</v>
      </c>
      <c r="M7" s="29">
        <f>IF($H$10=0,0,($H7/$H$10)*100)</f>
        <v>88.38986149411743</v>
      </c>
      <c r="N7" s="5"/>
      <c r="O7" s="31"/>
    </row>
    <row r="8" spans="1:15" ht="12.75">
      <c r="A8" s="2"/>
      <c r="B8" s="27" t="s">
        <v>16</v>
      </c>
      <c r="C8" s="61">
        <v>2811645</v>
      </c>
      <c r="D8" s="62">
        <v>2175612</v>
      </c>
      <c r="E8" s="63">
        <f>($D8-$C8)</f>
        <v>-636033</v>
      </c>
      <c r="F8" s="61">
        <v>2966285</v>
      </c>
      <c r="G8" s="62">
        <v>2303973</v>
      </c>
      <c r="H8" s="63">
        <f>($G8-$F8)</f>
        <v>-662312</v>
      </c>
      <c r="I8" s="63">
        <v>2439908</v>
      </c>
      <c r="J8" s="28">
        <f>IF($C8=0,0,($E8/$C8)*100)</f>
        <v>-22.621383567271117</v>
      </c>
      <c r="K8" s="29">
        <f>IF($F8=0,0,($H8/$F8)*100)</f>
        <v>-22.327996129839175</v>
      </c>
      <c r="L8" s="30">
        <f>IF($E$10=0,0,($E8/$E$10)*100)</f>
        <v>-5.694307304208582</v>
      </c>
      <c r="M8" s="29">
        <f>IF($H$10=0,0,($H8/$H$10)*100)</f>
        <v>-11.536994969487527</v>
      </c>
      <c r="N8" s="5"/>
      <c r="O8" s="31"/>
    </row>
    <row r="9" spans="1:15" ht="12.75">
      <c r="A9" s="2"/>
      <c r="B9" s="27" t="s">
        <v>17</v>
      </c>
      <c r="C9" s="61">
        <v>103799566</v>
      </c>
      <c r="D9" s="62">
        <v>110867250</v>
      </c>
      <c r="E9" s="63">
        <f aca="true" t="shared" si="0" ref="E9:E32">($D9-$C9)</f>
        <v>7067684</v>
      </c>
      <c r="F9" s="61">
        <v>105575254</v>
      </c>
      <c r="G9" s="62">
        <v>106904077</v>
      </c>
      <c r="H9" s="63">
        <f aca="true" t="shared" si="1" ref="H9:H32">($G9-$F9)</f>
        <v>1328823</v>
      </c>
      <c r="I9" s="63">
        <v>106142146</v>
      </c>
      <c r="J9" s="28">
        <f aca="true" t="shared" si="2" ref="J9:J32">IF($C9=0,0,($E9/$C9)*100)</f>
        <v>6.808972592428758</v>
      </c>
      <c r="K9" s="29">
        <f aca="true" t="shared" si="3" ref="K9:K32">IF($F9=0,0,($H9/$F9)*100)</f>
        <v>1.2586500620685221</v>
      </c>
      <c r="L9" s="30">
        <f>IF($E$10=0,0,($E9/$E$10)*100)</f>
        <v>63.27590647818294</v>
      </c>
      <c r="M9" s="29">
        <f>IF($H$10=0,0,($H9/$H$10)*100)</f>
        <v>23.1471334753701</v>
      </c>
      <c r="N9" s="5"/>
      <c r="O9" s="31"/>
    </row>
    <row r="10" spans="1:15" ht="16.5">
      <c r="A10" s="6"/>
      <c r="B10" s="32" t="s">
        <v>18</v>
      </c>
      <c r="C10" s="64">
        <v>120795398</v>
      </c>
      <c r="D10" s="65">
        <v>131965027</v>
      </c>
      <c r="E10" s="66">
        <f t="shared" si="0"/>
        <v>11169629</v>
      </c>
      <c r="F10" s="64">
        <v>123505856</v>
      </c>
      <c r="G10" s="65">
        <v>129246623</v>
      </c>
      <c r="H10" s="66">
        <f t="shared" si="1"/>
        <v>5740767</v>
      </c>
      <c r="I10" s="66">
        <v>129822941</v>
      </c>
      <c r="J10" s="33">
        <f t="shared" si="2"/>
        <v>9.246733886335637</v>
      </c>
      <c r="K10" s="34">
        <f t="shared" si="3"/>
        <v>4.648173929501772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45800147</v>
      </c>
      <c r="D12" s="62">
        <v>47479446</v>
      </c>
      <c r="E12" s="63">
        <f t="shared" si="0"/>
        <v>1679299</v>
      </c>
      <c r="F12" s="61">
        <v>48731725</v>
      </c>
      <c r="G12" s="62">
        <v>50280733</v>
      </c>
      <c r="H12" s="63">
        <f t="shared" si="1"/>
        <v>1549008</v>
      </c>
      <c r="I12" s="63">
        <v>53096615</v>
      </c>
      <c r="J12" s="28">
        <f t="shared" si="2"/>
        <v>3.6665799347761916</v>
      </c>
      <c r="K12" s="29">
        <f t="shared" si="3"/>
        <v>3.1786438916332225</v>
      </c>
      <c r="L12" s="30">
        <f aca="true" t="shared" si="4" ref="L12:L17">IF($E$17=0,0,($E12/$E$17)*100)</f>
        <v>-111.97401918488895</v>
      </c>
      <c r="M12" s="29">
        <f aca="true" t="shared" si="5" ref="M12:M17">IF($H$17=0,0,($H12/$H$17)*100)</f>
        <v>-124.32564321533827</v>
      </c>
      <c r="N12" s="5"/>
      <c r="O12" s="31"/>
    </row>
    <row r="13" spans="1:15" ht="12.75">
      <c r="A13" s="2"/>
      <c r="B13" s="27" t="s">
        <v>21</v>
      </c>
      <c r="C13" s="61">
        <v>3918300</v>
      </c>
      <c r="D13" s="62">
        <v>3700000</v>
      </c>
      <c r="E13" s="63">
        <f t="shared" si="0"/>
        <v>-218300</v>
      </c>
      <c r="F13" s="61">
        <v>4133807</v>
      </c>
      <c r="G13" s="62">
        <v>3918300</v>
      </c>
      <c r="H13" s="63">
        <f t="shared" si="1"/>
        <v>-215507</v>
      </c>
      <c r="I13" s="63">
        <v>4137725</v>
      </c>
      <c r="J13" s="28">
        <f t="shared" si="2"/>
        <v>-5.571293673276676</v>
      </c>
      <c r="K13" s="29">
        <f t="shared" si="3"/>
        <v>-5.21328160700294</v>
      </c>
      <c r="L13" s="30">
        <f t="shared" si="4"/>
        <v>14.556031051088137</v>
      </c>
      <c r="M13" s="29">
        <f t="shared" si="5"/>
        <v>17.29690640229612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953100</v>
      </c>
      <c r="D15" s="62">
        <v>0</v>
      </c>
      <c r="E15" s="63">
        <f t="shared" si="0"/>
        <v>-953100</v>
      </c>
      <c r="F15" s="61">
        <v>1005520</v>
      </c>
      <c r="G15" s="62">
        <v>0</v>
      </c>
      <c r="H15" s="63">
        <f t="shared" si="1"/>
        <v>-1005520</v>
      </c>
      <c r="I15" s="63">
        <v>0</v>
      </c>
      <c r="J15" s="28">
        <f t="shared" si="2"/>
        <v>-100</v>
      </c>
      <c r="K15" s="29">
        <f t="shared" si="3"/>
        <v>-100</v>
      </c>
      <c r="L15" s="30">
        <f t="shared" si="4"/>
        <v>63.551778262904726</v>
      </c>
      <c r="M15" s="29">
        <f t="shared" si="5"/>
        <v>80.70450298893675</v>
      </c>
      <c r="N15" s="5"/>
      <c r="O15" s="31"/>
    </row>
    <row r="16" spans="1:15" ht="12.75">
      <c r="A16" s="2"/>
      <c r="B16" s="27" t="s">
        <v>23</v>
      </c>
      <c r="C16" s="61">
        <v>88499510</v>
      </c>
      <c r="D16" s="62">
        <v>86491889</v>
      </c>
      <c r="E16" s="63">
        <f t="shared" si="0"/>
        <v>-2007621</v>
      </c>
      <c r="F16" s="61">
        <v>93381143</v>
      </c>
      <c r="G16" s="62">
        <v>91807234</v>
      </c>
      <c r="H16" s="63">
        <f t="shared" si="1"/>
        <v>-1573909</v>
      </c>
      <c r="I16" s="63">
        <v>96997617</v>
      </c>
      <c r="J16" s="40">
        <f t="shared" si="2"/>
        <v>-2.2685108652014003</v>
      </c>
      <c r="K16" s="29">
        <f t="shared" si="3"/>
        <v>-1.6854676966205049</v>
      </c>
      <c r="L16" s="30">
        <f t="shared" si="4"/>
        <v>133.86620987089609</v>
      </c>
      <c r="M16" s="29">
        <f t="shared" si="5"/>
        <v>126.3242338241054</v>
      </c>
      <c r="N16" s="5"/>
      <c r="O16" s="31"/>
    </row>
    <row r="17" spans="1:15" ht="16.5">
      <c r="A17" s="2"/>
      <c r="B17" s="32" t="s">
        <v>24</v>
      </c>
      <c r="C17" s="64">
        <v>139171057</v>
      </c>
      <c r="D17" s="65">
        <v>137671335</v>
      </c>
      <c r="E17" s="66">
        <f t="shared" si="0"/>
        <v>-1499722</v>
      </c>
      <c r="F17" s="64">
        <v>147252195</v>
      </c>
      <c r="G17" s="65">
        <v>146006267</v>
      </c>
      <c r="H17" s="66">
        <f t="shared" si="1"/>
        <v>-1245928</v>
      </c>
      <c r="I17" s="66">
        <v>154231957</v>
      </c>
      <c r="J17" s="41">
        <f t="shared" si="2"/>
        <v>-1.0776105551889283</v>
      </c>
      <c r="K17" s="34">
        <f t="shared" si="3"/>
        <v>-0.8461184568420186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-18375659</v>
      </c>
      <c r="D18" s="71">
        <v>-5706308</v>
      </c>
      <c r="E18" s="72">
        <f t="shared" si="0"/>
        <v>12669351</v>
      </c>
      <c r="F18" s="73">
        <v>-23746339</v>
      </c>
      <c r="G18" s="74">
        <v>-16759644</v>
      </c>
      <c r="H18" s="75">
        <f t="shared" si="1"/>
        <v>6986695</v>
      </c>
      <c r="I18" s="75">
        <v>-24409016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7814000</v>
      </c>
      <c r="D22" s="62">
        <v>0</v>
      </c>
      <c r="E22" s="63">
        <f t="shared" si="0"/>
        <v>-7814000</v>
      </c>
      <c r="F22" s="61">
        <v>4383000</v>
      </c>
      <c r="G22" s="62">
        <v>0</v>
      </c>
      <c r="H22" s="63">
        <f t="shared" si="1"/>
        <v>-4383000</v>
      </c>
      <c r="I22" s="63">
        <v>0</v>
      </c>
      <c r="J22" s="28">
        <f t="shared" si="2"/>
        <v>-100</v>
      </c>
      <c r="K22" s="29">
        <f t="shared" si="3"/>
        <v>-100</v>
      </c>
      <c r="L22" s="30">
        <f>IF($E$25=0,0,($E22/$E$25)*100)</f>
        <v>-25.90359764307097</v>
      </c>
      <c r="M22" s="29">
        <f>IF($H$25=0,0,($H22/$H$25)*100)</f>
        <v>-20.865086578684203</v>
      </c>
      <c r="N22" s="5"/>
      <c r="O22" s="31"/>
    </row>
    <row r="23" spans="1:15" ht="12.75">
      <c r="A23" s="6"/>
      <c r="B23" s="27" t="s">
        <v>29</v>
      </c>
      <c r="C23" s="61">
        <v>26882000</v>
      </c>
      <c r="D23" s="62">
        <v>64861694</v>
      </c>
      <c r="E23" s="63">
        <f t="shared" si="0"/>
        <v>37979694</v>
      </c>
      <c r="F23" s="61">
        <v>27062000</v>
      </c>
      <c r="G23" s="62">
        <v>52451383</v>
      </c>
      <c r="H23" s="63">
        <f t="shared" si="1"/>
        <v>25389383</v>
      </c>
      <c r="I23" s="63">
        <v>44709732</v>
      </c>
      <c r="J23" s="28">
        <f t="shared" si="2"/>
        <v>141.2829923368797</v>
      </c>
      <c r="K23" s="29">
        <f t="shared" si="3"/>
        <v>93.81931490651098</v>
      </c>
      <c r="L23" s="30">
        <f>IF($E$25=0,0,($E23/$E$25)*100)</f>
        <v>125.90359764307098</v>
      </c>
      <c r="M23" s="29">
        <f>IF($H$25=0,0,($H23/$H$25)*100)</f>
        <v>120.8650865786842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34696000</v>
      </c>
      <c r="D25" s="65">
        <v>64861694</v>
      </c>
      <c r="E25" s="66">
        <f t="shared" si="0"/>
        <v>30165694</v>
      </c>
      <c r="F25" s="64">
        <v>31445000</v>
      </c>
      <c r="G25" s="65">
        <v>52451383</v>
      </c>
      <c r="H25" s="66">
        <f t="shared" si="1"/>
        <v>21006383</v>
      </c>
      <c r="I25" s="66">
        <v>44709732</v>
      </c>
      <c r="J25" s="41">
        <f t="shared" si="2"/>
        <v>86.94285796633618</v>
      </c>
      <c r="K25" s="34">
        <f t="shared" si="3"/>
        <v>66.80357131499444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7185000</v>
      </c>
      <c r="E28" s="63">
        <f t="shared" si="0"/>
        <v>7185000</v>
      </c>
      <c r="F28" s="61"/>
      <c r="G28" s="62">
        <v>195915</v>
      </c>
      <c r="H28" s="63">
        <f t="shared" si="1"/>
        <v>195915</v>
      </c>
      <c r="I28" s="63">
        <v>206886</v>
      </c>
      <c r="J28" s="28">
        <f t="shared" si="2"/>
        <v>0</v>
      </c>
      <c r="K28" s="29">
        <f t="shared" si="3"/>
        <v>0</v>
      </c>
      <c r="L28" s="30">
        <f t="shared" si="6"/>
        <v>23.818447538452123</v>
      </c>
      <c r="M28" s="29">
        <f t="shared" si="7"/>
        <v>0.9326450917323558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15692000</v>
      </c>
      <c r="D30" s="62">
        <v>30097101</v>
      </c>
      <c r="E30" s="63">
        <f t="shared" si="0"/>
        <v>14405101</v>
      </c>
      <c r="F30" s="61">
        <v>14200000</v>
      </c>
      <c r="G30" s="62">
        <v>20334916</v>
      </c>
      <c r="H30" s="63">
        <f t="shared" si="1"/>
        <v>6134916</v>
      </c>
      <c r="I30" s="63">
        <v>7711377</v>
      </c>
      <c r="J30" s="28">
        <f t="shared" si="2"/>
        <v>91.79901223553402</v>
      </c>
      <c r="K30" s="29">
        <f t="shared" si="3"/>
        <v>43.203633802816896</v>
      </c>
      <c r="L30" s="30">
        <f t="shared" si="6"/>
        <v>47.753255734809215</v>
      </c>
      <c r="M30" s="29">
        <f t="shared" si="7"/>
        <v>29.205008782330587</v>
      </c>
      <c r="N30" s="5"/>
      <c r="O30" s="31"/>
    </row>
    <row r="31" spans="1:15" ht="12.75">
      <c r="A31" s="6"/>
      <c r="B31" s="27" t="s">
        <v>30</v>
      </c>
      <c r="C31" s="61">
        <v>19004000</v>
      </c>
      <c r="D31" s="62">
        <v>27579593</v>
      </c>
      <c r="E31" s="63">
        <f t="shared" si="0"/>
        <v>8575593</v>
      </c>
      <c r="F31" s="61">
        <v>17245000</v>
      </c>
      <c r="G31" s="62">
        <v>31920552</v>
      </c>
      <c r="H31" s="63">
        <f t="shared" si="1"/>
        <v>14675552</v>
      </c>
      <c r="I31" s="63">
        <v>36791469</v>
      </c>
      <c r="J31" s="28">
        <f t="shared" si="2"/>
        <v>45.1251999579036</v>
      </c>
      <c r="K31" s="29">
        <f t="shared" si="3"/>
        <v>85.10033053058858</v>
      </c>
      <c r="L31" s="30">
        <f t="shared" si="6"/>
        <v>28.42829672673866</v>
      </c>
      <c r="M31" s="29">
        <f t="shared" si="7"/>
        <v>69.86234612593705</v>
      </c>
      <c r="N31" s="5"/>
      <c r="O31" s="31"/>
    </row>
    <row r="32" spans="1:15" ht="17.25" thickBot="1">
      <c r="A32" s="6"/>
      <c r="B32" s="55" t="s">
        <v>37</v>
      </c>
      <c r="C32" s="79">
        <v>34696000</v>
      </c>
      <c r="D32" s="80">
        <v>64861694</v>
      </c>
      <c r="E32" s="81">
        <f t="shared" si="0"/>
        <v>30165694</v>
      </c>
      <c r="F32" s="79">
        <v>31445000</v>
      </c>
      <c r="G32" s="80">
        <v>52451383</v>
      </c>
      <c r="H32" s="81">
        <f t="shared" si="1"/>
        <v>21006383</v>
      </c>
      <c r="I32" s="81">
        <v>44709732</v>
      </c>
      <c r="J32" s="56">
        <f t="shared" si="2"/>
        <v>86.94285796633618</v>
      </c>
      <c r="K32" s="57">
        <f t="shared" si="3"/>
        <v>66.80357131499444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315036991</v>
      </c>
      <c r="D8" s="62">
        <v>131968566</v>
      </c>
      <c r="E8" s="63">
        <f>($D8-$C8)</f>
        <v>-183068425</v>
      </c>
      <c r="F8" s="61">
        <v>332125743</v>
      </c>
      <c r="G8" s="62">
        <v>108478943</v>
      </c>
      <c r="H8" s="63">
        <f>($G8-$F8)</f>
        <v>-223646800</v>
      </c>
      <c r="I8" s="63">
        <v>114497164</v>
      </c>
      <c r="J8" s="28">
        <f>IF($C8=0,0,($E8/$C8)*100)</f>
        <v>-58.110136342687454</v>
      </c>
      <c r="K8" s="29">
        <f>IF($F8=0,0,($H8/$F8)*100)</f>
        <v>-67.33799011779705</v>
      </c>
      <c r="L8" s="30">
        <f>IF($E$10=0,0,($E8/$E$10)*100)</f>
        <v>110.8990483341671</v>
      </c>
      <c r="M8" s="29">
        <f>IF($H$10=0,0,($H8/$H$10)*100)</f>
        <v>96.69996497867591</v>
      </c>
      <c r="N8" s="5"/>
      <c r="O8" s="31"/>
    </row>
    <row r="9" spans="1:15" ht="12.75">
      <c r="A9" s="2"/>
      <c r="B9" s="27" t="s">
        <v>17</v>
      </c>
      <c r="C9" s="61">
        <v>704417028</v>
      </c>
      <c r="D9" s="62">
        <v>722408811</v>
      </c>
      <c r="E9" s="63">
        <f aca="true" t="shared" si="0" ref="E9:E32">($D9-$C9)</f>
        <v>17991783</v>
      </c>
      <c r="F9" s="61">
        <v>787102432</v>
      </c>
      <c r="G9" s="62">
        <v>779470141</v>
      </c>
      <c r="H9" s="63">
        <f aca="true" t="shared" si="1" ref="H9:H32">($G9-$F9)</f>
        <v>-7632291</v>
      </c>
      <c r="I9" s="63">
        <v>846042290</v>
      </c>
      <c r="J9" s="28">
        <f aca="true" t="shared" si="2" ref="J9:J32">IF($C9=0,0,($E9/$C9)*100)</f>
        <v>2.5541380013317907</v>
      </c>
      <c r="K9" s="29">
        <f aca="true" t="shared" si="3" ref="K9:K32">IF($F9=0,0,($H9/$F9)*100)</f>
        <v>-0.9696693453997611</v>
      </c>
      <c r="L9" s="30">
        <f>IF($E$10=0,0,($E9/$E$10)*100)</f>
        <v>-10.899048334167109</v>
      </c>
      <c r="M9" s="29">
        <f>IF($H$10=0,0,($H9/$H$10)*100)</f>
        <v>3.3000350213240854</v>
      </c>
      <c r="N9" s="5"/>
      <c r="O9" s="31"/>
    </row>
    <row r="10" spans="1:15" ht="16.5">
      <c r="A10" s="6"/>
      <c r="B10" s="32" t="s">
        <v>18</v>
      </c>
      <c r="C10" s="64">
        <v>1019454019</v>
      </c>
      <c r="D10" s="65">
        <v>854377377</v>
      </c>
      <c r="E10" s="66">
        <f t="shared" si="0"/>
        <v>-165076642</v>
      </c>
      <c r="F10" s="64">
        <v>1119228175</v>
      </c>
      <c r="G10" s="65">
        <v>887949084</v>
      </c>
      <c r="H10" s="66">
        <f t="shared" si="1"/>
        <v>-231279091</v>
      </c>
      <c r="I10" s="66">
        <v>960539454</v>
      </c>
      <c r="J10" s="33">
        <f t="shared" si="2"/>
        <v>-16.19265203956197</v>
      </c>
      <c r="K10" s="34">
        <f t="shared" si="3"/>
        <v>-20.664159120190124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371112012</v>
      </c>
      <c r="D12" s="62">
        <v>369598972</v>
      </c>
      <c r="E12" s="63">
        <f t="shared" si="0"/>
        <v>-1513040</v>
      </c>
      <c r="F12" s="61">
        <v>390115454</v>
      </c>
      <c r="G12" s="62">
        <v>391669929</v>
      </c>
      <c r="H12" s="63">
        <f t="shared" si="1"/>
        <v>1554475</v>
      </c>
      <c r="I12" s="63">
        <v>412253168</v>
      </c>
      <c r="J12" s="28">
        <f t="shared" si="2"/>
        <v>-0.40770439950081705</v>
      </c>
      <c r="K12" s="29">
        <f t="shared" si="3"/>
        <v>0.3984653732789576</v>
      </c>
      <c r="L12" s="30">
        <f aca="true" t="shared" si="4" ref="L12:L17">IF($E$17=0,0,($E12/$E$17)*100)</f>
        <v>-1.9708266491338504</v>
      </c>
      <c r="M12" s="29">
        <f aca="true" t="shared" si="5" ref="M12:M17">IF($H$17=0,0,($H12/$H$17)*100)</f>
        <v>1.0344246419310963</v>
      </c>
      <c r="N12" s="5"/>
      <c r="O12" s="31"/>
    </row>
    <row r="13" spans="1:15" ht="12.75">
      <c r="A13" s="2"/>
      <c r="B13" s="27" t="s">
        <v>21</v>
      </c>
      <c r="C13" s="61">
        <v>21355207</v>
      </c>
      <c r="D13" s="62">
        <v>12399835</v>
      </c>
      <c r="E13" s="63">
        <f t="shared" si="0"/>
        <v>-8955372</v>
      </c>
      <c r="F13" s="61">
        <v>22508388</v>
      </c>
      <c r="G13" s="62">
        <v>13118252</v>
      </c>
      <c r="H13" s="63">
        <f t="shared" si="1"/>
        <v>-9390136</v>
      </c>
      <c r="I13" s="63">
        <v>25572822</v>
      </c>
      <c r="J13" s="28">
        <f t="shared" si="2"/>
        <v>-41.93530879845838</v>
      </c>
      <c r="K13" s="29">
        <f t="shared" si="3"/>
        <v>-41.71838516378872</v>
      </c>
      <c r="L13" s="30">
        <f t="shared" si="4"/>
        <v>-11.664916849856652</v>
      </c>
      <c r="M13" s="29">
        <f t="shared" si="5"/>
        <v>-6.248661489881983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150759677</v>
      </c>
      <c r="D15" s="62">
        <v>193190801</v>
      </c>
      <c r="E15" s="63">
        <f t="shared" si="0"/>
        <v>42431124</v>
      </c>
      <c r="F15" s="61">
        <v>158297661</v>
      </c>
      <c r="G15" s="62">
        <v>209751150</v>
      </c>
      <c r="H15" s="63">
        <f t="shared" si="1"/>
        <v>51453489</v>
      </c>
      <c r="I15" s="63">
        <v>220238708</v>
      </c>
      <c r="J15" s="28">
        <f t="shared" si="2"/>
        <v>28.144875900735713</v>
      </c>
      <c r="K15" s="29">
        <f t="shared" si="3"/>
        <v>32.50426359742612</v>
      </c>
      <c r="L15" s="30">
        <f t="shared" si="4"/>
        <v>55.26912040124709</v>
      </c>
      <c r="M15" s="29">
        <f t="shared" si="5"/>
        <v>34.23969953516821</v>
      </c>
      <c r="N15" s="5"/>
      <c r="O15" s="31"/>
    </row>
    <row r="16" spans="1:15" ht="12.75">
      <c r="A16" s="2"/>
      <c r="B16" s="27" t="s">
        <v>23</v>
      </c>
      <c r="C16" s="61">
        <v>390279688</v>
      </c>
      <c r="D16" s="62">
        <v>435088822</v>
      </c>
      <c r="E16" s="63">
        <f t="shared" si="0"/>
        <v>44809134</v>
      </c>
      <c r="F16" s="61">
        <v>408153394</v>
      </c>
      <c r="G16" s="62">
        <v>514809925</v>
      </c>
      <c r="H16" s="63">
        <f t="shared" si="1"/>
        <v>106656531</v>
      </c>
      <c r="I16" s="63">
        <v>542521163</v>
      </c>
      <c r="J16" s="40">
        <f t="shared" si="2"/>
        <v>11.481287747672894</v>
      </c>
      <c r="K16" s="29">
        <f t="shared" si="3"/>
        <v>26.131482077054592</v>
      </c>
      <c r="L16" s="30">
        <f t="shared" si="4"/>
        <v>58.36662309774341</v>
      </c>
      <c r="M16" s="29">
        <f t="shared" si="5"/>
        <v>70.97453731278269</v>
      </c>
      <c r="N16" s="5"/>
      <c r="O16" s="31"/>
    </row>
    <row r="17" spans="1:15" ht="16.5">
      <c r="A17" s="2"/>
      <c r="B17" s="32" t="s">
        <v>24</v>
      </c>
      <c r="C17" s="64">
        <v>933506584</v>
      </c>
      <c r="D17" s="65">
        <v>1010278430</v>
      </c>
      <c r="E17" s="66">
        <f t="shared" si="0"/>
        <v>76771846</v>
      </c>
      <c r="F17" s="64">
        <v>979074897</v>
      </c>
      <c r="G17" s="65">
        <v>1129349256</v>
      </c>
      <c r="H17" s="66">
        <f t="shared" si="1"/>
        <v>150274359</v>
      </c>
      <c r="I17" s="66">
        <v>1200585861</v>
      </c>
      <c r="J17" s="41">
        <f t="shared" si="2"/>
        <v>8.224028337436986</v>
      </c>
      <c r="K17" s="34">
        <f t="shared" si="3"/>
        <v>15.348607084142204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85947435</v>
      </c>
      <c r="D18" s="71">
        <v>-155901053</v>
      </c>
      <c r="E18" s="72">
        <f t="shared" si="0"/>
        <v>-241848488</v>
      </c>
      <c r="F18" s="73">
        <v>140153278</v>
      </c>
      <c r="G18" s="74">
        <v>-241400172</v>
      </c>
      <c r="H18" s="75">
        <f t="shared" si="1"/>
        <v>-381553450</v>
      </c>
      <c r="I18" s="75">
        <v>-240046407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606580000</v>
      </c>
      <c r="D23" s="62">
        <v>512345719</v>
      </c>
      <c r="E23" s="63">
        <f t="shared" si="0"/>
        <v>-94234281</v>
      </c>
      <c r="F23" s="61">
        <v>438944000</v>
      </c>
      <c r="G23" s="62">
        <v>592200000</v>
      </c>
      <c r="H23" s="63">
        <f t="shared" si="1"/>
        <v>153256000</v>
      </c>
      <c r="I23" s="63">
        <v>8350000</v>
      </c>
      <c r="J23" s="28">
        <f t="shared" si="2"/>
        <v>-15.535342576412015</v>
      </c>
      <c r="K23" s="29">
        <f t="shared" si="3"/>
        <v>34.914704381424514</v>
      </c>
      <c r="L23" s="30">
        <f>IF($E$25=0,0,($E23/$E$25)*100)</f>
        <v>83.02998192481611</v>
      </c>
      <c r="M23" s="29">
        <f>IF($H$25=0,0,($H23/$H$25)*100)</f>
        <v>92.14886344163283</v>
      </c>
      <c r="N23" s="5"/>
      <c r="O23" s="31"/>
    </row>
    <row r="24" spans="1:15" ht="12.75">
      <c r="A24" s="6"/>
      <c r="B24" s="27" t="s">
        <v>30</v>
      </c>
      <c r="C24" s="61">
        <v>35170000</v>
      </c>
      <c r="D24" s="62">
        <v>15910000</v>
      </c>
      <c r="E24" s="63">
        <f t="shared" si="0"/>
        <v>-19260000</v>
      </c>
      <c r="F24" s="61">
        <v>7078000</v>
      </c>
      <c r="G24" s="62">
        <v>20135500</v>
      </c>
      <c r="H24" s="63">
        <f t="shared" si="1"/>
        <v>13057500</v>
      </c>
      <c r="I24" s="63">
        <v>19711025</v>
      </c>
      <c r="J24" s="28">
        <f t="shared" si="2"/>
        <v>-54.76258174580608</v>
      </c>
      <c r="K24" s="29">
        <f t="shared" si="3"/>
        <v>184.48007911839503</v>
      </c>
      <c r="L24" s="30">
        <f>IF($E$25=0,0,($E24/$E$25)*100)</f>
        <v>16.970018075183894</v>
      </c>
      <c r="M24" s="29">
        <f>IF($H$25=0,0,($H24/$H$25)*100)</f>
        <v>7.85113655836718</v>
      </c>
      <c r="N24" s="5"/>
      <c r="O24" s="31"/>
    </row>
    <row r="25" spans="1:15" ht="16.5">
      <c r="A25" s="6"/>
      <c r="B25" s="32" t="s">
        <v>31</v>
      </c>
      <c r="C25" s="64">
        <v>641750000</v>
      </c>
      <c r="D25" s="65">
        <v>528255719</v>
      </c>
      <c r="E25" s="66">
        <f t="shared" si="0"/>
        <v>-113494281</v>
      </c>
      <c r="F25" s="64">
        <v>446022000</v>
      </c>
      <c r="G25" s="65">
        <v>612335500</v>
      </c>
      <c r="H25" s="66">
        <f t="shared" si="1"/>
        <v>166313500</v>
      </c>
      <c r="I25" s="66">
        <v>28061025</v>
      </c>
      <c r="J25" s="41">
        <f t="shared" si="2"/>
        <v>-17.685123646279706</v>
      </c>
      <c r="K25" s="34">
        <f t="shared" si="3"/>
        <v>37.28818309410747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606580000</v>
      </c>
      <c r="D27" s="62">
        <v>512345719</v>
      </c>
      <c r="E27" s="63">
        <f t="shared" si="0"/>
        <v>-94234281</v>
      </c>
      <c r="F27" s="61">
        <v>438944000</v>
      </c>
      <c r="G27" s="62">
        <v>592200000</v>
      </c>
      <c r="H27" s="63">
        <f t="shared" si="1"/>
        <v>153256000</v>
      </c>
      <c r="I27" s="63">
        <v>8350000</v>
      </c>
      <c r="J27" s="28">
        <f t="shared" si="2"/>
        <v>-15.535342576412015</v>
      </c>
      <c r="K27" s="29">
        <f t="shared" si="3"/>
        <v>34.914704381424514</v>
      </c>
      <c r="L27" s="30">
        <f aca="true" t="shared" si="6" ref="L27:L32">IF($E$32=0,0,($E27/$E$32)*100)</f>
        <v>83.02998192481611</v>
      </c>
      <c r="M27" s="29">
        <f aca="true" t="shared" si="7" ref="M27:M32">IF($H$32=0,0,($H27/$H$32)*100)</f>
        <v>92.14886344163283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35170000</v>
      </c>
      <c r="D31" s="62">
        <v>15910000</v>
      </c>
      <c r="E31" s="63">
        <f t="shared" si="0"/>
        <v>-19260000</v>
      </c>
      <c r="F31" s="61">
        <v>7078000</v>
      </c>
      <c r="G31" s="62">
        <v>20135500</v>
      </c>
      <c r="H31" s="63">
        <f t="shared" si="1"/>
        <v>13057500</v>
      </c>
      <c r="I31" s="63">
        <v>19711025</v>
      </c>
      <c r="J31" s="28">
        <f t="shared" si="2"/>
        <v>-54.76258174580608</v>
      </c>
      <c r="K31" s="29">
        <f t="shared" si="3"/>
        <v>184.48007911839503</v>
      </c>
      <c r="L31" s="30">
        <f t="shared" si="6"/>
        <v>16.970018075183894</v>
      </c>
      <c r="M31" s="29">
        <f t="shared" si="7"/>
        <v>7.85113655836718</v>
      </c>
      <c r="N31" s="5"/>
      <c r="O31" s="31"/>
    </row>
    <row r="32" spans="1:15" ht="17.25" thickBot="1">
      <c r="A32" s="6"/>
      <c r="B32" s="55" t="s">
        <v>37</v>
      </c>
      <c r="C32" s="79">
        <v>641750000</v>
      </c>
      <c r="D32" s="80">
        <v>528255719</v>
      </c>
      <c r="E32" s="81">
        <f t="shared" si="0"/>
        <v>-113494281</v>
      </c>
      <c r="F32" s="79">
        <v>446022000</v>
      </c>
      <c r="G32" s="80">
        <v>612335500</v>
      </c>
      <c r="H32" s="81">
        <f t="shared" si="1"/>
        <v>166313500</v>
      </c>
      <c r="I32" s="81">
        <v>28061025</v>
      </c>
      <c r="J32" s="56">
        <f t="shared" si="2"/>
        <v>-17.685123646279706</v>
      </c>
      <c r="K32" s="57">
        <f t="shared" si="3"/>
        <v>37.28818309410747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11985000</v>
      </c>
      <c r="D7" s="62">
        <v>15163000</v>
      </c>
      <c r="E7" s="63">
        <f>($D7-$C7)</f>
        <v>3178000</v>
      </c>
      <c r="F7" s="61">
        <v>13867000</v>
      </c>
      <c r="G7" s="62">
        <v>15997000</v>
      </c>
      <c r="H7" s="63">
        <f>($G7-$F7)</f>
        <v>2130000</v>
      </c>
      <c r="I7" s="63">
        <v>16845000</v>
      </c>
      <c r="J7" s="28">
        <f>IF($C7=0,0,($E7/$C7)*100)</f>
        <v>26.516478931998332</v>
      </c>
      <c r="K7" s="29">
        <f>IF($F7=0,0,($H7/$F7)*100)</f>
        <v>15.360207687315208</v>
      </c>
      <c r="L7" s="30">
        <f>IF($E$10=0,0,($E7/$E$10)*100)</f>
        <v>5.164120896977575</v>
      </c>
      <c r="M7" s="29">
        <f>IF($H$10=0,0,($H7/$H$10)*100)</f>
        <v>3.6906123297640083</v>
      </c>
      <c r="N7" s="5"/>
      <c r="O7" s="31"/>
    </row>
    <row r="8" spans="1:15" ht="12.75">
      <c r="A8" s="2"/>
      <c r="B8" s="27" t="s">
        <v>16</v>
      </c>
      <c r="C8" s="61">
        <v>99749000</v>
      </c>
      <c r="D8" s="62">
        <v>109910000</v>
      </c>
      <c r="E8" s="63">
        <f>($D8-$C8)</f>
        <v>10161000</v>
      </c>
      <c r="F8" s="61">
        <v>104899000</v>
      </c>
      <c r="G8" s="62">
        <v>115956000</v>
      </c>
      <c r="H8" s="63">
        <f>($G8-$F8)</f>
        <v>11057000</v>
      </c>
      <c r="I8" s="63">
        <v>122101000</v>
      </c>
      <c r="J8" s="28">
        <f>IF($C8=0,0,($E8/$C8)*100)</f>
        <v>10.186568286398861</v>
      </c>
      <c r="K8" s="29">
        <f>IF($F8=0,0,($H8/$F8)*100)</f>
        <v>10.540615258486735</v>
      </c>
      <c r="L8" s="30">
        <f>IF($E$10=0,0,($E8/$E$10)*100)</f>
        <v>16.511212219694507</v>
      </c>
      <c r="M8" s="29">
        <f>IF($H$10=0,0,($H8/$H$10)*100)</f>
        <v>19.158263159718615</v>
      </c>
      <c r="N8" s="5"/>
      <c r="O8" s="31"/>
    </row>
    <row r="9" spans="1:15" ht="12.75">
      <c r="A9" s="2"/>
      <c r="B9" s="27" t="s">
        <v>17</v>
      </c>
      <c r="C9" s="61">
        <v>55369000</v>
      </c>
      <c r="D9" s="62">
        <v>103570000</v>
      </c>
      <c r="E9" s="63">
        <f aca="true" t="shared" si="0" ref="E9:E32">($D9-$C9)</f>
        <v>48201000</v>
      </c>
      <c r="F9" s="61">
        <v>64739000</v>
      </c>
      <c r="G9" s="62">
        <v>109266000</v>
      </c>
      <c r="H9" s="63">
        <f aca="true" t="shared" si="1" ref="H9:H32">($G9-$F9)</f>
        <v>44527000</v>
      </c>
      <c r="I9" s="63">
        <v>115057000</v>
      </c>
      <c r="J9" s="28">
        <f aca="true" t="shared" si="2" ref="J9:J32">IF($C9=0,0,($E9/$C9)*100)</f>
        <v>87.0541277610215</v>
      </c>
      <c r="K9" s="29">
        <f aca="true" t="shared" si="3" ref="K9:K32">IF($F9=0,0,($H9/$F9)*100)</f>
        <v>68.77925207371136</v>
      </c>
      <c r="L9" s="30">
        <f>IF($E$10=0,0,($E9/$E$10)*100)</f>
        <v>78.32466688332792</v>
      </c>
      <c r="M9" s="29">
        <f>IF($H$10=0,0,($H9/$H$10)*100)</f>
        <v>77.15112451051738</v>
      </c>
      <c r="N9" s="5"/>
      <c r="O9" s="31"/>
    </row>
    <row r="10" spans="1:15" ht="16.5">
      <c r="A10" s="6"/>
      <c r="B10" s="32" t="s">
        <v>18</v>
      </c>
      <c r="C10" s="64">
        <v>167103000</v>
      </c>
      <c r="D10" s="65">
        <v>228643000</v>
      </c>
      <c r="E10" s="66">
        <f t="shared" si="0"/>
        <v>61540000</v>
      </c>
      <c r="F10" s="64">
        <v>183505000</v>
      </c>
      <c r="G10" s="65">
        <v>241219000</v>
      </c>
      <c r="H10" s="66">
        <f t="shared" si="1"/>
        <v>57714000</v>
      </c>
      <c r="I10" s="66">
        <v>254003000</v>
      </c>
      <c r="J10" s="33">
        <f t="shared" si="2"/>
        <v>36.82758538147131</v>
      </c>
      <c r="K10" s="34">
        <f t="shared" si="3"/>
        <v>31.450914144028776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78228000</v>
      </c>
      <c r="D12" s="62">
        <v>100564000</v>
      </c>
      <c r="E12" s="63">
        <f t="shared" si="0"/>
        <v>22336000</v>
      </c>
      <c r="F12" s="61">
        <v>75332000</v>
      </c>
      <c r="G12" s="62">
        <v>106095000</v>
      </c>
      <c r="H12" s="63">
        <f t="shared" si="1"/>
        <v>30763000</v>
      </c>
      <c r="I12" s="63">
        <v>111718000</v>
      </c>
      <c r="J12" s="28">
        <f t="shared" si="2"/>
        <v>28.552436467760906</v>
      </c>
      <c r="K12" s="29">
        <f t="shared" si="3"/>
        <v>40.83656347899963</v>
      </c>
      <c r="L12" s="30">
        <f aca="true" t="shared" si="4" ref="L12:L17">IF($E$17=0,0,($E12/$E$17)*100)</f>
        <v>45.52142988159048</v>
      </c>
      <c r="M12" s="29">
        <f aca="true" t="shared" si="5" ref="M12:M17">IF($H$17=0,0,($H12/$H$17)*100)</f>
        <v>58.83151654235992</v>
      </c>
      <c r="N12" s="5"/>
      <c r="O12" s="31"/>
    </row>
    <row r="13" spans="1:15" ht="12.75">
      <c r="A13" s="2"/>
      <c r="B13" s="27" t="s">
        <v>21</v>
      </c>
      <c r="C13" s="61">
        <v>525000</v>
      </c>
      <c r="D13" s="62">
        <v>529000</v>
      </c>
      <c r="E13" s="63">
        <f t="shared" si="0"/>
        <v>4000</v>
      </c>
      <c r="F13" s="61">
        <v>551000</v>
      </c>
      <c r="G13" s="62">
        <v>558000</v>
      </c>
      <c r="H13" s="63">
        <f t="shared" si="1"/>
        <v>7000</v>
      </c>
      <c r="I13" s="63">
        <v>588000</v>
      </c>
      <c r="J13" s="28">
        <f t="shared" si="2"/>
        <v>0.7619047619047619</v>
      </c>
      <c r="K13" s="29">
        <f t="shared" si="3"/>
        <v>1.2704174228675136</v>
      </c>
      <c r="L13" s="30">
        <f t="shared" si="4"/>
        <v>0.008152118531803452</v>
      </c>
      <c r="M13" s="29">
        <f t="shared" si="5"/>
        <v>0.013386880856760375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39033000</v>
      </c>
      <c r="D15" s="62">
        <v>54827000</v>
      </c>
      <c r="E15" s="63">
        <f t="shared" si="0"/>
        <v>15794000</v>
      </c>
      <c r="F15" s="61">
        <v>41765000</v>
      </c>
      <c r="G15" s="62">
        <v>57842000</v>
      </c>
      <c r="H15" s="63">
        <f t="shared" si="1"/>
        <v>16077000</v>
      </c>
      <c r="I15" s="63">
        <v>60908000</v>
      </c>
      <c r="J15" s="28">
        <f t="shared" si="2"/>
        <v>40.463197806983835</v>
      </c>
      <c r="K15" s="29">
        <f t="shared" si="3"/>
        <v>38.49395426792769</v>
      </c>
      <c r="L15" s="30">
        <f t="shared" si="4"/>
        <v>32.18864002282593</v>
      </c>
      <c r="M15" s="29">
        <f t="shared" si="5"/>
        <v>30.745840504876647</v>
      </c>
      <c r="N15" s="5"/>
      <c r="O15" s="31"/>
    </row>
    <row r="16" spans="1:15" ht="12.75">
      <c r="A16" s="2"/>
      <c r="B16" s="27" t="s">
        <v>23</v>
      </c>
      <c r="C16" s="61">
        <v>59182000</v>
      </c>
      <c r="D16" s="62">
        <v>70115000</v>
      </c>
      <c r="E16" s="63">
        <f t="shared" si="0"/>
        <v>10933000</v>
      </c>
      <c r="F16" s="61">
        <v>68547000</v>
      </c>
      <c r="G16" s="62">
        <v>73990000</v>
      </c>
      <c r="H16" s="63">
        <f t="shared" si="1"/>
        <v>5443000</v>
      </c>
      <c r="I16" s="63">
        <v>77911000</v>
      </c>
      <c r="J16" s="40">
        <f t="shared" si="2"/>
        <v>18.47352235477003</v>
      </c>
      <c r="K16" s="29">
        <f t="shared" si="3"/>
        <v>7.940537149692911</v>
      </c>
      <c r="L16" s="30">
        <f t="shared" si="4"/>
        <v>22.281777977051785</v>
      </c>
      <c r="M16" s="29">
        <f t="shared" si="5"/>
        <v>10.409256071906674</v>
      </c>
      <c r="N16" s="5"/>
      <c r="O16" s="31"/>
    </row>
    <row r="17" spans="1:15" ht="16.5">
      <c r="A17" s="2"/>
      <c r="B17" s="32" t="s">
        <v>24</v>
      </c>
      <c r="C17" s="64">
        <v>176968000</v>
      </c>
      <c r="D17" s="65">
        <v>226035000</v>
      </c>
      <c r="E17" s="66">
        <f t="shared" si="0"/>
        <v>49067000</v>
      </c>
      <c r="F17" s="64">
        <v>186195000</v>
      </c>
      <c r="G17" s="65">
        <v>238485000</v>
      </c>
      <c r="H17" s="66">
        <f t="shared" si="1"/>
        <v>52290000</v>
      </c>
      <c r="I17" s="66">
        <v>251125000</v>
      </c>
      <c r="J17" s="41">
        <f t="shared" si="2"/>
        <v>27.726481623796396</v>
      </c>
      <c r="K17" s="34">
        <f t="shared" si="3"/>
        <v>28.083460887778944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-9865000</v>
      </c>
      <c r="D18" s="71">
        <v>2608000</v>
      </c>
      <c r="E18" s="72">
        <f t="shared" si="0"/>
        <v>12473000</v>
      </c>
      <c r="F18" s="73">
        <v>-2690000</v>
      </c>
      <c r="G18" s="74">
        <v>2734000</v>
      </c>
      <c r="H18" s="75">
        <f t="shared" si="1"/>
        <v>5424000</v>
      </c>
      <c r="I18" s="75">
        <v>2878000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19808000</v>
      </c>
      <c r="D23" s="62">
        <v>19656000</v>
      </c>
      <c r="E23" s="63">
        <f t="shared" si="0"/>
        <v>-152000</v>
      </c>
      <c r="F23" s="61">
        <v>20522000</v>
      </c>
      <c r="G23" s="62">
        <v>20288000</v>
      </c>
      <c r="H23" s="63">
        <f t="shared" si="1"/>
        <v>-234000</v>
      </c>
      <c r="I23" s="63">
        <v>21236000</v>
      </c>
      <c r="J23" s="28">
        <f t="shared" si="2"/>
        <v>-0.7673667205169629</v>
      </c>
      <c r="K23" s="29">
        <f t="shared" si="3"/>
        <v>-1.140239742715135</v>
      </c>
      <c r="L23" s="30">
        <f>IF($E$25=0,0,($E23/$E$25)*100)</f>
        <v>29.514563106796114</v>
      </c>
      <c r="M23" s="29">
        <f>IF($H$25=0,0,($H23/$H$25)*100)</f>
        <v>1.2952507472600465</v>
      </c>
      <c r="N23" s="5"/>
      <c r="O23" s="31"/>
    </row>
    <row r="24" spans="1:15" ht="12.75">
      <c r="A24" s="6"/>
      <c r="B24" s="27" t="s">
        <v>30</v>
      </c>
      <c r="C24" s="61">
        <v>10000000</v>
      </c>
      <c r="D24" s="62">
        <v>9637000</v>
      </c>
      <c r="E24" s="63">
        <f t="shared" si="0"/>
        <v>-363000</v>
      </c>
      <c r="F24" s="61">
        <v>17832000</v>
      </c>
      <c r="G24" s="62">
        <v>0</v>
      </c>
      <c r="H24" s="63">
        <f t="shared" si="1"/>
        <v>-17832000</v>
      </c>
      <c r="I24" s="63">
        <v>0</v>
      </c>
      <c r="J24" s="28">
        <f t="shared" si="2"/>
        <v>-3.63</v>
      </c>
      <c r="K24" s="29">
        <f t="shared" si="3"/>
        <v>-100</v>
      </c>
      <c r="L24" s="30">
        <f>IF($E$25=0,0,($E24/$E$25)*100)</f>
        <v>70.48543689320388</v>
      </c>
      <c r="M24" s="29">
        <f>IF($H$25=0,0,($H24/$H$25)*100)</f>
        <v>98.70474925273996</v>
      </c>
      <c r="N24" s="5"/>
      <c r="O24" s="31"/>
    </row>
    <row r="25" spans="1:15" ht="16.5">
      <c r="A25" s="6"/>
      <c r="B25" s="32" t="s">
        <v>31</v>
      </c>
      <c r="C25" s="64">
        <v>29808000</v>
      </c>
      <c r="D25" s="65">
        <v>29293000</v>
      </c>
      <c r="E25" s="66">
        <f t="shared" si="0"/>
        <v>-515000</v>
      </c>
      <c r="F25" s="64">
        <v>38354000</v>
      </c>
      <c r="G25" s="65">
        <v>20288000</v>
      </c>
      <c r="H25" s="66">
        <f t="shared" si="1"/>
        <v>-18066000</v>
      </c>
      <c r="I25" s="66">
        <v>21236000</v>
      </c>
      <c r="J25" s="41">
        <f t="shared" si="2"/>
        <v>-1.7277241009125068</v>
      </c>
      <c r="K25" s="34">
        <f t="shared" si="3"/>
        <v>-47.10330082911822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5154000</v>
      </c>
      <c r="E30" s="63">
        <f t="shared" si="0"/>
        <v>5154000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-1000.7766990291262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29808000</v>
      </c>
      <c r="D31" s="62">
        <v>24139000</v>
      </c>
      <c r="E31" s="63">
        <f t="shared" si="0"/>
        <v>-5669000</v>
      </c>
      <c r="F31" s="61">
        <v>38354000</v>
      </c>
      <c r="G31" s="62">
        <v>20288000</v>
      </c>
      <c r="H31" s="63">
        <f t="shared" si="1"/>
        <v>-18066000</v>
      </c>
      <c r="I31" s="63">
        <v>21236000</v>
      </c>
      <c r="J31" s="28">
        <f t="shared" si="2"/>
        <v>-19.018384326355342</v>
      </c>
      <c r="K31" s="29">
        <f t="shared" si="3"/>
        <v>-47.10330082911822</v>
      </c>
      <c r="L31" s="30">
        <f t="shared" si="6"/>
        <v>1100.7766990291263</v>
      </c>
      <c r="M31" s="29">
        <f t="shared" si="7"/>
        <v>100</v>
      </c>
      <c r="N31" s="5"/>
      <c r="O31" s="31"/>
    </row>
    <row r="32" spans="1:15" ht="17.25" thickBot="1">
      <c r="A32" s="6"/>
      <c r="B32" s="55" t="s">
        <v>37</v>
      </c>
      <c r="C32" s="79">
        <v>29808000</v>
      </c>
      <c r="D32" s="80">
        <v>29293000</v>
      </c>
      <c r="E32" s="81">
        <f t="shared" si="0"/>
        <v>-515000</v>
      </c>
      <c r="F32" s="79">
        <v>38354000</v>
      </c>
      <c r="G32" s="80">
        <v>20288000</v>
      </c>
      <c r="H32" s="81">
        <f t="shared" si="1"/>
        <v>-18066000</v>
      </c>
      <c r="I32" s="81">
        <v>21236000</v>
      </c>
      <c r="J32" s="56">
        <f t="shared" si="2"/>
        <v>-1.7277241009125068</v>
      </c>
      <c r="K32" s="57">
        <f t="shared" si="3"/>
        <v>-47.10330082911822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2150000</v>
      </c>
      <c r="D7" s="62">
        <v>2150000</v>
      </c>
      <c r="E7" s="63">
        <f>($D7-$C7)</f>
        <v>0</v>
      </c>
      <c r="F7" s="61">
        <v>2150000</v>
      </c>
      <c r="G7" s="62">
        <v>2150000</v>
      </c>
      <c r="H7" s="63">
        <f>($G7-$F7)</f>
        <v>0</v>
      </c>
      <c r="I7" s="63">
        <v>2150000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989465</v>
      </c>
      <c r="D8" s="62">
        <v>1283024</v>
      </c>
      <c r="E8" s="63">
        <f>($D8-$C8)</f>
        <v>293559</v>
      </c>
      <c r="F8" s="61">
        <v>1098496</v>
      </c>
      <c r="G8" s="62">
        <v>1358723</v>
      </c>
      <c r="H8" s="63">
        <f>($G8-$F8)</f>
        <v>260227</v>
      </c>
      <c r="I8" s="63">
        <v>1434811</v>
      </c>
      <c r="J8" s="28">
        <f>IF($C8=0,0,($E8/$C8)*100)</f>
        <v>29.66845719656582</v>
      </c>
      <c r="K8" s="29">
        <f>IF($F8=0,0,($H8/$F8)*100)</f>
        <v>23.689389856676765</v>
      </c>
      <c r="L8" s="30">
        <f>IF($E$10=0,0,($E8/$E$10)*100)</f>
        <v>19.231799793635457</v>
      </c>
      <c r="M8" s="29">
        <f>IF($H$10=0,0,($H8/$H$10)*100)</f>
        <v>-42.026663651999776</v>
      </c>
      <c r="N8" s="5"/>
      <c r="O8" s="31"/>
    </row>
    <row r="9" spans="1:15" ht="12.75">
      <c r="A9" s="2"/>
      <c r="B9" s="27" t="s">
        <v>17</v>
      </c>
      <c r="C9" s="61">
        <v>100444560</v>
      </c>
      <c r="D9" s="62">
        <v>101677426</v>
      </c>
      <c r="E9" s="63">
        <f aca="true" t="shared" si="0" ref="E9:E32">($D9-$C9)</f>
        <v>1232866</v>
      </c>
      <c r="F9" s="61">
        <v>103870621</v>
      </c>
      <c r="G9" s="62">
        <v>102991199</v>
      </c>
      <c r="H9" s="63">
        <f aca="true" t="shared" si="1" ref="H9:H32">($G9-$F9)</f>
        <v>-879422</v>
      </c>
      <c r="I9" s="63">
        <v>102827567</v>
      </c>
      <c r="J9" s="28">
        <f aca="true" t="shared" si="2" ref="J9:J32">IF($C9=0,0,($E9/$C9)*100)</f>
        <v>1.22740942864402</v>
      </c>
      <c r="K9" s="29">
        <f aca="true" t="shared" si="3" ref="K9:K32">IF($F9=0,0,($H9/$F9)*100)</f>
        <v>-0.846651335607207</v>
      </c>
      <c r="L9" s="30">
        <f>IF($E$10=0,0,($E9/$E$10)*100)</f>
        <v>80.76820020636455</v>
      </c>
      <c r="M9" s="29">
        <f>IF($H$10=0,0,($H9/$H$10)*100)</f>
        <v>142.0266636519998</v>
      </c>
      <c r="N9" s="5"/>
      <c r="O9" s="31"/>
    </row>
    <row r="10" spans="1:15" ht="16.5">
      <c r="A10" s="6"/>
      <c r="B10" s="32" t="s">
        <v>18</v>
      </c>
      <c r="C10" s="64">
        <v>103584025</v>
      </c>
      <c r="D10" s="65">
        <v>105110450</v>
      </c>
      <c r="E10" s="66">
        <f t="shared" si="0"/>
        <v>1526425</v>
      </c>
      <c r="F10" s="64">
        <v>107119117</v>
      </c>
      <c r="G10" s="65">
        <v>106499922</v>
      </c>
      <c r="H10" s="66">
        <f t="shared" si="1"/>
        <v>-619195</v>
      </c>
      <c r="I10" s="66">
        <v>106412378</v>
      </c>
      <c r="J10" s="33">
        <f t="shared" si="2"/>
        <v>1.4736104336551896</v>
      </c>
      <c r="K10" s="34">
        <f t="shared" si="3"/>
        <v>-0.578043413109912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38274472</v>
      </c>
      <c r="D12" s="62">
        <v>45825636</v>
      </c>
      <c r="E12" s="63">
        <f t="shared" si="0"/>
        <v>7551164</v>
      </c>
      <c r="F12" s="61">
        <v>40724036</v>
      </c>
      <c r="G12" s="62">
        <v>39584529</v>
      </c>
      <c r="H12" s="63">
        <f t="shared" si="1"/>
        <v>-1139507</v>
      </c>
      <c r="I12" s="63">
        <v>41425210</v>
      </c>
      <c r="J12" s="28">
        <f t="shared" si="2"/>
        <v>19.728982806085476</v>
      </c>
      <c r="K12" s="29">
        <f t="shared" si="3"/>
        <v>-2.7981190272987675</v>
      </c>
      <c r="L12" s="30">
        <f aca="true" t="shared" si="4" ref="L12:L17">IF($E$17=0,0,($E12/$E$17)*100)</f>
        <v>49.49527841947855</v>
      </c>
      <c r="M12" s="29">
        <f aca="true" t="shared" si="5" ref="M12:M17">IF($H$17=0,0,($H12/$H$17)*100)</f>
        <v>-16.027233893643114</v>
      </c>
      <c r="N12" s="5"/>
      <c r="O12" s="31"/>
    </row>
    <row r="13" spans="1:15" ht="12.75">
      <c r="A13" s="2"/>
      <c r="B13" s="27" t="s">
        <v>21</v>
      </c>
      <c r="C13" s="61">
        <v>2226048</v>
      </c>
      <c r="D13" s="62">
        <v>2234496</v>
      </c>
      <c r="E13" s="63">
        <f t="shared" si="0"/>
        <v>8448</v>
      </c>
      <c r="F13" s="61">
        <v>2346255</v>
      </c>
      <c r="G13" s="62">
        <v>2357393</v>
      </c>
      <c r="H13" s="63">
        <f t="shared" si="1"/>
        <v>11138</v>
      </c>
      <c r="I13" s="63">
        <v>2482335</v>
      </c>
      <c r="J13" s="28">
        <f t="shared" si="2"/>
        <v>0.3795066413662239</v>
      </c>
      <c r="K13" s="29">
        <f t="shared" si="3"/>
        <v>0.4747139590538965</v>
      </c>
      <c r="L13" s="30">
        <f t="shared" si="4"/>
        <v>0.05537372941281037</v>
      </c>
      <c r="M13" s="29">
        <f t="shared" si="5"/>
        <v>0.15665663405963895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35080205</v>
      </c>
      <c r="D16" s="62">
        <v>42776925</v>
      </c>
      <c r="E16" s="63">
        <f t="shared" si="0"/>
        <v>7696720</v>
      </c>
      <c r="F16" s="61">
        <v>36957228</v>
      </c>
      <c r="G16" s="62">
        <v>45195414</v>
      </c>
      <c r="H16" s="63">
        <f t="shared" si="1"/>
        <v>8238186</v>
      </c>
      <c r="I16" s="63">
        <v>47653992</v>
      </c>
      <c r="J16" s="40">
        <f t="shared" si="2"/>
        <v>21.940350690653034</v>
      </c>
      <c r="K16" s="29">
        <f t="shared" si="3"/>
        <v>22.291136120923355</v>
      </c>
      <c r="L16" s="30">
        <f t="shared" si="4"/>
        <v>50.44934785110864</v>
      </c>
      <c r="M16" s="29">
        <f t="shared" si="5"/>
        <v>115.87057725958347</v>
      </c>
      <c r="N16" s="5"/>
      <c r="O16" s="31"/>
    </row>
    <row r="17" spans="1:15" ht="16.5">
      <c r="A17" s="2"/>
      <c r="B17" s="32" t="s">
        <v>24</v>
      </c>
      <c r="C17" s="64">
        <v>75580725</v>
      </c>
      <c r="D17" s="65">
        <v>90837057</v>
      </c>
      <c r="E17" s="66">
        <f t="shared" si="0"/>
        <v>15256332</v>
      </c>
      <c r="F17" s="64">
        <v>80027519</v>
      </c>
      <c r="G17" s="65">
        <v>87137336</v>
      </c>
      <c r="H17" s="66">
        <f t="shared" si="1"/>
        <v>7109817</v>
      </c>
      <c r="I17" s="66">
        <v>91561537</v>
      </c>
      <c r="J17" s="41">
        <f t="shared" si="2"/>
        <v>20.185479829678794</v>
      </c>
      <c r="K17" s="34">
        <f t="shared" si="3"/>
        <v>8.884215191026977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28003300</v>
      </c>
      <c r="D18" s="71">
        <v>14273393</v>
      </c>
      <c r="E18" s="72">
        <f t="shared" si="0"/>
        <v>-13729907</v>
      </c>
      <c r="F18" s="73">
        <v>27091598</v>
      </c>
      <c r="G18" s="74">
        <v>19362586</v>
      </c>
      <c r="H18" s="75">
        <f t="shared" si="1"/>
        <v>-7729012</v>
      </c>
      <c r="I18" s="75">
        <v>14850841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24004600</v>
      </c>
      <c r="D23" s="62">
        <v>24059797</v>
      </c>
      <c r="E23" s="63">
        <f t="shared" si="0"/>
        <v>55197</v>
      </c>
      <c r="F23" s="61">
        <v>24933700</v>
      </c>
      <c r="G23" s="62">
        <v>24926000</v>
      </c>
      <c r="H23" s="63">
        <f t="shared" si="1"/>
        <v>-7700</v>
      </c>
      <c r="I23" s="63">
        <v>24629700</v>
      </c>
      <c r="J23" s="28">
        <f t="shared" si="2"/>
        <v>0.2299434275097273</v>
      </c>
      <c r="K23" s="29">
        <f t="shared" si="3"/>
        <v>-0.030881898795605944</v>
      </c>
      <c r="L23" s="30">
        <f>IF($E$25=0,0,($E23/$E$25)*100)</f>
        <v>-0.8453088094694434</v>
      </c>
      <c r="M23" s="29">
        <f>IF($H$25=0,0,($H23/$H$25)*100)</f>
        <v>-5.411103302881236</v>
      </c>
      <c r="N23" s="5"/>
      <c r="O23" s="31"/>
    </row>
    <row r="24" spans="1:15" ht="12.75">
      <c r="A24" s="6"/>
      <c r="B24" s="27" t="s">
        <v>30</v>
      </c>
      <c r="C24" s="61">
        <v>14602000</v>
      </c>
      <c r="D24" s="62">
        <v>8017000</v>
      </c>
      <c r="E24" s="63">
        <f t="shared" si="0"/>
        <v>-6585000</v>
      </c>
      <c r="F24" s="61">
        <v>7820000</v>
      </c>
      <c r="G24" s="62">
        <v>7970000</v>
      </c>
      <c r="H24" s="63">
        <f t="shared" si="1"/>
        <v>150000</v>
      </c>
      <c r="I24" s="63">
        <v>12400000</v>
      </c>
      <c r="J24" s="28">
        <f t="shared" si="2"/>
        <v>-45.0965621147788</v>
      </c>
      <c r="K24" s="29">
        <f t="shared" si="3"/>
        <v>1.9181585677749362</v>
      </c>
      <c r="L24" s="30">
        <f>IF($E$25=0,0,($E24/$E$25)*100)</f>
        <v>100.84530880946944</v>
      </c>
      <c r="M24" s="29">
        <f>IF($H$25=0,0,($H24/$H$25)*100)</f>
        <v>105.41110330288123</v>
      </c>
      <c r="N24" s="5"/>
      <c r="O24" s="31"/>
    </row>
    <row r="25" spans="1:15" ht="16.5">
      <c r="A25" s="6"/>
      <c r="B25" s="32" t="s">
        <v>31</v>
      </c>
      <c r="C25" s="64">
        <v>38606600</v>
      </c>
      <c r="D25" s="65">
        <v>32076797</v>
      </c>
      <c r="E25" s="66">
        <f t="shared" si="0"/>
        <v>-6529803</v>
      </c>
      <c r="F25" s="64">
        <v>32753700</v>
      </c>
      <c r="G25" s="65">
        <v>32896000</v>
      </c>
      <c r="H25" s="66">
        <f t="shared" si="1"/>
        <v>142300</v>
      </c>
      <c r="I25" s="66">
        <v>37029700</v>
      </c>
      <c r="J25" s="41">
        <f t="shared" si="2"/>
        <v>-16.913696103775003</v>
      </c>
      <c r="K25" s="34">
        <f t="shared" si="3"/>
        <v>0.43445473335836865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20514400</v>
      </c>
      <c r="D30" s="62">
        <v>15562100</v>
      </c>
      <c r="E30" s="63">
        <f t="shared" si="0"/>
        <v>-4952300</v>
      </c>
      <c r="F30" s="61">
        <v>14933700</v>
      </c>
      <c r="G30" s="62">
        <v>14921000</v>
      </c>
      <c r="H30" s="63">
        <f t="shared" si="1"/>
        <v>-12700</v>
      </c>
      <c r="I30" s="63">
        <v>0</v>
      </c>
      <c r="J30" s="28">
        <f t="shared" si="2"/>
        <v>-24.140603673517138</v>
      </c>
      <c r="K30" s="29">
        <f t="shared" si="3"/>
        <v>-0.08504255475870012</v>
      </c>
      <c r="L30" s="30">
        <f t="shared" si="6"/>
        <v>75.84149169584443</v>
      </c>
      <c r="M30" s="29">
        <f t="shared" si="7"/>
        <v>-8.924806746310612</v>
      </c>
      <c r="N30" s="5"/>
      <c r="O30" s="31"/>
    </row>
    <row r="31" spans="1:15" ht="12.75">
      <c r="A31" s="6"/>
      <c r="B31" s="27" t="s">
        <v>30</v>
      </c>
      <c r="C31" s="61">
        <v>18092200</v>
      </c>
      <c r="D31" s="62">
        <v>16514697</v>
      </c>
      <c r="E31" s="63">
        <f t="shared" si="0"/>
        <v>-1577503</v>
      </c>
      <c r="F31" s="61">
        <v>17820000</v>
      </c>
      <c r="G31" s="62">
        <v>17975000</v>
      </c>
      <c r="H31" s="63">
        <f t="shared" si="1"/>
        <v>155000</v>
      </c>
      <c r="I31" s="63">
        <v>37029700</v>
      </c>
      <c r="J31" s="28">
        <f t="shared" si="2"/>
        <v>-8.719243651960513</v>
      </c>
      <c r="K31" s="29">
        <f t="shared" si="3"/>
        <v>0.8698092031425365</v>
      </c>
      <c r="L31" s="30">
        <f t="shared" si="6"/>
        <v>24.158508304155575</v>
      </c>
      <c r="M31" s="29">
        <f t="shared" si="7"/>
        <v>108.92480674631062</v>
      </c>
      <c r="N31" s="5"/>
      <c r="O31" s="31"/>
    </row>
    <row r="32" spans="1:15" ht="17.25" thickBot="1">
      <c r="A32" s="6"/>
      <c r="B32" s="55" t="s">
        <v>37</v>
      </c>
      <c r="C32" s="79">
        <v>38606600</v>
      </c>
      <c r="D32" s="80">
        <v>32076797</v>
      </c>
      <c r="E32" s="81">
        <f t="shared" si="0"/>
        <v>-6529803</v>
      </c>
      <c r="F32" s="79">
        <v>32753700</v>
      </c>
      <c r="G32" s="80">
        <v>32896000</v>
      </c>
      <c r="H32" s="81">
        <f t="shared" si="1"/>
        <v>142300</v>
      </c>
      <c r="I32" s="81">
        <v>37029700</v>
      </c>
      <c r="J32" s="56">
        <f t="shared" si="2"/>
        <v>-16.913696103775003</v>
      </c>
      <c r="K32" s="57">
        <f t="shared" si="3"/>
        <v>0.43445473335836865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2015-11-06T06:57:31Z</dcterms:created>
  <dcterms:modified xsi:type="dcterms:W3CDTF">2015-11-06T06:58:54Z</dcterms:modified>
  <cp:category/>
  <cp:version/>
  <cp:contentType/>
  <cp:contentStatus/>
</cp:coreProperties>
</file>