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2" sheetId="18" r:id="rId18"/>
    <sheet name="MP323" sheetId="19" r:id="rId19"/>
    <sheet name="MP324" sheetId="20" r:id="rId20"/>
    <sheet name="MP325" sheetId="21" r:id="rId21"/>
    <sheet name="DC32" sheetId="22" r:id="rId22"/>
  </sheets>
  <definedNames>
    <definedName name="_xlnm.Print_Area" localSheetId="8">'DC30'!$A$1:$N$37</definedName>
    <definedName name="_xlnm.Print_Area" localSheetId="15">'DC31'!$A$1:$N$37</definedName>
    <definedName name="_xlnm.Print_Area" localSheetId="21">'DC32'!$A$1:$N$37</definedName>
    <definedName name="_xlnm.Print_Area" localSheetId="1">'MP301'!$A$1:$N$37</definedName>
    <definedName name="_xlnm.Print_Area" localSheetId="2">'MP302'!$A$1:$N$37</definedName>
    <definedName name="_xlnm.Print_Area" localSheetId="3">'MP303'!$A$1:$N$37</definedName>
    <definedName name="_xlnm.Print_Area" localSheetId="4">'MP304'!$A$1:$N$37</definedName>
    <definedName name="_xlnm.Print_Area" localSheetId="5">'MP305'!$A$1:$N$37</definedName>
    <definedName name="_xlnm.Print_Area" localSheetId="6">'MP306'!$A$1:$N$37</definedName>
    <definedName name="_xlnm.Print_Area" localSheetId="7">'MP307'!$A$1:$N$37</definedName>
    <definedName name="_xlnm.Print_Area" localSheetId="9">'MP311'!$A$1:$N$37</definedName>
    <definedName name="_xlnm.Print_Area" localSheetId="10">'MP312'!$A$1:$N$37</definedName>
    <definedName name="_xlnm.Print_Area" localSheetId="11">'MP313'!$A$1:$N$37</definedName>
    <definedName name="_xlnm.Print_Area" localSheetId="12">'MP314'!$A$1:$N$37</definedName>
    <definedName name="_xlnm.Print_Area" localSheetId="13">'MP315'!$A$1:$N$37</definedName>
    <definedName name="_xlnm.Print_Area" localSheetId="14">'MP316'!$A$1:$N$37</definedName>
    <definedName name="_xlnm.Print_Area" localSheetId="16">'MP321'!$A$1:$N$37</definedName>
    <definedName name="_xlnm.Print_Area" localSheetId="17">'MP322'!$A$1:$N$37</definedName>
    <definedName name="_xlnm.Print_Area" localSheetId="18">'MP323'!$A$1:$N$37</definedName>
    <definedName name="_xlnm.Print_Area" localSheetId="19">'MP324'!$A$1:$N$37</definedName>
    <definedName name="_xlnm.Print_Area" localSheetId="20">'MP325'!$A$1:$N$37</definedName>
    <definedName name="_xlnm.Print_Area" localSheetId="0">'Summary'!$A$1:$N$37</definedName>
  </definedNames>
  <calcPr fullCalcOnLoad="1"/>
</workbook>
</file>

<file path=xl/sharedStrings.xml><?xml version="1.0" encoding="utf-8"?>
<sst xmlns="http://schemas.openxmlformats.org/spreadsheetml/2006/main" count="1100" uniqueCount="66">
  <si>
    <t>Mpumalanga: Albert Luthuli(MP301)</t>
  </si>
  <si>
    <t>STATEMENT OF CAPITAL AND OPERATING EXPENDITURE FOR 2015/16</t>
  </si>
  <si>
    <t>Changes to baseline</t>
  </si>
  <si>
    <t>2015/16</t>
  </si>
  <si>
    <t>2016/17</t>
  </si>
  <si>
    <t>2017/18</t>
  </si>
  <si>
    <t>% change to baseline</t>
  </si>
  <si>
    <t>% share of total change to baseline</t>
  </si>
  <si>
    <t>R thousands</t>
  </si>
  <si>
    <t>2014/15 Medium term estimates (1)</t>
  </si>
  <si>
    <t>2015/16 Draft Medium term estimates (2)</t>
  </si>
  <si>
    <t>2014/15 Medium term estimates (3)</t>
  </si>
  <si>
    <t>2015/16 Draft Medium term estimates (4)</t>
  </si>
  <si>
    <t>2015/16 Draft Medium term estimates (5)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</si>
  <si>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</si>
  <si>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</si>
  <si>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</si>
  <si>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</si>
  <si>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</si>
  <si>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</si>
  <si>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</si>
  <si>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</si>
  <si>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</si>
  <si>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</si>
  <si>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</si>
  <si>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</si>
  <si>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</si>
  <si>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</si>
  <si>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</si>
  <si>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</si>
  <si>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Other</t>
  </si>
  <si>
    <t>Total funding</t>
  </si>
  <si>
    <t>Capital Expenditure</t>
  </si>
  <si>
    <t>Water</t>
  </si>
  <si>
    <t>Electricity</t>
  </si>
  <si>
    <t>Housing</t>
  </si>
  <si>
    <t>Roads, pavements, bridges and storm water</t>
  </si>
  <si>
    <t>Total expenditure</t>
  </si>
  <si>
    <t>(1) Adopted budget informed by Appendix B 2014/15, projection for 2015/16</t>
  </si>
  <si>
    <t>(2) Tabled budget informed by Appendix B 2015/16</t>
  </si>
  <si>
    <t>(3) Adopted budget informed by Appendix B 2014/15, projection for 2016/17</t>
  </si>
  <si>
    <t>(4) Tabled budget informed by Appendix B 2015/16, projection for 2016/17</t>
  </si>
  <si>
    <t>(5) Tabled budget informed by Appendix B 2015/16, projection for 2017/18</t>
  </si>
  <si>
    <t>Mpumalanga: Msukaligwa(MP302)</t>
  </si>
  <si>
    <t>Mpumalanga: Mkhondo(MP303)</t>
  </si>
  <si>
    <t>Mpumalanga: Pixley Ka Seme (MP)(MP304)</t>
  </si>
  <si>
    <t>Mpumalanga: Lekwa(MP305)</t>
  </si>
  <si>
    <t>Mpumalanga: Dipaleseng(MP306)</t>
  </si>
  <si>
    <t>Mpumalanga: Govan Mbeki(MP307)</t>
  </si>
  <si>
    <t>Mpumalanga: Gert Sibande(DC30)</t>
  </si>
  <si>
    <t>Mpumalanga: Victor Khanye(MP311)</t>
  </si>
  <si>
    <t>Mpumalanga: Emalahleni (Mp)(MP312)</t>
  </si>
  <si>
    <t>Mpumalanga: Steve Tshwete(MP313)</t>
  </si>
  <si>
    <t>Mpumalanga: Emakhazeni(MP314)</t>
  </si>
  <si>
    <t>Mpumalanga: Thembisile Hani(MP315)</t>
  </si>
  <si>
    <t>Mpumalanga: Dr J.S. Moroka(MP316)</t>
  </si>
  <si>
    <t>Mpumalanga: Nkangala(DC31)</t>
  </si>
  <si>
    <t>Mpumalanga: Thaba Chweu(MP321)</t>
  </si>
  <si>
    <t>Mpumalanga: Mbombela(MP322)</t>
  </si>
  <si>
    <t>Mpumalanga: Umjindi(MP323)</t>
  </si>
  <si>
    <t>Mpumalanga: Nkomazi(MP324)</t>
  </si>
  <si>
    <t>Mpumalanga: Bushbuckridge(MP325)</t>
  </si>
  <si>
    <t>Mpumalanga: Ehlanzeni(DC32)</t>
  </si>
  <si>
    <t>2014/15 Medium term estimates</t>
  </si>
  <si>
    <t>2015/16 Draft Medium term estimates</t>
  </si>
  <si>
    <t>AGGREGATED INFORMATION FOR MPUMALANGA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</si>
</sst>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;\-#,###;"/>
    <numFmt numFmtId="169" formatCode="#,###.0\%;\-#,###.0\%;"/>
    <numFmt numFmtId="170" formatCode="##,##0_);\(##,##0\);0_)"/>
    <numFmt numFmtId="171" formatCode="0.0%;_(* &quot;–&quot;_)"/>
    <numFmt numFmtId="172" formatCode="#,###,##0_);\(#,###,##0\);_(* &quot;–&quot;???_);_(@_)"/>
    <numFmt numFmtId="173" formatCode="0.0\%;\(0.0\%\);_(* &quot;–&quot;_)"/>
    <numFmt numFmtId="174" formatCode="0.0\%;\(0.0\%\);_(* &quot;–&quot;_)\%"/>
    <numFmt numFmtId="175" formatCode="_(* #,##0,_);_(* \(#,##0,\);_(* &quot;- &quot;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2"/>
      <color indexed="8"/>
      <name val="ARIAL NARROW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10"/>
      <color indexed="8"/>
      <name val="ARIAL NARROW"/>
      <family val="0"/>
    </font>
    <font>
      <i/>
      <sz val="8"/>
      <color indexed="8"/>
      <name val="Arial"/>
      <family val="2"/>
    </font>
    <font>
      <b/>
      <sz val="8"/>
      <color indexed="8"/>
      <name val="ARIAL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32" borderId="7" applyNumberFormat="0" applyFont="0" applyAlignment="0" applyProtection="0"/>
    <xf numFmtId="0" fontId="49" fillId="27" borderId="8" applyNumberFormat="0" applyAlignment="0" applyProtection="0"/>
    <xf numFmtId="9" fontId="3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centerContinuous" vertical="top" wrapText="1"/>
      <protection/>
    </xf>
    <xf numFmtId="0" fontId="6" fillId="0" borderId="14" xfId="0" applyFont="1" applyFill="1" applyBorder="1" applyAlignment="1" applyProtection="1">
      <alignment horizontal="centerContinuous" vertical="top" wrapText="1"/>
      <protection/>
    </xf>
    <xf numFmtId="0" fontId="6" fillId="0" borderId="15" xfId="0" applyFont="1" applyFill="1" applyBorder="1" applyAlignment="1" applyProtection="1">
      <alignment horizontal="centerContinuous" vertical="top" wrapText="1"/>
      <protection/>
    </xf>
    <xf numFmtId="0" fontId="6" fillId="0" borderId="13" xfId="0" applyFont="1" applyBorder="1" applyAlignment="1" applyProtection="1">
      <alignment horizontal="centerContinuous" vertical="top" wrapText="1"/>
      <protection/>
    </xf>
    <xf numFmtId="0" fontId="6" fillId="0" borderId="14" xfId="0" applyFont="1" applyBorder="1" applyAlignment="1" applyProtection="1">
      <alignment horizontal="centerContinuous" vertical="top" wrapText="1"/>
      <protection/>
    </xf>
    <xf numFmtId="0" fontId="6" fillId="0" borderId="15" xfId="0" applyFont="1" applyBorder="1" applyAlignment="1" applyProtection="1">
      <alignment horizontal="centerContinuous" vertical="top" wrapText="1"/>
      <protection/>
    </xf>
    <xf numFmtId="0" fontId="8" fillId="0" borderId="13" xfId="0" applyFont="1" applyBorder="1" applyAlignment="1" applyProtection="1">
      <alignment horizontal="centerContinuous" vertical="top" wrapText="1"/>
      <protection/>
    </xf>
    <xf numFmtId="0" fontId="7" fillId="0" borderId="13" xfId="0" applyFont="1" applyBorder="1" applyAlignment="1" applyProtection="1">
      <alignment horizontal="centerContinuous" vertical="top" wrapText="1"/>
      <protection/>
    </xf>
    <xf numFmtId="0" fontId="6" fillId="0" borderId="16" xfId="0" applyFont="1" applyBorder="1" applyAlignment="1" applyProtection="1">
      <alignment horizontal="centerContinuous" vertical="top"/>
      <protection/>
    </xf>
    <xf numFmtId="0" fontId="6" fillId="0" borderId="17" xfId="0" applyFont="1" applyBorder="1" applyAlignment="1" applyProtection="1">
      <alignment horizontal="centerContinuous" vertical="top"/>
      <protection/>
    </xf>
    <xf numFmtId="0" fontId="6" fillId="0" borderId="16" xfId="0" applyFont="1" applyBorder="1" applyAlignment="1" applyProtection="1">
      <alignment horizontal="centerContinuous" vertical="top"/>
      <protection/>
    </xf>
    <xf numFmtId="0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71" fontId="10" fillId="0" borderId="18" xfId="0" applyNumberFormat="1" applyFont="1" applyBorder="1" applyAlignment="1" applyProtection="1">
      <alignment horizontal="center" vertical="center" wrapText="1"/>
      <protection/>
    </xf>
    <xf numFmtId="171" fontId="10" fillId="0" borderId="19" xfId="0" applyNumberFormat="1" applyFont="1" applyBorder="1" applyAlignment="1" applyProtection="1">
      <alignment horizontal="center" vertical="center" wrapText="1"/>
      <protection/>
    </xf>
    <xf numFmtId="171" fontId="10" fillId="0" borderId="20" xfId="0" applyNumberFormat="1" applyFont="1" applyBorder="1" applyAlignment="1" applyProtection="1">
      <alignment horizontal="center" vertical="center" wrapText="1"/>
      <protection/>
    </xf>
    <xf numFmtId="0" fontId="8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168" fontId="4" fillId="0" borderId="0" xfId="0" applyNumberFormat="1" applyFont="1" applyAlignment="1">
      <alignment horizontal="right" wrapText="1"/>
    </xf>
    <xf numFmtId="41" fontId="5" fillId="0" borderId="22" xfId="0" applyNumberFormat="1" applyFont="1" applyBorder="1" applyAlignment="1" applyProtection="1">
      <alignment horizontal="left" vertical="center" indent="1"/>
      <protection/>
    </xf>
    <xf numFmtId="173" fontId="11" fillId="0" borderId="23" xfId="59" applyNumberFormat="1" applyFont="1" applyFill="1" applyBorder="1" applyAlignment="1" applyProtection="1">
      <alignment horizontal="center" vertical="center"/>
      <protection/>
    </xf>
    <xf numFmtId="173" fontId="11" fillId="0" borderId="10" xfId="0" applyNumberFormat="1" applyFont="1" applyBorder="1" applyAlignment="1" applyProtection="1">
      <alignment/>
      <protection/>
    </xf>
    <xf numFmtId="173" fontId="11" fillId="0" borderId="21" xfId="0" applyNumberFormat="1" applyFont="1" applyBorder="1" applyAlignment="1" applyProtection="1">
      <alignment/>
      <protection/>
    </xf>
    <xf numFmtId="168" fontId="12" fillId="0" borderId="0" xfId="0" applyNumberFormat="1" applyFont="1" applyAlignment="1">
      <alignment horizontal="right" wrapText="1"/>
    </xf>
    <xf numFmtId="49" fontId="6" fillId="0" borderId="24" xfId="0" applyNumberFormat="1" applyFont="1" applyBorder="1" applyAlignment="1" applyProtection="1">
      <alignment vertical="center"/>
      <protection/>
    </xf>
    <xf numFmtId="173" fontId="9" fillId="0" borderId="25" xfId="59" applyNumberFormat="1" applyFont="1" applyFill="1" applyBorder="1" applyAlignment="1" applyProtection="1">
      <alignment horizontal="center" vertical="center"/>
      <protection/>
    </xf>
    <xf numFmtId="173" fontId="9" fillId="0" borderId="26" xfId="0" applyNumberFormat="1" applyFont="1" applyBorder="1" applyAlignment="1" applyProtection="1">
      <alignment/>
      <protection/>
    </xf>
    <xf numFmtId="173" fontId="9" fillId="0" borderId="27" xfId="0" applyNumberFormat="1" applyFont="1" applyBorder="1" applyAlignment="1" applyProtection="1">
      <alignment/>
      <protection/>
    </xf>
    <xf numFmtId="168" fontId="2" fillId="0" borderId="0" xfId="0" applyNumberFormat="1" applyFont="1" applyAlignment="1">
      <alignment horizontal="right" wrapText="1"/>
    </xf>
    <xf numFmtId="174" fontId="11" fillId="0" borderId="23" xfId="59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/>
      <protection/>
    </xf>
    <xf numFmtId="0" fontId="11" fillId="0" borderId="21" xfId="0" applyFont="1" applyBorder="1" applyAlignment="1" applyProtection="1">
      <alignment/>
      <protection/>
    </xf>
    <xf numFmtId="173" fontId="11" fillId="0" borderId="23" xfId="0" applyNumberFormat="1" applyFont="1" applyFill="1" applyBorder="1" applyAlignment="1" applyProtection="1">
      <alignment horizontal="center" vertical="center"/>
      <protection/>
    </xf>
    <xf numFmtId="173" fontId="9" fillId="0" borderId="18" xfId="59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vertical="center"/>
      <protection/>
    </xf>
    <xf numFmtId="41" fontId="9" fillId="0" borderId="28" xfId="0" applyNumberFormat="1" applyFont="1" applyBorder="1" applyAlignment="1" applyProtection="1">
      <alignment horizontal="left" vertical="center" wrapText="1"/>
      <protection/>
    </xf>
    <xf numFmtId="0" fontId="11" fillId="0" borderId="12" xfId="59" applyNumberFormat="1" applyFont="1" applyFill="1" applyBorder="1" applyAlignment="1" applyProtection="1">
      <alignment horizontal="center" vertical="center"/>
      <protection/>
    </xf>
    <xf numFmtId="0" fontId="11" fillId="0" borderId="29" xfId="0" applyNumberFormat="1" applyFont="1" applyBorder="1" applyAlignment="1" applyProtection="1">
      <alignment/>
      <protection/>
    </xf>
    <xf numFmtId="0" fontId="11" fillId="0" borderId="3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vertical="center"/>
      <protection/>
    </xf>
    <xf numFmtId="0" fontId="11" fillId="0" borderId="31" xfId="59" applyNumberFormat="1" applyFont="1" applyFill="1" applyBorder="1" applyAlignment="1" applyProtection="1">
      <alignment horizontal="center" vertical="center"/>
      <protection/>
    </xf>
    <xf numFmtId="0" fontId="11" fillId="0" borderId="32" xfId="0" applyNumberFormat="1" applyFont="1" applyBorder="1" applyAlignment="1" applyProtection="1">
      <alignment/>
      <protection/>
    </xf>
    <xf numFmtId="0" fontId="11" fillId="0" borderId="33" xfId="0" applyNumberFormat="1" applyFont="1" applyBorder="1" applyAlignment="1" applyProtection="1">
      <alignment/>
      <protection/>
    </xf>
    <xf numFmtId="0" fontId="13" fillId="0" borderId="23" xfId="0" applyNumberFormat="1" applyFont="1" applyBorder="1" applyAlignment="1" applyProtection="1">
      <alignment horizontal="center" vertical="center" wrapText="1"/>
      <protection/>
    </xf>
    <xf numFmtId="0" fontId="13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29" xfId="0" applyFont="1" applyBorder="1" applyAlignment="1" applyProtection="1">
      <alignment/>
      <protection/>
    </xf>
    <xf numFmtId="0" fontId="11" fillId="0" borderId="30" xfId="0" applyFont="1" applyBorder="1" applyAlignment="1" applyProtection="1">
      <alignment/>
      <protection/>
    </xf>
    <xf numFmtId="49" fontId="6" fillId="0" borderId="34" xfId="0" applyNumberFormat="1" applyFont="1" applyBorder="1" applyAlignment="1" applyProtection="1">
      <alignment vertical="center"/>
      <protection/>
    </xf>
    <xf numFmtId="173" fontId="9" fillId="0" borderId="35" xfId="59" applyNumberFormat="1" applyFont="1" applyFill="1" applyBorder="1" applyAlignment="1" applyProtection="1">
      <alignment horizontal="center" vertical="center"/>
      <protection/>
    </xf>
    <xf numFmtId="173" fontId="9" fillId="0" borderId="36" xfId="0" applyNumberFormat="1" applyFont="1" applyBorder="1" applyAlignment="1" applyProtection="1">
      <alignment/>
      <protection/>
    </xf>
    <xf numFmtId="173" fontId="9" fillId="0" borderId="37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75" fontId="5" fillId="0" borderId="23" xfId="0" applyNumberFormat="1" applyFont="1" applyFill="1" applyBorder="1" applyAlignment="1" applyProtection="1">
      <alignment horizontal="right" vertical="center"/>
      <protection/>
    </xf>
    <xf numFmtId="175" fontId="5" fillId="0" borderId="0" xfId="0" applyNumberFormat="1" applyFont="1" applyFill="1" applyBorder="1" applyAlignment="1" applyProtection="1">
      <alignment horizontal="right" vertical="center"/>
      <protection/>
    </xf>
    <xf numFmtId="175" fontId="5" fillId="0" borderId="22" xfId="0" applyNumberFormat="1" applyFont="1" applyFill="1" applyBorder="1" applyAlignment="1" applyProtection="1">
      <alignment horizontal="right" vertical="center"/>
      <protection/>
    </xf>
    <xf numFmtId="175" fontId="6" fillId="0" borderId="25" xfId="0" applyNumberFormat="1" applyFont="1" applyFill="1" applyBorder="1" applyAlignment="1" applyProtection="1">
      <alignment horizontal="right" vertical="center"/>
      <protection/>
    </xf>
    <xf numFmtId="175" fontId="6" fillId="0" borderId="24" xfId="0" applyNumberFormat="1" applyFont="1" applyFill="1" applyBorder="1" applyAlignment="1" applyProtection="1">
      <alignment horizontal="right" vertical="center"/>
      <protection/>
    </xf>
    <xf numFmtId="175" fontId="6" fillId="0" borderId="38" xfId="0" applyNumberFormat="1" applyFont="1" applyFill="1" applyBorder="1" applyAlignment="1" applyProtection="1">
      <alignment horizontal="right" vertical="center"/>
      <protection/>
    </xf>
    <xf numFmtId="175" fontId="6" fillId="0" borderId="23" xfId="0" applyNumberFormat="1" applyFont="1" applyFill="1" applyBorder="1" applyAlignment="1" applyProtection="1">
      <alignment horizontal="right" vertical="center"/>
      <protection/>
    </xf>
    <xf numFmtId="175" fontId="6" fillId="0" borderId="0" xfId="0" applyNumberFormat="1" applyFont="1" applyFill="1" applyBorder="1" applyAlignment="1" applyProtection="1">
      <alignment horizontal="right" vertical="center"/>
      <protection/>
    </xf>
    <xf numFmtId="175" fontId="6" fillId="0" borderId="22" xfId="0" applyNumberFormat="1" applyFont="1" applyFill="1" applyBorder="1" applyAlignment="1" applyProtection="1">
      <alignment horizontal="right" vertical="center"/>
      <protection/>
    </xf>
    <xf numFmtId="175" fontId="9" fillId="0" borderId="23" xfId="0" applyNumberFormat="1" applyFont="1" applyFill="1" applyBorder="1" applyAlignment="1" applyProtection="1">
      <alignment horizontal="right"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9" fillId="0" borderId="22" xfId="0" applyNumberFormat="1" applyFont="1" applyFill="1" applyBorder="1" applyAlignment="1" applyProtection="1">
      <alignment horizontal="right" vertical="center"/>
      <protection/>
    </xf>
    <xf numFmtId="175" fontId="9" fillId="0" borderId="12" xfId="0" applyNumberFormat="1" applyFont="1" applyFill="1" applyBorder="1" applyAlignment="1" applyProtection="1">
      <alignment horizontal="right" vertical="center"/>
      <protection/>
    </xf>
    <xf numFmtId="175" fontId="9" fillId="0" borderId="11" xfId="0" applyNumberFormat="1" applyFont="1" applyFill="1" applyBorder="1" applyAlignment="1" applyProtection="1">
      <alignment horizontal="right" vertical="center"/>
      <protection/>
    </xf>
    <xf numFmtId="175" fontId="9" fillId="0" borderId="28" xfId="0" applyNumberFormat="1" applyFont="1" applyFill="1" applyBorder="1" applyAlignment="1" applyProtection="1">
      <alignment horizontal="right" vertical="center"/>
      <protection/>
    </xf>
    <xf numFmtId="175" fontId="10" fillId="0" borderId="12" xfId="0" applyNumberFormat="1" applyFont="1" applyBorder="1" applyAlignment="1" applyProtection="1">
      <alignment horizontal="center" vertical="center" wrapText="1"/>
      <protection/>
    </xf>
    <xf numFmtId="175" fontId="10" fillId="0" borderId="11" xfId="0" applyNumberFormat="1" applyFont="1" applyBorder="1" applyAlignment="1" applyProtection="1">
      <alignment horizontal="center" vertical="center" wrapText="1"/>
      <protection/>
    </xf>
    <xf numFmtId="175" fontId="10" fillId="0" borderId="28" xfId="0" applyNumberFormat="1" applyFont="1" applyBorder="1" applyAlignment="1" applyProtection="1">
      <alignment horizontal="center" vertical="center" wrapText="1"/>
      <protection/>
    </xf>
    <xf numFmtId="175" fontId="6" fillId="0" borderId="35" xfId="0" applyNumberFormat="1" applyFont="1" applyFill="1" applyBorder="1" applyAlignment="1" applyProtection="1">
      <alignment horizontal="right" vertical="center"/>
      <protection/>
    </xf>
    <xf numFmtId="175" fontId="6" fillId="0" borderId="34" xfId="0" applyNumberFormat="1" applyFont="1" applyFill="1" applyBorder="1" applyAlignment="1" applyProtection="1">
      <alignment horizontal="right" vertical="center"/>
      <protection/>
    </xf>
    <xf numFmtId="175" fontId="6" fillId="0" borderId="3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1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41" fontId="6" fillId="0" borderId="40" xfId="0" applyNumberFormat="1" applyFont="1" applyFill="1" applyBorder="1" applyAlignment="1" applyProtection="1" quotePrefix="1">
      <alignment horizontal="center" vertical="top"/>
      <protection/>
    </xf>
    <xf numFmtId="41" fontId="6" fillId="0" borderId="41" xfId="0" applyNumberFormat="1" applyFont="1" applyFill="1" applyBorder="1" applyAlignment="1" applyProtection="1" quotePrefix="1">
      <alignment horizontal="center" vertical="top"/>
      <protection/>
    </xf>
    <xf numFmtId="41" fontId="6" fillId="0" borderId="42" xfId="0" applyNumberFormat="1" applyFont="1" applyFill="1" applyBorder="1" applyAlignment="1" applyProtection="1" quotePrefix="1">
      <alignment horizontal="center" vertical="top"/>
      <protection/>
    </xf>
    <xf numFmtId="17" fontId="6" fillId="0" borderId="12" xfId="0" applyNumberFormat="1" applyFont="1" applyFill="1" applyBorder="1" applyAlignment="1" applyProtection="1" quotePrefix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28" xfId="0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6" fillId="0" borderId="29" xfId="0" applyFont="1" applyBorder="1" applyAlignment="1" applyProtection="1">
      <alignment horizontal="center" vertical="top"/>
      <protection/>
    </xf>
    <xf numFmtId="0" fontId="6" fillId="0" borderId="30" xfId="0" applyFont="1" applyBorder="1" applyAlignment="1" applyProtection="1">
      <alignment horizontal="center" vertical="top" wrapText="1"/>
      <protection/>
    </xf>
    <xf numFmtId="0" fontId="6" fillId="0" borderId="29" xfId="0" applyFont="1" applyBorder="1" applyAlignment="1" applyProtection="1">
      <alignment horizontal="center" vertical="top" wrapText="1"/>
      <protection/>
    </xf>
    <xf numFmtId="0" fontId="6" fillId="0" borderId="43" xfId="0" applyFont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65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63</v>
      </c>
      <c r="D5" s="8" t="s">
        <v>64</v>
      </c>
      <c r="E5" s="9" t="s">
        <v>2</v>
      </c>
      <c r="F5" s="10" t="s">
        <v>63</v>
      </c>
      <c r="G5" s="11" t="s">
        <v>64</v>
      </c>
      <c r="H5" s="12" t="s">
        <v>2</v>
      </c>
      <c r="I5" s="13" t="s">
        <v>64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1764588827</v>
      </c>
      <c r="D7" s="62">
        <v>2040082584</v>
      </c>
      <c r="E7" s="63">
        <f>($D7-$C7)</f>
        <v>275493757</v>
      </c>
      <c r="F7" s="61">
        <v>1889652769</v>
      </c>
      <c r="G7" s="62">
        <v>2184509259</v>
      </c>
      <c r="H7" s="63">
        <f>($G7-$F7)</f>
        <v>294856490</v>
      </c>
      <c r="I7" s="63">
        <v>2361131217</v>
      </c>
      <c r="J7" s="28">
        <f>IF($C7=0,0,($E7/$C7)*100)</f>
        <v>15.61234848507856</v>
      </c>
      <c r="K7" s="29">
        <f>IF($F7=0,0,($H7/$F7)*100)</f>
        <v>15.603739207390857</v>
      </c>
      <c r="L7" s="30">
        <f>IF($E$10=0,0,($E7/$E$10)*100)</f>
        <v>16.300869007007833</v>
      </c>
      <c r="M7" s="29">
        <f>IF($H$10=0,0,($H7/$H$10)*100)</f>
        <v>29.699888761482402</v>
      </c>
      <c r="N7" s="5"/>
      <c r="O7" s="31"/>
    </row>
    <row r="8" spans="1:15" ht="12.75">
      <c r="A8" s="2"/>
      <c r="B8" s="27" t="s">
        <v>16</v>
      </c>
      <c r="C8" s="61">
        <v>5588119615</v>
      </c>
      <c r="D8" s="62">
        <v>6498282381</v>
      </c>
      <c r="E8" s="63">
        <f>($D8-$C8)</f>
        <v>910162766</v>
      </c>
      <c r="F8" s="61">
        <v>6182001661</v>
      </c>
      <c r="G8" s="62">
        <v>7168193021</v>
      </c>
      <c r="H8" s="63">
        <f>($G8-$F8)</f>
        <v>986191360</v>
      </c>
      <c r="I8" s="63">
        <v>8026495090</v>
      </c>
      <c r="J8" s="28">
        <f>IF($C8=0,0,($E8/$C8)*100)</f>
        <v>16.287460339196766</v>
      </c>
      <c r="K8" s="29">
        <f>IF($F8=0,0,($H8/$F8)*100)</f>
        <v>15.952622048316853</v>
      </c>
      <c r="L8" s="30">
        <f>IF($E$10=0,0,($E8/$E$10)*100)</f>
        <v>53.85401173944542</v>
      </c>
      <c r="M8" s="29">
        <f>IF($H$10=0,0,($H8/$H$10)*100)</f>
        <v>99.33569272813037</v>
      </c>
      <c r="N8" s="5"/>
      <c r="O8" s="31"/>
    </row>
    <row r="9" spans="1:15" ht="12.75">
      <c r="A9" s="2"/>
      <c r="B9" s="27" t="s">
        <v>17</v>
      </c>
      <c r="C9" s="61">
        <v>5747236267</v>
      </c>
      <c r="D9" s="62">
        <v>6251635390</v>
      </c>
      <c r="E9" s="63">
        <f aca="true" t="shared" si="0" ref="E9:E32">($D9-$C9)</f>
        <v>504399123</v>
      </c>
      <c r="F9" s="61">
        <v>6828280459</v>
      </c>
      <c r="G9" s="62">
        <v>6540019122</v>
      </c>
      <c r="H9" s="63">
        <f aca="true" t="shared" si="1" ref="H9:H32">($G9-$F9)</f>
        <v>-288261337</v>
      </c>
      <c r="I9" s="63">
        <v>6930212404</v>
      </c>
      <c r="J9" s="28">
        <f aca="true" t="shared" si="2" ref="J9:J32">IF($C9=0,0,($E9/$C9)*100)</f>
        <v>8.776377019615575</v>
      </c>
      <c r="K9" s="29">
        <f aca="true" t="shared" si="3" ref="K9:K32">IF($F9=0,0,($H9/$F9)*100)</f>
        <v>-4.221580216730228</v>
      </c>
      <c r="L9" s="30">
        <f>IF($E$10=0,0,($E9/$E$10)*100)</f>
        <v>29.845119253546752</v>
      </c>
      <c r="M9" s="29">
        <f>IF($H$10=0,0,($H9/$H$10)*100)</f>
        <v>-29.03558148961276</v>
      </c>
      <c r="N9" s="5"/>
      <c r="O9" s="31"/>
    </row>
    <row r="10" spans="1:15" ht="16.5">
      <c r="A10" s="6"/>
      <c r="B10" s="32" t="s">
        <v>18</v>
      </c>
      <c r="C10" s="64">
        <v>13099944709</v>
      </c>
      <c r="D10" s="65">
        <v>14790000355</v>
      </c>
      <c r="E10" s="66">
        <f t="shared" si="0"/>
        <v>1690055646</v>
      </c>
      <c r="F10" s="64">
        <v>14899934889</v>
      </c>
      <c r="G10" s="65">
        <v>15892721402</v>
      </c>
      <c r="H10" s="66">
        <f t="shared" si="1"/>
        <v>992786513</v>
      </c>
      <c r="I10" s="66">
        <v>17317838711</v>
      </c>
      <c r="J10" s="33">
        <f t="shared" si="2"/>
        <v>12.901242589511758</v>
      </c>
      <c r="K10" s="34">
        <f t="shared" si="3"/>
        <v>6.663025848072214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3776569449</v>
      </c>
      <c r="D12" s="62">
        <v>4050608494</v>
      </c>
      <c r="E12" s="63">
        <f t="shared" si="0"/>
        <v>274039045</v>
      </c>
      <c r="F12" s="61">
        <v>4284107995</v>
      </c>
      <c r="G12" s="62">
        <v>4359193196</v>
      </c>
      <c r="H12" s="63">
        <f t="shared" si="1"/>
        <v>75085201</v>
      </c>
      <c r="I12" s="63">
        <v>4747155384</v>
      </c>
      <c r="J12" s="28">
        <f t="shared" si="2"/>
        <v>7.2562956593466845</v>
      </c>
      <c r="K12" s="29">
        <f t="shared" si="3"/>
        <v>1.7526449166928624</v>
      </c>
      <c r="L12" s="30">
        <f aca="true" t="shared" si="4" ref="L12:L17">IF($E$17=0,0,($E12/$E$17)*100)</f>
        <v>23.093221164898708</v>
      </c>
      <c r="M12" s="29">
        <f aca="true" t="shared" si="5" ref="M12:M17">IF($H$17=0,0,($H12/$H$17)*100)</f>
        <v>30.08485738160982</v>
      </c>
      <c r="N12" s="5"/>
      <c r="O12" s="31"/>
    </row>
    <row r="13" spans="1:15" ht="12.75">
      <c r="A13" s="2"/>
      <c r="B13" s="27" t="s">
        <v>21</v>
      </c>
      <c r="C13" s="61">
        <v>880769384</v>
      </c>
      <c r="D13" s="62">
        <v>1163239259</v>
      </c>
      <c r="E13" s="63">
        <f t="shared" si="0"/>
        <v>282469875</v>
      </c>
      <c r="F13" s="61">
        <v>1082821493</v>
      </c>
      <c r="G13" s="62">
        <v>1206197788</v>
      </c>
      <c r="H13" s="63">
        <f t="shared" si="1"/>
        <v>123376295</v>
      </c>
      <c r="I13" s="63">
        <v>1264268344</v>
      </c>
      <c r="J13" s="28">
        <f t="shared" si="2"/>
        <v>32.070809922702765</v>
      </c>
      <c r="K13" s="29">
        <f t="shared" si="3"/>
        <v>11.393964360476543</v>
      </c>
      <c r="L13" s="30">
        <f t="shared" si="4"/>
        <v>23.803685696672503</v>
      </c>
      <c r="M13" s="29">
        <f t="shared" si="5"/>
        <v>49.43395222910066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3499537886</v>
      </c>
      <c r="D15" s="62">
        <v>3906104253</v>
      </c>
      <c r="E15" s="63">
        <f t="shared" si="0"/>
        <v>406566367</v>
      </c>
      <c r="F15" s="61">
        <v>3648943469</v>
      </c>
      <c r="G15" s="62">
        <v>4314922661</v>
      </c>
      <c r="H15" s="63">
        <f t="shared" si="1"/>
        <v>665979192</v>
      </c>
      <c r="I15" s="63">
        <v>4895442591</v>
      </c>
      <c r="J15" s="28">
        <f t="shared" si="2"/>
        <v>11.617715831181032</v>
      </c>
      <c r="K15" s="29">
        <f t="shared" si="3"/>
        <v>18.251288288182575</v>
      </c>
      <c r="L15" s="30">
        <f t="shared" si="4"/>
        <v>34.26127481702608</v>
      </c>
      <c r="M15" s="29">
        <f t="shared" si="5"/>
        <v>266.8420506783986</v>
      </c>
      <c r="N15" s="5"/>
      <c r="O15" s="31"/>
    </row>
    <row r="16" spans="1:15" ht="12.75">
      <c r="A16" s="2"/>
      <c r="B16" s="27" t="s">
        <v>23</v>
      </c>
      <c r="C16" s="61">
        <v>6096405485</v>
      </c>
      <c r="D16" s="62">
        <v>6319994644</v>
      </c>
      <c r="E16" s="63">
        <f t="shared" si="0"/>
        <v>223589159</v>
      </c>
      <c r="F16" s="61">
        <v>7263594688</v>
      </c>
      <c r="G16" s="62">
        <v>6648732052</v>
      </c>
      <c r="H16" s="63">
        <f t="shared" si="1"/>
        <v>-614862636</v>
      </c>
      <c r="I16" s="63">
        <v>6927302374</v>
      </c>
      <c r="J16" s="40">
        <f t="shared" si="2"/>
        <v>3.6675572113786323</v>
      </c>
      <c r="K16" s="29">
        <f t="shared" si="3"/>
        <v>-8.464990991523782</v>
      </c>
      <c r="L16" s="30">
        <f t="shared" si="4"/>
        <v>18.841818321402712</v>
      </c>
      <c r="M16" s="29">
        <f t="shared" si="5"/>
        <v>-246.36086028910907</v>
      </c>
      <c r="N16" s="5"/>
      <c r="O16" s="31"/>
    </row>
    <row r="17" spans="1:15" ht="16.5">
      <c r="A17" s="2"/>
      <c r="B17" s="32" t="s">
        <v>24</v>
      </c>
      <c r="C17" s="64">
        <v>14253282204</v>
      </c>
      <c r="D17" s="65">
        <v>15439946650</v>
      </c>
      <c r="E17" s="66">
        <f t="shared" si="0"/>
        <v>1186664446</v>
      </c>
      <c r="F17" s="64">
        <v>16279467645</v>
      </c>
      <c r="G17" s="65">
        <v>16529045697</v>
      </c>
      <c r="H17" s="66">
        <f t="shared" si="1"/>
        <v>249578052</v>
      </c>
      <c r="I17" s="66">
        <v>17834168693</v>
      </c>
      <c r="J17" s="41">
        <f t="shared" si="2"/>
        <v>8.325552171183267</v>
      </c>
      <c r="K17" s="34">
        <f t="shared" si="3"/>
        <v>1.5330848492251172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-1153337495</v>
      </c>
      <c r="D18" s="71">
        <v>-649946295</v>
      </c>
      <c r="E18" s="72">
        <f t="shared" si="0"/>
        <v>503391200</v>
      </c>
      <c r="F18" s="73">
        <v>-1379532756</v>
      </c>
      <c r="G18" s="74">
        <v>-636324295</v>
      </c>
      <c r="H18" s="75">
        <f t="shared" si="1"/>
        <v>743208461</v>
      </c>
      <c r="I18" s="75">
        <v>-516329982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>
        <v>103960000</v>
      </c>
      <c r="D21" s="62">
        <v>140756000</v>
      </c>
      <c r="E21" s="63">
        <f t="shared" si="0"/>
        <v>36796000</v>
      </c>
      <c r="F21" s="61">
        <v>126781000</v>
      </c>
      <c r="G21" s="62">
        <v>114770000</v>
      </c>
      <c r="H21" s="63">
        <f t="shared" si="1"/>
        <v>-12011000</v>
      </c>
      <c r="I21" s="63">
        <v>101000000</v>
      </c>
      <c r="J21" s="28">
        <f t="shared" si="2"/>
        <v>35.3943824547903</v>
      </c>
      <c r="K21" s="29">
        <f t="shared" si="3"/>
        <v>-9.473817054605973</v>
      </c>
      <c r="L21" s="30">
        <f>IF($E$25=0,0,($E21/$E$25)*100)</f>
        <v>-15.781708587148199</v>
      </c>
      <c r="M21" s="29">
        <f>IF($H$25=0,0,($H21/$H$25)*100)</f>
        <v>-2.635740625768801</v>
      </c>
      <c r="N21" s="5"/>
      <c r="O21" s="31"/>
    </row>
    <row r="22" spans="1:15" ht="12.75">
      <c r="A22" s="6"/>
      <c r="B22" s="27" t="s">
        <v>28</v>
      </c>
      <c r="C22" s="61">
        <v>207948704</v>
      </c>
      <c r="D22" s="62">
        <v>272765891</v>
      </c>
      <c r="E22" s="63">
        <f t="shared" si="0"/>
        <v>64817187</v>
      </c>
      <c r="F22" s="61">
        <v>252286525</v>
      </c>
      <c r="G22" s="62">
        <v>240717301</v>
      </c>
      <c r="H22" s="63">
        <f t="shared" si="1"/>
        <v>-11569224</v>
      </c>
      <c r="I22" s="63">
        <v>264199017</v>
      </c>
      <c r="J22" s="28">
        <f t="shared" si="2"/>
        <v>31.16979608586548</v>
      </c>
      <c r="K22" s="29">
        <f t="shared" si="3"/>
        <v>-4.5857478912121845</v>
      </c>
      <c r="L22" s="30">
        <f>IF($E$25=0,0,($E22/$E$25)*100)</f>
        <v>-27.79992272727173</v>
      </c>
      <c r="M22" s="29">
        <f>IF($H$25=0,0,($H22/$H$25)*100)</f>
        <v>-2.538795579503741</v>
      </c>
      <c r="N22" s="5"/>
      <c r="O22" s="31"/>
    </row>
    <row r="23" spans="1:15" ht="12.75">
      <c r="A23" s="6"/>
      <c r="B23" s="27" t="s">
        <v>29</v>
      </c>
      <c r="C23" s="61">
        <v>2920586645</v>
      </c>
      <c r="D23" s="62">
        <v>2515312379</v>
      </c>
      <c r="E23" s="63">
        <f t="shared" si="0"/>
        <v>-405274266</v>
      </c>
      <c r="F23" s="61">
        <v>2291049386</v>
      </c>
      <c r="G23" s="62">
        <v>2713555002</v>
      </c>
      <c r="H23" s="63">
        <f t="shared" si="1"/>
        <v>422505616</v>
      </c>
      <c r="I23" s="63">
        <v>2214555088</v>
      </c>
      <c r="J23" s="28">
        <f t="shared" si="2"/>
        <v>-13.876467821758458</v>
      </c>
      <c r="K23" s="29">
        <f t="shared" si="3"/>
        <v>18.441576099660733</v>
      </c>
      <c r="L23" s="30">
        <f>IF($E$25=0,0,($E23/$E$25)*100)</f>
        <v>173.82107739652093</v>
      </c>
      <c r="M23" s="29">
        <f>IF($H$25=0,0,($H23/$H$25)*100)</f>
        <v>92.71627813726357</v>
      </c>
      <c r="N23" s="5"/>
      <c r="O23" s="31"/>
    </row>
    <row r="24" spans="1:15" ht="12.75">
      <c r="A24" s="6"/>
      <c r="B24" s="27" t="s">
        <v>30</v>
      </c>
      <c r="C24" s="61">
        <v>55291595</v>
      </c>
      <c r="D24" s="62">
        <v>125796677</v>
      </c>
      <c r="E24" s="63">
        <f t="shared" si="0"/>
        <v>70505082</v>
      </c>
      <c r="F24" s="61">
        <v>19377185</v>
      </c>
      <c r="G24" s="62">
        <v>76149136</v>
      </c>
      <c r="H24" s="63">
        <f t="shared" si="1"/>
        <v>56771951</v>
      </c>
      <c r="I24" s="63">
        <v>73078972</v>
      </c>
      <c r="J24" s="28">
        <f t="shared" si="2"/>
        <v>127.5150083841857</v>
      </c>
      <c r="K24" s="29">
        <f t="shared" si="3"/>
        <v>292.9834803146071</v>
      </c>
      <c r="L24" s="30">
        <f>IF($E$25=0,0,($E24/$E$25)*100)</f>
        <v>-30.23944608210099</v>
      </c>
      <c r="M24" s="29">
        <f>IF($H$25=0,0,($H24/$H$25)*100)</f>
        <v>12.458258068008968</v>
      </c>
      <c r="N24" s="5"/>
      <c r="O24" s="31"/>
    </row>
    <row r="25" spans="1:15" ht="16.5">
      <c r="A25" s="6"/>
      <c r="B25" s="32" t="s">
        <v>31</v>
      </c>
      <c r="C25" s="64">
        <v>3287786944</v>
      </c>
      <c r="D25" s="65">
        <v>3054630947</v>
      </c>
      <c r="E25" s="66">
        <f t="shared" si="0"/>
        <v>-233155997</v>
      </c>
      <c r="F25" s="64">
        <v>2689494096</v>
      </c>
      <c r="G25" s="65">
        <v>3145191439</v>
      </c>
      <c r="H25" s="66">
        <f t="shared" si="1"/>
        <v>455697343</v>
      </c>
      <c r="I25" s="66">
        <v>2652833077</v>
      </c>
      <c r="J25" s="41">
        <f t="shared" si="2"/>
        <v>-7.09157865066332</v>
      </c>
      <c r="K25" s="34">
        <f t="shared" si="3"/>
        <v>16.943608230177727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1759376073</v>
      </c>
      <c r="D27" s="62">
        <v>1827271408</v>
      </c>
      <c r="E27" s="63">
        <f t="shared" si="0"/>
        <v>67895335</v>
      </c>
      <c r="F27" s="61">
        <v>1331407540</v>
      </c>
      <c r="G27" s="62">
        <v>1999036016</v>
      </c>
      <c r="H27" s="63">
        <f t="shared" si="1"/>
        <v>667628476</v>
      </c>
      <c r="I27" s="63">
        <v>1635227644</v>
      </c>
      <c r="J27" s="28">
        <f t="shared" si="2"/>
        <v>3.8590575398827767</v>
      </c>
      <c r="K27" s="29">
        <f t="shared" si="3"/>
        <v>50.14456174703652</v>
      </c>
      <c r="L27" s="30">
        <f aca="true" t="shared" si="6" ref="L27:L32">IF($E$32=0,0,($E27/$E$32)*100)</f>
        <v>-29.120132389303286</v>
      </c>
      <c r="M27" s="29">
        <f aca="true" t="shared" si="7" ref="M27:M32">IF($H$32=0,0,($H27/$H$32)*100)</f>
        <v>146.50699174136955</v>
      </c>
      <c r="N27" s="5"/>
      <c r="O27" s="31"/>
    </row>
    <row r="28" spans="1:15" ht="12.75">
      <c r="A28" s="6"/>
      <c r="B28" s="27" t="s">
        <v>34</v>
      </c>
      <c r="C28" s="61">
        <v>499097284</v>
      </c>
      <c r="D28" s="62">
        <v>324791421</v>
      </c>
      <c r="E28" s="63">
        <f t="shared" si="0"/>
        <v>-174305863</v>
      </c>
      <c r="F28" s="61">
        <v>253543439</v>
      </c>
      <c r="G28" s="62">
        <v>225882306</v>
      </c>
      <c r="H28" s="63">
        <f t="shared" si="1"/>
        <v>-27661133</v>
      </c>
      <c r="I28" s="63">
        <v>226680996</v>
      </c>
      <c r="J28" s="28">
        <f t="shared" si="2"/>
        <v>-34.92422591504224</v>
      </c>
      <c r="K28" s="29">
        <f t="shared" si="3"/>
        <v>-10.909820072291438</v>
      </c>
      <c r="L28" s="30">
        <f t="shared" si="6"/>
        <v>74.75933076685992</v>
      </c>
      <c r="M28" s="29">
        <f t="shared" si="7"/>
        <v>-6.070066705764546</v>
      </c>
      <c r="N28" s="5"/>
      <c r="O28" s="31"/>
    </row>
    <row r="29" spans="1:15" ht="12.75">
      <c r="A29" s="6"/>
      <c r="B29" s="27" t="s">
        <v>35</v>
      </c>
      <c r="C29" s="61"/>
      <c r="D29" s="62">
        <v>35100000</v>
      </c>
      <c r="E29" s="63">
        <f t="shared" si="0"/>
        <v>35100000</v>
      </c>
      <c r="F29" s="61"/>
      <c r="G29" s="62">
        <v>12000000</v>
      </c>
      <c r="H29" s="63">
        <f t="shared" si="1"/>
        <v>12000000</v>
      </c>
      <c r="I29" s="63">
        <v>6000000</v>
      </c>
      <c r="J29" s="28">
        <f t="shared" si="2"/>
        <v>0</v>
      </c>
      <c r="K29" s="29">
        <f t="shared" si="3"/>
        <v>0</v>
      </c>
      <c r="L29" s="30">
        <f t="shared" si="6"/>
        <v>-15.054298603350958</v>
      </c>
      <c r="M29" s="29">
        <f t="shared" si="7"/>
        <v>2.6333267140277496</v>
      </c>
      <c r="N29" s="5"/>
      <c r="O29" s="31"/>
    </row>
    <row r="30" spans="1:15" ht="12.75">
      <c r="A30" s="6"/>
      <c r="B30" s="27" t="s">
        <v>36</v>
      </c>
      <c r="C30" s="61">
        <v>600596600</v>
      </c>
      <c r="D30" s="62">
        <v>436644600</v>
      </c>
      <c r="E30" s="63">
        <f t="shared" si="0"/>
        <v>-163952000</v>
      </c>
      <c r="F30" s="61">
        <v>766340029</v>
      </c>
      <c r="G30" s="62">
        <v>431069633</v>
      </c>
      <c r="H30" s="63">
        <f t="shared" si="1"/>
        <v>-335270396</v>
      </c>
      <c r="I30" s="63">
        <v>412224133</v>
      </c>
      <c r="J30" s="28">
        <f t="shared" si="2"/>
        <v>-27.298189833242482</v>
      </c>
      <c r="K30" s="29">
        <f t="shared" si="3"/>
        <v>-43.74956067967579</v>
      </c>
      <c r="L30" s="30">
        <f t="shared" si="6"/>
        <v>70.31858588651271</v>
      </c>
      <c r="M30" s="29">
        <f t="shared" si="7"/>
        <v>-73.57304085078854</v>
      </c>
      <c r="N30" s="5"/>
      <c r="O30" s="31"/>
    </row>
    <row r="31" spans="1:15" ht="12.75">
      <c r="A31" s="6"/>
      <c r="B31" s="27" t="s">
        <v>30</v>
      </c>
      <c r="C31" s="61">
        <v>428716987</v>
      </c>
      <c r="D31" s="62">
        <v>430823518</v>
      </c>
      <c r="E31" s="63">
        <f t="shared" si="0"/>
        <v>2106531</v>
      </c>
      <c r="F31" s="61">
        <v>338203089</v>
      </c>
      <c r="G31" s="62">
        <v>477203490</v>
      </c>
      <c r="H31" s="63">
        <f t="shared" si="1"/>
        <v>139000401</v>
      </c>
      <c r="I31" s="63">
        <v>372700304</v>
      </c>
      <c r="J31" s="28">
        <f t="shared" si="2"/>
        <v>0.49135701730428516</v>
      </c>
      <c r="K31" s="29">
        <f t="shared" si="3"/>
        <v>41.09968404221169</v>
      </c>
      <c r="L31" s="30">
        <f t="shared" si="6"/>
        <v>-0.9034856607183901</v>
      </c>
      <c r="M31" s="29">
        <f t="shared" si="7"/>
        <v>30.5027891011558</v>
      </c>
      <c r="N31" s="5"/>
      <c r="O31" s="31"/>
    </row>
    <row r="32" spans="1:15" ht="17.25" thickBot="1">
      <c r="A32" s="6"/>
      <c r="B32" s="55" t="s">
        <v>37</v>
      </c>
      <c r="C32" s="79">
        <v>3287786944</v>
      </c>
      <c r="D32" s="80">
        <v>3054630947</v>
      </c>
      <c r="E32" s="81">
        <f t="shared" si="0"/>
        <v>-233155997</v>
      </c>
      <c r="F32" s="79">
        <v>2689494097</v>
      </c>
      <c r="G32" s="80">
        <v>3145191445</v>
      </c>
      <c r="H32" s="81">
        <f t="shared" si="1"/>
        <v>455697348</v>
      </c>
      <c r="I32" s="81">
        <v>2652833077</v>
      </c>
      <c r="J32" s="56">
        <f t="shared" si="2"/>
        <v>-7.09157865066332</v>
      </c>
      <c r="K32" s="57">
        <f t="shared" si="3"/>
        <v>16.94360840978637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/>
      <c r="D7" s="62">
        <v>39316500</v>
      </c>
      <c r="E7" s="63">
        <f>($D7-$C7)</f>
        <v>39316500</v>
      </c>
      <c r="F7" s="61"/>
      <c r="G7" s="62">
        <v>55828000</v>
      </c>
      <c r="H7" s="63">
        <f>($G7-$F7)</f>
        <v>55828000</v>
      </c>
      <c r="I7" s="63">
        <v>90999000</v>
      </c>
      <c r="J7" s="28">
        <f>IF($C7=0,0,($E7/$C7)*100)</f>
        <v>0</v>
      </c>
      <c r="K7" s="29">
        <f>IF($F7=0,0,($H7/$F7)*100)</f>
        <v>0</v>
      </c>
      <c r="L7" s="30">
        <f>IF($E$10=0,0,($E7/$E$10)*100)</f>
        <v>10.782114716468104</v>
      </c>
      <c r="M7" s="29">
        <f>IF($H$10=0,0,($H7/$H$10)*100)</f>
        <v>13.134733718953726</v>
      </c>
      <c r="N7" s="5"/>
      <c r="O7" s="31"/>
    </row>
    <row r="8" spans="1:15" ht="12.75">
      <c r="A8" s="2"/>
      <c r="B8" s="27" t="s">
        <v>16</v>
      </c>
      <c r="C8" s="61"/>
      <c r="D8" s="62">
        <v>200680000</v>
      </c>
      <c r="E8" s="63">
        <f>($D8-$C8)</f>
        <v>200680000</v>
      </c>
      <c r="F8" s="61"/>
      <c r="G8" s="62">
        <v>236461500</v>
      </c>
      <c r="H8" s="63">
        <f>($G8-$F8)</f>
        <v>236461500</v>
      </c>
      <c r="I8" s="63">
        <v>385432000</v>
      </c>
      <c r="J8" s="28">
        <f>IF($C8=0,0,($E8/$C8)*100)</f>
        <v>0</v>
      </c>
      <c r="K8" s="29">
        <f>IF($F8=0,0,($H8/$F8)*100)</f>
        <v>0</v>
      </c>
      <c r="L8" s="30">
        <f>IF($E$10=0,0,($E8/$E$10)*100)</f>
        <v>55.03426757979014</v>
      </c>
      <c r="M8" s="29">
        <f>IF($H$10=0,0,($H8/$H$10)*100)</f>
        <v>55.63263662112876</v>
      </c>
      <c r="N8" s="5"/>
      <c r="O8" s="31"/>
    </row>
    <row r="9" spans="1:15" ht="12.75">
      <c r="A9" s="2"/>
      <c r="B9" s="27" t="s">
        <v>17</v>
      </c>
      <c r="C9" s="61"/>
      <c r="D9" s="62">
        <v>124649036</v>
      </c>
      <c r="E9" s="63">
        <f aca="true" t="shared" si="0" ref="E9:E32">($D9-$C9)</f>
        <v>124649036</v>
      </c>
      <c r="F9" s="61"/>
      <c r="G9" s="62">
        <v>132751473</v>
      </c>
      <c r="H9" s="63">
        <f aca="true" t="shared" si="1" ref="H9:H32">($G9-$F9)</f>
        <v>132751473</v>
      </c>
      <c r="I9" s="63">
        <v>216385711</v>
      </c>
      <c r="J9" s="28">
        <f aca="true" t="shared" si="2" ref="J9:J32">IF($C9=0,0,($E9/$C9)*100)</f>
        <v>0</v>
      </c>
      <c r="K9" s="29">
        <f aca="true" t="shared" si="3" ref="K9:K32">IF($F9=0,0,($H9/$F9)*100)</f>
        <v>0</v>
      </c>
      <c r="L9" s="30">
        <f>IF($E$10=0,0,($E9/$E$10)*100)</f>
        <v>34.18361770374175</v>
      </c>
      <c r="M9" s="29">
        <f>IF($H$10=0,0,($H9/$H$10)*100)</f>
        <v>31.232629659917517</v>
      </c>
      <c r="N9" s="5"/>
      <c r="O9" s="31"/>
    </row>
    <row r="10" spans="1:15" ht="16.5">
      <c r="A10" s="6"/>
      <c r="B10" s="32" t="s">
        <v>18</v>
      </c>
      <c r="C10" s="64"/>
      <c r="D10" s="65">
        <v>364645536</v>
      </c>
      <c r="E10" s="66">
        <f t="shared" si="0"/>
        <v>364645536</v>
      </c>
      <c r="F10" s="64"/>
      <c r="G10" s="65">
        <v>425040973</v>
      </c>
      <c r="H10" s="66">
        <f t="shared" si="1"/>
        <v>425040973</v>
      </c>
      <c r="I10" s="66">
        <v>692816711</v>
      </c>
      <c r="J10" s="33">
        <f t="shared" si="2"/>
        <v>0</v>
      </c>
      <c r="K10" s="34">
        <f t="shared" si="3"/>
        <v>0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/>
      <c r="D12" s="62">
        <v>117876000</v>
      </c>
      <c r="E12" s="63">
        <f t="shared" si="0"/>
        <v>117876000</v>
      </c>
      <c r="F12" s="61"/>
      <c r="G12" s="62">
        <v>125537000</v>
      </c>
      <c r="H12" s="63">
        <f t="shared" si="1"/>
        <v>125537000</v>
      </c>
      <c r="I12" s="63">
        <v>204627000</v>
      </c>
      <c r="J12" s="28">
        <f t="shared" si="2"/>
        <v>0</v>
      </c>
      <c r="K12" s="29">
        <f t="shared" si="3"/>
        <v>0</v>
      </c>
      <c r="L12" s="30">
        <f aca="true" t="shared" si="4" ref="L12:L17">IF($E$17=0,0,($E12/$E$17)*100)</f>
        <v>30.399004653093293</v>
      </c>
      <c r="M12" s="29">
        <f aca="true" t="shared" si="5" ref="M12:M17">IF($H$17=0,0,($H12/$H$17)*100)</f>
        <v>30.398785515039844</v>
      </c>
      <c r="N12" s="5"/>
      <c r="O12" s="31"/>
    </row>
    <row r="13" spans="1:15" ht="12.75">
      <c r="A13" s="2"/>
      <c r="B13" s="27" t="s">
        <v>21</v>
      </c>
      <c r="C13" s="61"/>
      <c r="D13" s="62">
        <v>35210000</v>
      </c>
      <c r="E13" s="63">
        <f t="shared" si="0"/>
        <v>35210000</v>
      </c>
      <c r="F13" s="61"/>
      <c r="G13" s="62">
        <v>37498650</v>
      </c>
      <c r="H13" s="63">
        <f t="shared" si="1"/>
        <v>37498650</v>
      </c>
      <c r="I13" s="63">
        <v>61122800</v>
      </c>
      <c r="J13" s="28">
        <f t="shared" si="2"/>
        <v>0</v>
      </c>
      <c r="K13" s="29">
        <f t="shared" si="3"/>
        <v>0</v>
      </c>
      <c r="L13" s="30">
        <f t="shared" si="4"/>
        <v>9.08029585187328</v>
      </c>
      <c r="M13" s="29">
        <f t="shared" si="5"/>
        <v>9.080298385763152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132082000</v>
      </c>
      <c r="E15" s="63">
        <f t="shared" si="0"/>
        <v>132082000</v>
      </c>
      <c r="F15" s="61"/>
      <c r="G15" s="62">
        <v>140668000</v>
      </c>
      <c r="H15" s="63">
        <f t="shared" si="1"/>
        <v>140668000</v>
      </c>
      <c r="I15" s="63">
        <v>229288000</v>
      </c>
      <c r="J15" s="28">
        <f t="shared" si="2"/>
        <v>0</v>
      </c>
      <c r="K15" s="29">
        <f t="shared" si="3"/>
        <v>0</v>
      </c>
      <c r="L15" s="30">
        <f t="shared" si="4"/>
        <v>34.06258553556168</v>
      </c>
      <c r="M15" s="29">
        <f t="shared" si="5"/>
        <v>34.06275728135629</v>
      </c>
      <c r="N15" s="5"/>
      <c r="O15" s="31"/>
    </row>
    <row r="16" spans="1:15" ht="12.75">
      <c r="A16" s="2"/>
      <c r="B16" s="27" t="s">
        <v>23</v>
      </c>
      <c r="C16" s="61"/>
      <c r="D16" s="62">
        <v>102594696</v>
      </c>
      <c r="E16" s="63">
        <f t="shared" si="0"/>
        <v>102594696</v>
      </c>
      <c r="F16" s="61"/>
      <c r="G16" s="62">
        <v>109263506</v>
      </c>
      <c r="H16" s="63">
        <f t="shared" si="1"/>
        <v>109263506</v>
      </c>
      <c r="I16" s="63">
        <v>178099345</v>
      </c>
      <c r="J16" s="40">
        <f t="shared" si="2"/>
        <v>0</v>
      </c>
      <c r="K16" s="29">
        <f t="shared" si="3"/>
        <v>0</v>
      </c>
      <c r="L16" s="30">
        <f t="shared" si="4"/>
        <v>26.458113959471746</v>
      </c>
      <c r="M16" s="29">
        <f t="shared" si="5"/>
        <v>26.45815881784071</v>
      </c>
      <c r="N16" s="5"/>
      <c r="O16" s="31"/>
    </row>
    <row r="17" spans="1:15" ht="16.5">
      <c r="A17" s="2"/>
      <c r="B17" s="32" t="s">
        <v>24</v>
      </c>
      <c r="C17" s="64"/>
      <c r="D17" s="65">
        <v>387762696</v>
      </c>
      <c r="E17" s="66">
        <f t="shared" si="0"/>
        <v>387762696</v>
      </c>
      <c r="F17" s="64"/>
      <c r="G17" s="65">
        <v>412967156</v>
      </c>
      <c r="H17" s="66">
        <f t="shared" si="1"/>
        <v>412967156</v>
      </c>
      <c r="I17" s="66">
        <v>673137145</v>
      </c>
      <c r="J17" s="41">
        <f t="shared" si="2"/>
        <v>0</v>
      </c>
      <c r="K17" s="34">
        <f t="shared" si="3"/>
        <v>0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/>
      <c r="D18" s="71">
        <v>-23117160</v>
      </c>
      <c r="E18" s="72">
        <f t="shared" si="0"/>
        <v>-23117160</v>
      </c>
      <c r="F18" s="73"/>
      <c r="G18" s="74">
        <v>12073817</v>
      </c>
      <c r="H18" s="75">
        <f t="shared" si="1"/>
        <v>12073817</v>
      </c>
      <c r="I18" s="75">
        <v>19679566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/>
      <c r="D23" s="62">
        <v>45903013</v>
      </c>
      <c r="E23" s="63">
        <f t="shared" si="0"/>
        <v>45903013</v>
      </c>
      <c r="F23" s="61"/>
      <c r="G23" s="62">
        <v>36416000</v>
      </c>
      <c r="H23" s="63">
        <f t="shared" si="1"/>
        <v>36416000</v>
      </c>
      <c r="I23" s="63">
        <v>35848000</v>
      </c>
      <c r="J23" s="28">
        <f t="shared" si="2"/>
        <v>0</v>
      </c>
      <c r="K23" s="29">
        <f t="shared" si="3"/>
        <v>0</v>
      </c>
      <c r="L23" s="30">
        <f>IF($E$25=0,0,($E23/$E$25)*100)</f>
        <v>80.2037457268537</v>
      </c>
      <c r="M23" s="29">
        <f>IF($H$25=0,0,($H23/$H$25)*100)</f>
        <v>68.49490275740135</v>
      </c>
      <c r="N23" s="5"/>
      <c r="O23" s="31"/>
    </row>
    <row r="24" spans="1:15" ht="12.75">
      <c r="A24" s="6"/>
      <c r="B24" s="27" t="s">
        <v>30</v>
      </c>
      <c r="C24" s="61"/>
      <c r="D24" s="62">
        <v>11329991</v>
      </c>
      <c r="E24" s="63">
        <f t="shared" si="0"/>
        <v>11329991</v>
      </c>
      <c r="F24" s="61"/>
      <c r="G24" s="62">
        <v>16750000</v>
      </c>
      <c r="H24" s="63">
        <f t="shared" si="1"/>
        <v>16750000</v>
      </c>
      <c r="I24" s="63">
        <v>16800000</v>
      </c>
      <c r="J24" s="28">
        <f t="shared" si="2"/>
        <v>0</v>
      </c>
      <c r="K24" s="29">
        <f t="shared" si="3"/>
        <v>0</v>
      </c>
      <c r="L24" s="30">
        <f>IF($E$25=0,0,($E24/$E$25)*100)</f>
        <v>19.796254273146314</v>
      </c>
      <c r="M24" s="29">
        <f>IF($H$25=0,0,($H24/$H$25)*100)</f>
        <v>31.50509724259865</v>
      </c>
      <c r="N24" s="5"/>
      <c r="O24" s="31"/>
    </row>
    <row r="25" spans="1:15" ht="16.5">
      <c r="A25" s="6"/>
      <c r="B25" s="32" t="s">
        <v>31</v>
      </c>
      <c r="C25" s="64"/>
      <c r="D25" s="65">
        <v>57233004</v>
      </c>
      <c r="E25" s="66">
        <f t="shared" si="0"/>
        <v>57233004</v>
      </c>
      <c r="F25" s="64"/>
      <c r="G25" s="65">
        <v>53166000</v>
      </c>
      <c r="H25" s="66">
        <f t="shared" si="1"/>
        <v>53166000</v>
      </c>
      <c r="I25" s="66">
        <v>52648000</v>
      </c>
      <c r="J25" s="41">
        <f t="shared" si="2"/>
        <v>0</v>
      </c>
      <c r="K25" s="34">
        <f t="shared" si="3"/>
        <v>0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12433800</v>
      </c>
      <c r="E27" s="63">
        <f t="shared" si="0"/>
        <v>12433800</v>
      </c>
      <c r="F27" s="61"/>
      <c r="G27" s="62">
        <v>12716000</v>
      </c>
      <c r="H27" s="63">
        <f t="shared" si="1"/>
        <v>12716000</v>
      </c>
      <c r="I27" s="63">
        <v>15473000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21.72487748502595</v>
      </c>
      <c r="M27" s="29">
        <f aca="true" t="shared" si="7" ref="M27:M32">IF($H$32=0,0,($H27/$H$32)*100)</f>
        <v>23.917541285784147</v>
      </c>
      <c r="N27" s="5"/>
      <c r="O27" s="31"/>
    </row>
    <row r="28" spans="1:15" ht="12.75">
      <c r="A28" s="6"/>
      <c r="B28" s="27" t="s">
        <v>34</v>
      </c>
      <c r="C28" s="61"/>
      <c r="D28" s="62">
        <v>30334000</v>
      </c>
      <c r="E28" s="63">
        <f t="shared" si="0"/>
        <v>30334000</v>
      </c>
      <c r="F28" s="61"/>
      <c r="G28" s="62">
        <v>27830000</v>
      </c>
      <c r="H28" s="63">
        <f t="shared" si="1"/>
        <v>27830000</v>
      </c>
      <c r="I28" s="63">
        <v>24853000</v>
      </c>
      <c r="J28" s="28">
        <f t="shared" si="2"/>
        <v>0</v>
      </c>
      <c r="K28" s="29">
        <f t="shared" si="3"/>
        <v>0</v>
      </c>
      <c r="L28" s="30">
        <f t="shared" si="6"/>
        <v>53.00088739008003</v>
      </c>
      <c r="M28" s="29">
        <f t="shared" si="7"/>
        <v>52.345483955911675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6607310</v>
      </c>
      <c r="E30" s="63">
        <f t="shared" si="0"/>
        <v>6607310</v>
      </c>
      <c r="F30" s="61"/>
      <c r="G30" s="62">
        <v>6585000</v>
      </c>
      <c r="H30" s="63">
        <f t="shared" si="1"/>
        <v>6585000</v>
      </c>
      <c r="I30" s="63">
        <v>5951000</v>
      </c>
      <c r="J30" s="28">
        <f t="shared" si="2"/>
        <v>0</v>
      </c>
      <c r="K30" s="29">
        <f t="shared" si="3"/>
        <v>0</v>
      </c>
      <c r="L30" s="30">
        <f t="shared" si="6"/>
        <v>11.544580116745227</v>
      </c>
      <c r="M30" s="29">
        <f t="shared" si="7"/>
        <v>12.385735244329082</v>
      </c>
      <c r="N30" s="5"/>
      <c r="O30" s="31"/>
    </row>
    <row r="31" spans="1:15" ht="12.75">
      <c r="A31" s="6"/>
      <c r="B31" s="27" t="s">
        <v>30</v>
      </c>
      <c r="C31" s="61"/>
      <c r="D31" s="62">
        <v>7857894</v>
      </c>
      <c r="E31" s="63">
        <f t="shared" si="0"/>
        <v>7857894</v>
      </c>
      <c r="F31" s="61"/>
      <c r="G31" s="62">
        <v>6035000</v>
      </c>
      <c r="H31" s="63">
        <f t="shared" si="1"/>
        <v>6035000</v>
      </c>
      <c r="I31" s="63">
        <v>6371000</v>
      </c>
      <c r="J31" s="28">
        <f t="shared" si="2"/>
        <v>0</v>
      </c>
      <c r="K31" s="29">
        <f t="shared" si="3"/>
        <v>0</v>
      </c>
      <c r="L31" s="30">
        <f t="shared" si="6"/>
        <v>13.729655008148795</v>
      </c>
      <c r="M31" s="29">
        <f t="shared" si="7"/>
        <v>11.351239513975097</v>
      </c>
      <c r="N31" s="5"/>
      <c r="O31" s="31"/>
    </row>
    <row r="32" spans="1:15" ht="17.25" thickBot="1">
      <c r="A32" s="6"/>
      <c r="B32" s="55" t="s">
        <v>37</v>
      </c>
      <c r="C32" s="79"/>
      <c r="D32" s="80">
        <v>57233004</v>
      </c>
      <c r="E32" s="81">
        <f t="shared" si="0"/>
        <v>57233004</v>
      </c>
      <c r="F32" s="79"/>
      <c r="G32" s="80">
        <v>53166000</v>
      </c>
      <c r="H32" s="81">
        <f t="shared" si="1"/>
        <v>53166000</v>
      </c>
      <c r="I32" s="81">
        <v>52648000</v>
      </c>
      <c r="J32" s="56">
        <f t="shared" si="2"/>
        <v>0</v>
      </c>
      <c r="K32" s="57">
        <f t="shared" si="3"/>
        <v>0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322745338</v>
      </c>
      <c r="D7" s="62">
        <v>363169576</v>
      </c>
      <c r="E7" s="63">
        <f>($D7-$C7)</f>
        <v>40424238</v>
      </c>
      <c r="F7" s="61">
        <v>348564966</v>
      </c>
      <c r="G7" s="62">
        <v>392223143</v>
      </c>
      <c r="H7" s="63">
        <f>($G7-$F7)</f>
        <v>43658177</v>
      </c>
      <c r="I7" s="63">
        <v>423600994</v>
      </c>
      <c r="J7" s="28">
        <f>IF($C7=0,0,($E7/$C7)*100)</f>
        <v>12.525119107994676</v>
      </c>
      <c r="K7" s="29">
        <f>IF($F7=0,0,($H7/$F7)*100)</f>
        <v>12.525119062023002</v>
      </c>
      <c r="L7" s="30">
        <f>IF($E$10=0,0,($E7/$E$10)*100)</f>
        <v>7.475417562135631</v>
      </c>
      <c r="M7" s="29">
        <f>IF($H$10=0,0,($H7/$H$10)*100)</f>
        <v>6.754854337946449</v>
      </c>
      <c r="N7" s="5"/>
      <c r="O7" s="31"/>
    </row>
    <row r="8" spans="1:15" ht="12.75">
      <c r="A8" s="2"/>
      <c r="B8" s="27" t="s">
        <v>16</v>
      </c>
      <c r="C8" s="61">
        <v>1419411169</v>
      </c>
      <c r="D8" s="62">
        <v>1871317513</v>
      </c>
      <c r="E8" s="63">
        <f>($D8-$C8)</f>
        <v>451906344</v>
      </c>
      <c r="F8" s="61">
        <v>1532963864</v>
      </c>
      <c r="G8" s="62">
        <v>2081776796</v>
      </c>
      <c r="H8" s="63">
        <f>($G8-$F8)</f>
        <v>548812932</v>
      </c>
      <c r="I8" s="63">
        <v>2315782486</v>
      </c>
      <c r="J8" s="28">
        <f>IF($C8=0,0,($E8/$C8)*100)</f>
        <v>31.837592508052186</v>
      </c>
      <c r="K8" s="29">
        <f>IF($F8=0,0,($H8/$F8)*100)</f>
        <v>35.80077423142703</v>
      </c>
      <c r="L8" s="30">
        <f>IF($E$10=0,0,($E8/$E$10)*100)</f>
        <v>83.56839330844296</v>
      </c>
      <c r="M8" s="29">
        <f>IF($H$10=0,0,($H8/$H$10)*100)</f>
        <v>84.91310607040027</v>
      </c>
      <c r="N8" s="5"/>
      <c r="O8" s="31"/>
    </row>
    <row r="9" spans="1:15" ht="12.75">
      <c r="A9" s="2"/>
      <c r="B9" s="27" t="s">
        <v>17</v>
      </c>
      <c r="C9" s="61">
        <v>343691325</v>
      </c>
      <c r="D9" s="62">
        <v>392123017</v>
      </c>
      <c r="E9" s="63">
        <f aca="true" t="shared" si="0" ref="E9:E32">($D9-$C9)</f>
        <v>48431692</v>
      </c>
      <c r="F9" s="61">
        <v>379546509</v>
      </c>
      <c r="G9" s="62">
        <v>433398397</v>
      </c>
      <c r="H9" s="63">
        <f aca="true" t="shared" si="1" ref="H9:H32">($G9-$F9)</f>
        <v>53851888</v>
      </c>
      <c r="I9" s="63">
        <v>478841353</v>
      </c>
      <c r="J9" s="28">
        <f aca="true" t="shared" si="2" ref="J9:J32">IF($C9=0,0,($E9/$C9)*100)</f>
        <v>14.091624803157309</v>
      </c>
      <c r="K9" s="29">
        <f aca="true" t="shared" si="3" ref="K9:K32">IF($F9=0,0,($H9/$F9)*100)</f>
        <v>14.188481970729969</v>
      </c>
      <c r="L9" s="30">
        <f>IF($E$10=0,0,($E9/$E$10)*100)</f>
        <v>8.956189129421405</v>
      </c>
      <c r="M9" s="29">
        <f>IF($H$10=0,0,($H9/$H$10)*100)</f>
        <v>8.332039591653274</v>
      </c>
      <c r="N9" s="5"/>
      <c r="O9" s="31"/>
    </row>
    <row r="10" spans="1:15" ht="16.5">
      <c r="A10" s="6"/>
      <c r="B10" s="32" t="s">
        <v>18</v>
      </c>
      <c r="C10" s="64">
        <v>2085847832</v>
      </c>
      <c r="D10" s="65">
        <v>2626610106</v>
      </c>
      <c r="E10" s="66">
        <f t="shared" si="0"/>
        <v>540762274</v>
      </c>
      <c r="F10" s="64">
        <v>2261075339</v>
      </c>
      <c r="G10" s="65">
        <v>2907398336</v>
      </c>
      <c r="H10" s="66">
        <f t="shared" si="1"/>
        <v>646322997</v>
      </c>
      <c r="I10" s="66">
        <v>3218224833</v>
      </c>
      <c r="J10" s="33">
        <f t="shared" si="2"/>
        <v>25.925298370470966</v>
      </c>
      <c r="K10" s="34">
        <f t="shared" si="3"/>
        <v>28.584761677417063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519236384</v>
      </c>
      <c r="D12" s="62">
        <v>571167409</v>
      </c>
      <c r="E12" s="63">
        <f t="shared" si="0"/>
        <v>51931025</v>
      </c>
      <c r="F12" s="61">
        <v>555583928</v>
      </c>
      <c r="G12" s="62">
        <v>611149129</v>
      </c>
      <c r="H12" s="63">
        <f t="shared" si="1"/>
        <v>55565201</v>
      </c>
      <c r="I12" s="63">
        <v>653929564</v>
      </c>
      <c r="J12" s="28">
        <f t="shared" si="2"/>
        <v>10.001422589061093</v>
      </c>
      <c r="K12" s="29">
        <f t="shared" si="3"/>
        <v>10.001225413417647</v>
      </c>
      <c r="L12" s="30">
        <f aca="true" t="shared" si="4" ref="L12:L17">IF($E$17=0,0,($E12/$E$17)*100)</f>
        <v>17.547740544574136</v>
      </c>
      <c r="M12" s="29">
        <f aca="true" t="shared" si="5" ref="M12:M17">IF($H$17=0,0,($H12/$H$17)*100)</f>
        <v>34.512318909194796</v>
      </c>
      <c r="N12" s="5"/>
      <c r="O12" s="31"/>
    </row>
    <row r="13" spans="1:15" ht="12.75">
      <c r="A13" s="2"/>
      <c r="B13" s="27" t="s">
        <v>21</v>
      </c>
      <c r="C13" s="61">
        <v>229283239</v>
      </c>
      <c r="D13" s="62">
        <v>267630980</v>
      </c>
      <c r="E13" s="63">
        <f t="shared" si="0"/>
        <v>38347741</v>
      </c>
      <c r="F13" s="61">
        <v>253386684</v>
      </c>
      <c r="G13" s="62">
        <v>250670417</v>
      </c>
      <c r="H13" s="63">
        <f t="shared" si="1"/>
        <v>-2716267</v>
      </c>
      <c r="I13" s="63">
        <v>253386684</v>
      </c>
      <c r="J13" s="28">
        <f t="shared" si="2"/>
        <v>16.725052021792138</v>
      </c>
      <c r="K13" s="29">
        <f t="shared" si="3"/>
        <v>-1.0719849035160822</v>
      </c>
      <c r="L13" s="30">
        <f t="shared" si="4"/>
        <v>12.957884223131124</v>
      </c>
      <c r="M13" s="29">
        <f t="shared" si="5"/>
        <v>-1.6871112001650423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796263090</v>
      </c>
      <c r="D15" s="62">
        <v>894997075</v>
      </c>
      <c r="E15" s="63">
        <f t="shared" si="0"/>
        <v>98733985</v>
      </c>
      <c r="F15" s="61">
        <v>858811502</v>
      </c>
      <c r="G15" s="62">
        <v>980212831</v>
      </c>
      <c r="H15" s="63">
        <f t="shared" si="1"/>
        <v>121401329</v>
      </c>
      <c r="I15" s="63">
        <v>1114485890</v>
      </c>
      <c r="J15" s="28">
        <f t="shared" si="2"/>
        <v>12.399668682369795</v>
      </c>
      <c r="K15" s="29">
        <f t="shared" si="3"/>
        <v>14.135969152401968</v>
      </c>
      <c r="L15" s="30">
        <f t="shared" si="4"/>
        <v>33.362683515526115</v>
      </c>
      <c r="M15" s="29">
        <f t="shared" si="5"/>
        <v>75.40405338312513</v>
      </c>
      <c r="N15" s="5"/>
      <c r="O15" s="31"/>
    </row>
    <row r="16" spans="1:15" ht="12.75">
      <c r="A16" s="2"/>
      <c r="B16" s="27" t="s">
        <v>23</v>
      </c>
      <c r="C16" s="61">
        <v>541065311</v>
      </c>
      <c r="D16" s="62">
        <v>647993937</v>
      </c>
      <c r="E16" s="63">
        <f t="shared" si="0"/>
        <v>106928626</v>
      </c>
      <c r="F16" s="61">
        <v>593295258</v>
      </c>
      <c r="G16" s="62">
        <v>580046060</v>
      </c>
      <c r="H16" s="63">
        <f t="shared" si="1"/>
        <v>-13249198</v>
      </c>
      <c r="I16" s="63">
        <v>591857512</v>
      </c>
      <c r="J16" s="40">
        <f t="shared" si="2"/>
        <v>19.762609767455597</v>
      </c>
      <c r="K16" s="29">
        <f t="shared" si="3"/>
        <v>-2.2331542046472923</v>
      </c>
      <c r="L16" s="30">
        <f t="shared" si="4"/>
        <v>36.13169171676862</v>
      </c>
      <c r="M16" s="29">
        <f t="shared" si="5"/>
        <v>-8.229261092154887</v>
      </c>
      <c r="N16" s="5"/>
      <c r="O16" s="31"/>
    </row>
    <row r="17" spans="1:15" ht="16.5">
      <c r="A17" s="2"/>
      <c r="B17" s="32" t="s">
        <v>24</v>
      </c>
      <c r="C17" s="64">
        <v>2085848024</v>
      </c>
      <c r="D17" s="65">
        <v>2381789401</v>
      </c>
      <c r="E17" s="66">
        <f t="shared" si="0"/>
        <v>295941377</v>
      </c>
      <c r="F17" s="64">
        <v>2261077372</v>
      </c>
      <c r="G17" s="65">
        <v>2422078437</v>
      </c>
      <c r="H17" s="66">
        <f t="shared" si="1"/>
        <v>161001065</v>
      </c>
      <c r="I17" s="66">
        <v>2613659650</v>
      </c>
      <c r="J17" s="41">
        <f t="shared" si="2"/>
        <v>14.188060376157107</v>
      </c>
      <c r="K17" s="34">
        <f t="shared" si="3"/>
        <v>7.120546470180676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-192</v>
      </c>
      <c r="D18" s="71">
        <v>244820705</v>
      </c>
      <c r="E18" s="72">
        <f t="shared" si="0"/>
        <v>244820897</v>
      </c>
      <c r="F18" s="73">
        <v>-2033</v>
      </c>
      <c r="G18" s="74">
        <v>485319899</v>
      </c>
      <c r="H18" s="75">
        <f t="shared" si="1"/>
        <v>485321932</v>
      </c>
      <c r="I18" s="75">
        <v>604565183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4200000</v>
      </c>
      <c r="E22" s="63">
        <f t="shared" si="0"/>
        <v>4200000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5.531092032999233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127108000</v>
      </c>
      <c r="D23" s="62">
        <v>198842372</v>
      </c>
      <c r="E23" s="63">
        <f t="shared" si="0"/>
        <v>71734372</v>
      </c>
      <c r="F23" s="61">
        <v>200480000</v>
      </c>
      <c r="G23" s="62">
        <v>208852150</v>
      </c>
      <c r="H23" s="63">
        <f t="shared" si="1"/>
        <v>8372150</v>
      </c>
      <c r="I23" s="63">
        <v>166612800</v>
      </c>
      <c r="J23" s="28">
        <f t="shared" si="2"/>
        <v>56.43576486137773</v>
      </c>
      <c r="K23" s="29">
        <f t="shared" si="3"/>
        <v>4.176052474062251</v>
      </c>
      <c r="L23" s="30">
        <f>IF($E$25=0,0,($E23/$E$25)*100)</f>
        <v>94.46890796700077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127108000</v>
      </c>
      <c r="D25" s="65">
        <v>203042372</v>
      </c>
      <c r="E25" s="66">
        <f t="shared" si="0"/>
        <v>75934372</v>
      </c>
      <c r="F25" s="64">
        <v>200480000</v>
      </c>
      <c r="G25" s="65">
        <v>208852150</v>
      </c>
      <c r="H25" s="66">
        <f t="shared" si="1"/>
        <v>8372150</v>
      </c>
      <c r="I25" s="66">
        <v>166612800</v>
      </c>
      <c r="J25" s="41">
        <f t="shared" si="2"/>
        <v>59.74004153947824</v>
      </c>
      <c r="K25" s="34">
        <f t="shared" si="3"/>
        <v>4.176052474062251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93967000</v>
      </c>
      <c r="D27" s="62">
        <v>137070372</v>
      </c>
      <c r="E27" s="63">
        <f t="shared" si="0"/>
        <v>43103372</v>
      </c>
      <c r="F27" s="61">
        <v>105489000</v>
      </c>
      <c r="G27" s="62">
        <v>176428150</v>
      </c>
      <c r="H27" s="63">
        <f t="shared" si="1"/>
        <v>70939150</v>
      </c>
      <c r="I27" s="63">
        <v>146134800</v>
      </c>
      <c r="J27" s="28">
        <f t="shared" si="2"/>
        <v>45.87075462662424</v>
      </c>
      <c r="K27" s="29">
        <f t="shared" si="3"/>
        <v>67.24791210457963</v>
      </c>
      <c r="L27" s="30">
        <f aca="true" t="shared" si="6" ref="L27:L32">IF($E$32=0,0,($E27/$E$32)*100)</f>
        <v>56.7639803487148</v>
      </c>
      <c r="M27" s="29">
        <f aca="true" t="shared" si="7" ref="M27:M32">IF($H$32=0,0,($H27/$H$32)*100)</f>
        <v>847.3229696075679</v>
      </c>
      <c r="N27" s="5"/>
      <c r="O27" s="31"/>
    </row>
    <row r="28" spans="1:15" ht="12.75">
      <c r="A28" s="6"/>
      <c r="B28" s="27" t="s">
        <v>34</v>
      </c>
      <c r="C28" s="61">
        <v>33041000</v>
      </c>
      <c r="D28" s="62">
        <v>20772000</v>
      </c>
      <c r="E28" s="63">
        <f t="shared" si="0"/>
        <v>-12269000</v>
      </c>
      <c r="F28" s="61">
        <v>37093000</v>
      </c>
      <c r="G28" s="62">
        <v>14464000</v>
      </c>
      <c r="H28" s="63">
        <f t="shared" si="1"/>
        <v>-22629000</v>
      </c>
      <c r="I28" s="63">
        <v>2518000</v>
      </c>
      <c r="J28" s="28">
        <f t="shared" si="2"/>
        <v>-37.13265337005539</v>
      </c>
      <c r="K28" s="29">
        <f t="shared" si="3"/>
        <v>-61.006119753053135</v>
      </c>
      <c r="L28" s="30">
        <f t="shared" si="6"/>
        <v>-16.157373369730376</v>
      </c>
      <c r="M28" s="29">
        <f t="shared" si="7"/>
        <v>-270.2889938665695</v>
      </c>
      <c r="N28" s="5"/>
      <c r="O28" s="31"/>
    </row>
    <row r="29" spans="1:15" ht="12.75">
      <c r="A29" s="6"/>
      <c r="B29" s="27" t="s">
        <v>35</v>
      </c>
      <c r="C29" s="61"/>
      <c r="D29" s="62">
        <v>26000000</v>
      </c>
      <c r="E29" s="63">
        <f t="shared" si="0"/>
        <v>26000000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34.2400935376143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10000000</v>
      </c>
      <c r="E30" s="63">
        <f t="shared" si="0"/>
        <v>10000000</v>
      </c>
      <c r="F30" s="61">
        <v>57898000</v>
      </c>
      <c r="G30" s="62">
        <v>7960000</v>
      </c>
      <c r="H30" s="63">
        <f t="shared" si="1"/>
        <v>-49938000</v>
      </c>
      <c r="I30" s="63">
        <v>7960000</v>
      </c>
      <c r="J30" s="28">
        <f t="shared" si="2"/>
        <v>0</v>
      </c>
      <c r="K30" s="29">
        <f t="shared" si="3"/>
        <v>-86.25168399599296</v>
      </c>
      <c r="L30" s="30">
        <f t="shared" si="6"/>
        <v>13.16926674523627</v>
      </c>
      <c r="M30" s="29">
        <f t="shared" si="7"/>
        <v>-596.4776073051726</v>
      </c>
      <c r="N30" s="5"/>
      <c r="O30" s="31"/>
    </row>
    <row r="31" spans="1:15" ht="12.75">
      <c r="A31" s="6"/>
      <c r="B31" s="27" t="s">
        <v>30</v>
      </c>
      <c r="C31" s="61">
        <v>100000</v>
      </c>
      <c r="D31" s="62">
        <v>9200000</v>
      </c>
      <c r="E31" s="63">
        <f t="shared" si="0"/>
        <v>9100000</v>
      </c>
      <c r="F31" s="61"/>
      <c r="G31" s="62">
        <v>10000000</v>
      </c>
      <c r="H31" s="63">
        <f t="shared" si="1"/>
        <v>10000000</v>
      </c>
      <c r="I31" s="63">
        <v>10000000</v>
      </c>
      <c r="J31" s="28">
        <f t="shared" si="2"/>
        <v>9100</v>
      </c>
      <c r="K31" s="29">
        <f t="shared" si="3"/>
        <v>0</v>
      </c>
      <c r="L31" s="30">
        <f t="shared" si="6"/>
        <v>11.984032738165004</v>
      </c>
      <c r="M31" s="29">
        <f t="shared" si="7"/>
        <v>119.44363156417408</v>
      </c>
      <c r="N31" s="5"/>
      <c r="O31" s="31"/>
    </row>
    <row r="32" spans="1:15" ht="17.25" thickBot="1">
      <c r="A32" s="6"/>
      <c r="B32" s="55" t="s">
        <v>37</v>
      </c>
      <c r="C32" s="79">
        <v>127108000</v>
      </c>
      <c r="D32" s="80">
        <v>203042372</v>
      </c>
      <c r="E32" s="81">
        <f t="shared" si="0"/>
        <v>75934372</v>
      </c>
      <c r="F32" s="79">
        <v>200480000</v>
      </c>
      <c r="G32" s="80">
        <v>208852150</v>
      </c>
      <c r="H32" s="81">
        <f t="shared" si="1"/>
        <v>8372150</v>
      </c>
      <c r="I32" s="81">
        <v>166612800</v>
      </c>
      <c r="J32" s="56">
        <f t="shared" si="2"/>
        <v>59.74004153947824</v>
      </c>
      <c r="K32" s="57">
        <f t="shared" si="3"/>
        <v>4.176052474062251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52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288801453</v>
      </c>
      <c r="D7" s="62">
        <v>301305502</v>
      </c>
      <c r="E7" s="63">
        <f>($D7-$C7)</f>
        <v>12504049</v>
      </c>
      <c r="F7" s="61">
        <v>312722812</v>
      </c>
      <c r="G7" s="62">
        <v>316055776</v>
      </c>
      <c r="H7" s="63">
        <f>($G7-$F7)</f>
        <v>3332964</v>
      </c>
      <c r="I7" s="63">
        <v>326327590</v>
      </c>
      <c r="J7" s="28">
        <f>IF($C7=0,0,($E7/$C7)*100)</f>
        <v>4.329635072854013</v>
      </c>
      <c r="K7" s="29">
        <f>IF($F7=0,0,($H7/$F7)*100)</f>
        <v>1.0657885744516777</v>
      </c>
      <c r="L7" s="30">
        <f>IF($E$10=0,0,($E7/$E$10)*100)</f>
        <v>28.251505922049603</v>
      </c>
      <c r="M7" s="29">
        <f>IF($H$10=0,0,($H7/$H$10)*100)</f>
        <v>5.995190628795264</v>
      </c>
      <c r="N7" s="5"/>
      <c r="O7" s="31"/>
    </row>
    <row r="8" spans="1:15" ht="12.75">
      <c r="A8" s="2"/>
      <c r="B8" s="27" t="s">
        <v>16</v>
      </c>
      <c r="C8" s="61">
        <v>746652246</v>
      </c>
      <c r="D8" s="62">
        <v>766788972</v>
      </c>
      <c r="E8" s="63">
        <f>($D8-$C8)</f>
        <v>20136726</v>
      </c>
      <c r="F8" s="61">
        <v>809802946</v>
      </c>
      <c r="G8" s="62">
        <v>855753002</v>
      </c>
      <c r="H8" s="63">
        <f>($G8-$F8)</f>
        <v>45950056</v>
      </c>
      <c r="I8" s="63">
        <v>954198527</v>
      </c>
      <c r="J8" s="28">
        <f>IF($C8=0,0,($E8/$C8)*100)</f>
        <v>2.696935033394382</v>
      </c>
      <c r="K8" s="29">
        <f>IF($F8=0,0,($H8/$F8)*100)</f>
        <v>5.674226826040715</v>
      </c>
      <c r="L8" s="30">
        <f>IF($E$10=0,0,($E8/$E$10)*100)</f>
        <v>45.49668941953844</v>
      </c>
      <c r="M8" s="29">
        <f>IF($H$10=0,0,($H8/$H$10)*100)</f>
        <v>82.65296148527784</v>
      </c>
      <c r="N8" s="5"/>
      <c r="O8" s="31"/>
    </row>
    <row r="9" spans="1:15" ht="12.75">
      <c r="A9" s="2"/>
      <c r="B9" s="27" t="s">
        <v>17</v>
      </c>
      <c r="C9" s="61">
        <v>283217347</v>
      </c>
      <c r="D9" s="62">
        <v>294836333</v>
      </c>
      <c r="E9" s="63">
        <f aca="true" t="shared" si="0" ref="E9:E32">($D9-$C9)</f>
        <v>11618986</v>
      </c>
      <c r="F9" s="61">
        <v>307431610</v>
      </c>
      <c r="G9" s="62">
        <v>313742552</v>
      </c>
      <c r="H9" s="63">
        <f aca="true" t="shared" si="1" ref="H9:H32">($G9-$F9)</f>
        <v>6310942</v>
      </c>
      <c r="I9" s="63">
        <v>340023768</v>
      </c>
      <c r="J9" s="28">
        <f aca="true" t="shared" si="2" ref="J9:J32">IF($C9=0,0,($E9/$C9)*100)</f>
        <v>4.102498001296509</v>
      </c>
      <c r="K9" s="29">
        <f aca="true" t="shared" si="3" ref="K9:K32">IF($F9=0,0,($H9/$F9)*100)</f>
        <v>2.052795416840838</v>
      </c>
      <c r="L9" s="30">
        <f>IF($E$10=0,0,($E9/$E$10)*100)</f>
        <v>26.25180465841196</v>
      </c>
      <c r="M9" s="29">
        <f>IF($H$10=0,0,($H9/$H$10)*100)</f>
        <v>11.351847885926892</v>
      </c>
      <c r="N9" s="5"/>
      <c r="O9" s="31"/>
    </row>
    <row r="10" spans="1:15" ht="16.5">
      <c r="A10" s="6"/>
      <c r="B10" s="32" t="s">
        <v>18</v>
      </c>
      <c r="C10" s="64">
        <v>1318671046</v>
      </c>
      <c r="D10" s="65">
        <v>1362930807</v>
      </c>
      <c r="E10" s="66">
        <f t="shared" si="0"/>
        <v>44259761</v>
      </c>
      <c r="F10" s="64">
        <v>1429957368</v>
      </c>
      <c r="G10" s="65">
        <v>1485551330</v>
      </c>
      <c r="H10" s="66">
        <f t="shared" si="1"/>
        <v>55593962</v>
      </c>
      <c r="I10" s="66">
        <v>1620549885</v>
      </c>
      <c r="J10" s="33">
        <f t="shared" si="2"/>
        <v>3.356391355846908</v>
      </c>
      <c r="K10" s="34">
        <f t="shared" si="3"/>
        <v>3.887805555892629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370440857</v>
      </c>
      <c r="D12" s="62">
        <v>385662127</v>
      </c>
      <c r="E12" s="63">
        <f t="shared" si="0"/>
        <v>15221270</v>
      </c>
      <c r="F12" s="61">
        <v>399984029</v>
      </c>
      <c r="G12" s="62">
        <v>418250151</v>
      </c>
      <c r="H12" s="63">
        <f t="shared" si="1"/>
        <v>18266122</v>
      </c>
      <c r="I12" s="63">
        <v>451938355</v>
      </c>
      <c r="J12" s="28">
        <f t="shared" si="2"/>
        <v>4.108960907624723</v>
      </c>
      <c r="K12" s="29">
        <f t="shared" si="3"/>
        <v>4.566712837426817</v>
      </c>
      <c r="L12" s="30">
        <f aca="true" t="shared" si="4" ref="L12:L17">IF($E$17=0,0,($E12/$E$17)*100)</f>
        <v>61.32452418134059</v>
      </c>
      <c r="M12" s="29">
        <f aca="true" t="shared" si="5" ref="M12:M17">IF($H$17=0,0,($H12/$H$17)*100)</f>
        <v>156.17525540759408</v>
      </c>
      <c r="N12" s="5"/>
      <c r="O12" s="31"/>
    </row>
    <row r="13" spans="1:15" ht="12.75">
      <c r="A13" s="2"/>
      <c r="B13" s="27" t="s">
        <v>21</v>
      </c>
      <c r="C13" s="61">
        <v>9223239</v>
      </c>
      <c r="D13" s="62">
        <v>17323239</v>
      </c>
      <c r="E13" s="63">
        <f t="shared" si="0"/>
        <v>8100000</v>
      </c>
      <c r="F13" s="61">
        <v>9973836</v>
      </c>
      <c r="G13" s="62">
        <v>18273836</v>
      </c>
      <c r="H13" s="63">
        <f t="shared" si="1"/>
        <v>8300000</v>
      </c>
      <c r="I13" s="63">
        <v>19052692</v>
      </c>
      <c r="J13" s="28">
        <f t="shared" si="2"/>
        <v>87.82164270057406</v>
      </c>
      <c r="K13" s="29">
        <f t="shared" si="3"/>
        <v>83.21773087105102</v>
      </c>
      <c r="L13" s="30">
        <f t="shared" si="4"/>
        <v>32.63385025486433</v>
      </c>
      <c r="M13" s="29">
        <f t="shared" si="5"/>
        <v>70.96496015317487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371787488</v>
      </c>
      <c r="D15" s="62">
        <v>380168395</v>
      </c>
      <c r="E15" s="63">
        <f t="shared" si="0"/>
        <v>8380907</v>
      </c>
      <c r="F15" s="61">
        <v>408937790</v>
      </c>
      <c r="G15" s="62">
        <v>432457083</v>
      </c>
      <c r="H15" s="63">
        <f t="shared" si="1"/>
        <v>23519293</v>
      </c>
      <c r="I15" s="63">
        <v>492309937</v>
      </c>
      <c r="J15" s="28">
        <f t="shared" si="2"/>
        <v>2.2542197547002982</v>
      </c>
      <c r="K15" s="29">
        <f t="shared" si="3"/>
        <v>5.751313176510295</v>
      </c>
      <c r="L15" s="30">
        <f t="shared" si="4"/>
        <v>33.76558815283262</v>
      </c>
      <c r="M15" s="29">
        <f t="shared" si="5"/>
        <v>201.0898422380536</v>
      </c>
      <c r="N15" s="5"/>
      <c r="O15" s="31"/>
    </row>
    <row r="16" spans="1:15" ht="12.75">
      <c r="A16" s="2"/>
      <c r="B16" s="27" t="s">
        <v>23</v>
      </c>
      <c r="C16" s="61">
        <v>626557665</v>
      </c>
      <c r="D16" s="62">
        <v>619676341</v>
      </c>
      <c r="E16" s="63">
        <f t="shared" si="0"/>
        <v>-6881324</v>
      </c>
      <c r="F16" s="61">
        <v>688740204</v>
      </c>
      <c r="G16" s="62">
        <v>650350702</v>
      </c>
      <c r="H16" s="63">
        <f t="shared" si="1"/>
        <v>-38389502</v>
      </c>
      <c r="I16" s="63">
        <v>681075929</v>
      </c>
      <c r="J16" s="40">
        <f t="shared" si="2"/>
        <v>-1.098274649628618</v>
      </c>
      <c r="K16" s="29">
        <f t="shared" si="3"/>
        <v>-5.573872670281928</v>
      </c>
      <c r="L16" s="30">
        <f t="shared" si="4"/>
        <v>-27.723962589037534</v>
      </c>
      <c r="M16" s="29">
        <f t="shared" si="5"/>
        <v>-328.23005779882254</v>
      </c>
      <c r="N16" s="5"/>
      <c r="O16" s="31"/>
    </row>
    <row r="17" spans="1:15" ht="16.5">
      <c r="A17" s="2"/>
      <c r="B17" s="32" t="s">
        <v>24</v>
      </c>
      <c r="C17" s="64">
        <v>1378009249</v>
      </c>
      <c r="D17" s="65">
        <v>1402830102</v>
      </c>
      <c r="E17" s="66">
        <f t="shared" si="0"/>
        <v>24820853</v>
      </c>
      <c r="F17" s="64">
        <v>1507635859</v>
      </c>
      <c r="G17" s="65">
        <v>1519331772</v>
      </c>
      <c r="H17" s="66">
        <f t="shared" si="1"/>
        <v>11695913</v>
      </c>
      <c r="I17" s="66">
        <v>1644376913</v>
      </c>
      <c r="J17" s="41">
        <f t="shared" si="2"/>
        <v>1.8012109148042446</v>
      </c>
      <c r="K17" s="34">
        <f t="shared" si="3"/>
        <v>0.7757783771313176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-59338203</v>
      </c>
      <c r="D18" s="71">
        <v>-39899295</v>
      </c>
      <c r="E18" s="72">
        <f t="shared" si="0"/>
        <v>19438908</v>
      </c>
      <c r="F18" s="73">
        <v>-77678491</v>
      </c>
      <c r="G18" s="74">
        <v>-33780442</v>
      </c>
      <c r="H18" s="75">
        <f t="shared" si="1"/>
        <v>43898049</v>
      </c>
      <c r="I18" s="75">
        <v>-23827028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>
        <v>103960000</v>
      </c>
      <c r="D21" s="62">
        <v>97976000</v>
      </c>
      <c r="E21" s="63">
        <f t="shared" si="0"/>
        <v>-5984000</v>
      </c>
      <c r="F21" s="61">
        <v>126781000</v>
      </c>
      <c r="G21" s="62">
        <v>114770000</v>
      </c>
      <c r="H21" s="63">
        <f t="shared" si="1"/>
        <v>-12011000</v>
      </c>
      <c r="I21" s="63">
        <v>101000000</v>
      </c>
      <c r="J21" s="28">
        <f t="shared" si="2"/>
        <v>-5.756060023085802</v>
      </c>
      <c r="K21" s="29">
        <f t="shared" si="3"/>
        <v>-9.473817054605973</v>
      </c>
      <c r="L21" s="30">
        <f>IF($E$25=0,0,($E21/$E$25)*100)</f>
        <v>-3257.48502994012</v>
      </c>
      <c r="M21" s="29">
        <f>IF($H$25=0,0,($H21/$H$25)*100)</f>
        <v>30.73810347616191</v>
      </c>
      <c r="N21" s="5"/>
      <c r="O21" s="31"/>
    </row>
    <row r="22" spans="1:15" ht="12.75">
      <c r="A22" s="6"/>
      <c r="B22" s="27" t="s">
        <v>28</v>
      </c>
      <c r="C22" s="61">
        <v>73825700</v>
      </c>
      <c r="D22" s="62">
        <v>76222520</v>
      </c>
      <c r="E22" s="63">
        <f t="shared" si="0"/>
        <v>2396820</v>
      </c>
      <c r="F22" s="61">
        <v>93500400</v>
      </c>
      <c r="G22" s="62">
        <v>78280600</v>
      </c>
      <c r="H22" s="63">
        <f t="shared" si="1"/>
        <v>-15219800</v>
      </c>
      <c r="I22" s="63">
        <v>72659500</v>
      </c>
      <c r="J22" s="28">
        <f t="shared" si="2"/>
        <v>3.246592988620494</v>
      </c>
      <c r="K22" s="29">
        <f t="shared" si="3"/>
        <v>-16.277791324956898</v>
      </c>
      <c r="L22" s="30">
        <f>IF($E$25=0,0,($E22/$E$25)*100)</f>
        <v>1304.7468698965706</v>
      </c>
      <c r="M22" s="29">
        <f>IF($H$25=0,0,($H22/$H$25)*100)</f>
        <v>38.94994482445167</v>
      </c>
      <c r="N22" s="5"/>
      <c r="O22" s="31"/>
    </row>
    <row r="23" spans="1:15" ht="12.75">
      <c r="A23" s="6"/>
      <c r="B23" s="27" t="s">
        <v>29</v>
      </c>
      <c r="C23" s="61">
        <v>58399360</v>
      </c>
      <c r="D23" s="62">
        <v>62170240</v>
      </c>
      <c r="E23" s="63">
        <f t="shared" si="0"/>
        <v>3770880</v>
      </c>
      <c r="F23" s="61">
        <v>63799360</v>
      </c>
      <c r="G23" s="62">
        <v>51954880</v>
      </c>
      <c r="H23" s="63">
        <f t="shared" si="1"/>
        <v>-11844480</v>
      </c>
      <c r="I23" s="63">
        <v>53631360</v>
      </c>
      <c r="J23" s="28">
        <f t="shared" si="2"/>
        <v>6.457057063639053</v>
      </c>
      <c r="K23" s="29">
        <f t="shared" si="3"/>
        <v>-18.56520190798152</v>
      </c>
      <c r="L23" s="30">
        <f>IF($E$25=0,0,($E23/$E$25)*100)</f>
        <v>2052.738160043549</v>
      </c>
      <c r="M23" s="29">
        <f>IF($H$25=0,0,($H23/$H$25)*100)</f>
        <v>30.311951699386412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236185060</v>
      </c>
      <c r="D25" s="65">
        <v>236368760</v>
      </c>
      <c r="E25" s="66">
        <f t="shared" si="0"/>
        <v>183700</v>
      </c>
      <c r="F25" s="64">
        <v>284080760</v>
      </c>
      <c r="G25" s="65">
        <v>245005480</v>
      </c>
      <c r="H25" s="66">
        <f t="shared" si="1"/>
        <v>-39075280</v>
      </c>
      <c r="I25" s="66">
        <v>227290860</v>
      </c>
      <c r="J25" s="41">
        <f t="shared" si="2"/>
        <v>0.07777799323970788</v>
      </c>
      <c r="K25" s="34">
        <f t="shared" si="3"/>
        <v>-13.754989954265117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43720600</v>
      </c>
      <c r="D27" s="62">
        <v>59802496</v>
      </c>
      <c r="E27" s="63">
        <f t="shared" si="0"/>
        <v>16081896</v>
      </c>
      <c r="F27" s="61">
        <v>102925600</v>
      </c>
      <c r="G27" s="62">
        <v>83324181</v>
      </c>
      <c r="H27" s="63">
        <f t="shared" si="1"/>
        <v>-19601419</v>
      </c>
      <c r="I27" s="63">
        <v>56478450</v>
      </c>
      <c r="J27" s="28">
        <f t="shared" si="2"/>
        <v>36.78333783159426</v>
      </c>
      <c r="K27" s="29">
        <f t="shared" si="3"/>
        <v>-19.044260125760744</v>
      </c>
      <c r="L27" s="30">
        <f aca="true" t="shared" si="6" ref="L27:L32">IF($E$32=0,0,($E27/$E$32)*100)</f>
        <v>8754.434403919435</v>
      </c>
      <c r="M27" s="29">
        <f aca="true" t="shared" si="7" ref="M27:M32">IF($H$32=0,0,($H27/$H$32)*100)</f>
        <v>50.16322083936443</v>
      </c>
      <c r="N27" s="5"/>
      <c r="O27" s="31"/>
    </row>
    <row r="28" spans="1:15" ht="12.75">
      <c r="A28" s="6"/>
      <c r="B28" s="27" t="s">
        <v>34</v>
      </c>
      <c r="C28" s="61">
        <v>65415000</v>
      </c>
      <c r="D28" s="62">
        <v>62856000</v>
      </c>
      <c r="E28" s="63">
        <f t="shared" si="0"/>
        <v>-2559000</v>
      </c>
      <c r="F28" s="61">
        <v>65235000</v>
      </c>
      <c r="G28" s="62">
        <v>44650000</v>
      </c>
      <c r="H28" s="63">
        <f t="shared" si="1"/>
        <v>-20585000</v>
      </c>
      <c r="I28" s="63">
        <v>45665000</v>
      </c>
      <c r="J28" s="28">
        <f t="shared" si="2"/>
        <v>-3.911946801192387</v>
      </c>
      <c r="K28" s="29">
        <f t="shared" si="3"/>
        <v>-31.555146777036867</v>
      </c>
      <c r="L28" s="30">
        <f t="shared" si="6"/>
        <v>-1393.0321175830159</v>
      </c>
      <c r="M28" s="29">
        <f t="shared" si="7"/>
        <v>52.680364670451496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64772760</v>
      </c>
      <c r="D30" s="62">
        <v>53560000</v>
      </c>
      <c r="E30" s="63">
        <f t="shared" si="0"/>
        <v>-11212760</v>
      </c>
      <c r="F30" s="61">
        <v>59135760</v>
      </c>
      <c r="G30" s="62">
        <v>63224699</v>
      </c>
      <c r="H30" s="63">
        <f t="shared" si="1"/>
        <v>4088939</v>
      </c>
      <c r="I30" s="63">
        <v>69027360</v>
      </c>
      <c r="J30" s="28">
        <f t="shared" si="2"/>
        <v>-17.310918972728658</v>
      </c>
      <c r="K30" s="29">
        <f t="shared" si="3"/>
        <v>6.914494715211236</v>
      </c>
      <c r="L30" s="30">
        <f t="shared" si="6"/>
        <v>-6103.843222645618</v>
      </c>
      <c r="M30" s="29">
        <f t="shared" si="7"/>
        <v>-10.464260268896346</v>
      </c>
      <c r="N30" s="5"/>
      <c r="O30" s="31"/>
    </row>
    <row r="31" spans="1:15" ht="12.75">
      <c r="A31" s="6"/>
      <c r="B31" s="27" t="s">
        <v>30</v>
      </c>
      <c r="C31" s="61">
        <v>62276700</v>
      </c>
      <c r="D31" s="62">
        <v>60150264</v>
      </c>
      <c r="E31" s="63">
        <f t="shared" si="0"/>
        <v>-2126436</v>
      </c>
      <c r="F31" s="61">
        <v>56784400</v>
      </c>
      <c r="G31" s="62">
        <v>53806600</v>
      </c>
      <c r="H31" s="63">
        <f t="shared" si="1"/>
        <v>-2977800</v>
      </c>
      <c r="I31" s="63">
        <v>56120050</v>
      </c>
      <c r="J31" s="28">
        <f t="shared" si="2"/>
        <v>-3.414496914576399</v>
      </c>
      <c r="K31" s="29">
        <f t="shared" si="3"/>
        <v>-5.244045899930263</v>
      </c>
      <c r="L31" s="30">
        <f t="shared" si="6"/>
        <v>-1157.5590636908003</v>
      </c>
      <c r="M31" s="29">
        <f t="shared" si="7"/>
        <v>7.620674759080422</v>
      </c>
      <c r="N31" s="5"/>
      <c r="O31" s="31"/>
    </row>
    <row r="32" spans="1:15" ht="17.25" thickBot="1">
      <c r="A32" s="6"/>
      <c r="B32" s="55" t="s">
        <v>37</v>
      </c>
      <c r="C32" s="79">
        <v>236185060</v>
      </c>
      <c r="D32" s="80">
        <v>236368760</v>
      </c>
      <c r="E32" s="81">
        <f t="shared" si="0"/>
        <v>183700</v>
      </c>
      <c r="F32" s="79">
        <v>284080760</v>
      </c>
      <c r="G32" s="80">
        <v>245005480</v>
      </c>
      <c r="H32" s="81">
        <f t="shared" si="1"/>
        <v>-39075280</v>
      </c>
      <c r="I32" s="81">
        <v>227290860</v>
      </c>
      <c r="J32" s="56">
        <f t="shared" si="2"/>
        <v>0.07777799323970788</v>
      </c>
      <c r="K32" s="57">
        <f t="shared" si="3"/>
        <v>-13.754989954265117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65886482</v>
      </c>
      <c r="D7" s="62">
        <v>60321488</v>
      </c>
      <c r="E7" s="63">
        <f>($D7-$C7)</f>
        <v>-5564994</v>
      </c>
      <c r="F7" s="61">
        <v>69839670</v>
      </c>
      <c r="G7" s="62">
        <v>63940778</v>
      </c>
      <c r="H7" s="63">
        <f>($G7-$F7)</f>
        <v>-5898892</v>
      </c>
      <c r="I7" s="63">
        <v>67777224</v>
      </c>
      <c r="J7" s="28">
        <f>IF($C7=0,0,($E7/$C7)*100)</f>
        <v>-8.44633653379763</v>
      </c>
      <c r="K7" s="29">
        <f>IF($F7=0,0,($H7/$F7)*100)</f>
        <v>-8.446334296825858</v>
      </c>
      <c r="L7" s="30">
        <f>IF($E$10=0,0,($E7/$E$10)*100)</f>
        <v>95.81718371557228</v>
      </c>
      <c r="M7" s="29">
        <f>IF($H$10=0,0,($H7/$H$10)*100)</f>
        <v>75.0006802186566</v>
      </c>
      <c r="N7" s="5"/>
      <c r="O7" s="31"/>
    </row>
    <row r="8" spans="1:15" ht="12.75">
      <c r="A8" s="2"/>
      <c r="B8" s="27" t="s">
        <v>16</v>
      </c>
      <c r="C8" s="61">
        <v>78478439</v>
      </c>
      <c r="D8" s="62">
        <v>73702958</v>
      </c>
      <c r="E8" s="63">
        <f>($D8-$C8)</f>
        <v>-4775481</v>
      </c>
      <c r="F8" s="61">
        <v>83849048</v>
      </c>
      <c r="G8" s="62">
        <v>80475587</v>
      </c>
      <c r="H8" s="63">
        <f>($G8-$F8)</f>
        <v>-3373461</v>
      </c>
      <c r="I8" s="63">
        <v>87941327</v>
      </c>
      <c r="J8" s="28">
        <f>IF($C8=0,0,($E8/$C8)*100)</f>
        <v>-6.085086631246577</v>
      </c>
      <c r="K8" s="29">
        <f>IF($F8=0,0,($H8/$F8)*100)</f>
        <v>-4.023254980784039</v>
      </c>
      <c r="L8" s="30">
        <f>IF($E$10=0,0,($E8/$E$10)*100)</f>
        <v>82.22347415059654</v>
      </c>
      <c r="M8" s="29">
        <f>IF($H$10=0,0,($H8/$H$10)*100)</f>
        <v>42.891422608026986</v>
      </c>
      <c r="N8" s="5"/>
      <c r="O8" s="31"/>
    </row>
    <row r="9" spans="1:15" ht="12.75">
      <c r="A9" s="2"/>
      <c r="B9" s="27" t="s">
        <v>17</v>
      </c>
      <c r="C9" s="61">
        <v>61294462</v>
      </c>
      <c r="D9" s="62">
        <v>65827008</v>
      </c>
      <c r="E9" s="63">
        <f aca="true" t="shared" si="0" ref="E9:E32">($D9-$C9)</f>
        <v>4532546</v>
      </c>
      <c r="F9" s="61">
        <v>64957734</v>
      </c>
      <c r="G9" s="62">
        <v>66364969</v>
      </c>
      <c r="H9" s="63">
        <f aca="true" t="shared" si="1" ref="H9:H32">($G9-$F9)</f>
        <v>1407235</v>
      </c>
      <c r="I9" s="63">
        <v>71046585</v>
      </c>
      <c r="J9" s="28">
        <f aca="true" t="shared" si="2" ref="J9:J32">IF($C9=0,0,($E9/$C9)*100)</f>
        <v>7.394707208621881</v>
      </c>
      <c r="K9" s="29">
        <f aca="true" t="shared" si="3" ref="K9:K32">IF($F9=0,0,($H9/$F9)*100)</f>
        <v>2.166385606985613</v>
      </c>
      <c r="L9" s="30">
        <f>IF($E$10=0,0,($E9/$E$10)*100)</f>
        <v>-78.04065786616881</v>
      </c>
      <c r="M9" s="29">
        <f>IF($H$10=0,0,($H9/$H$10)*100)</f>
        <v>-17.892102826683594</v>
      </c>
      <c r="N9" s="5"/>
      <c r="O9" s="31"/>
    </row>
    <row r="10" spans="1:15" ht="16.5">
      <c r="A10" s="6"/>
      <c r="B10" s="32" t="s">
        <v>18</v>
      </c>
      <c r="C10" s="64">
        <v>205659383</v>
      </c>
      <c r="D10" s="65">
        <v>199851454</v>
      </c>
      <c r="E10" s="66">
        <f t="shared" si="0"/>
        <v>-5807929</v>
      </c>
      <c r="F10" s="64">
        <v>218646452</v>
      </c>
      <c r="G10" s="65">
        <v>210781334</v>
      </c>
      <c r="H10" s="66">
        <f t="shared" si="1"/>
        <v>-7865118</v>
      </c>
      <c r="I10" s="66">
        <v>226765136</v>
      </c>
      <c r="J10" s="33">
        <f t="shared" si="2"/>
        <v>-2.8240525257240514</v>
      </c>
      <c r="K10" s="34">
        <f t="shared" si="3"/>
        <v>-3.597185286134897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83999284</v>
      </c>
      <c r="D12" s="62">
        <v>82500352</v>
      </c>
      <c r="E12" s="63">
        <f t="shared" si="0"/>
        <v>-1498932</v>
      </c>
      <c r="F12" s="61">
        <v>89582397</v>
      </c>
      <c r="G12" s="62">
        <v>87016505</v>
      </c>
      <c r="H12" s="63">
        <f t="shared" si="1"/>
        <v>-2565892</v>
      </c>
      <c r="I12" s="63">
        <v>91621034</v>
      </c>
      <c r="J12" s="28">
        <f t="shared" si="2"/>
        <v>-1.784458067523528</v>
      </c>
      <c r="K12" s="29">
        <f t="shared" si="3"/>
        <v>-2.8642814726201173</v>
      </c>
      <c r="L12" s="30">
        <f aca="true" t="shared" si="4" ref="L12:L17">IF($E$17=0,0,($E12/$E$17)*100)</f>
        <v>-17.181004534890597</v>
      </c>
      <c r="M12" s="29">
        <f aca="true" t="shared" si="5" ref="M12:M17">IF($H$17=0,0,($H12/$H$17)*100)</f>
        <v>-25.07224697144116</v>
      </c>
      <c r="N12" s="5"/>
      <c r="O12" s="31"/>
    </row>
    <row r="13" spans="1:15" ht="12.75">
      <c r="A13" s="2"/>
      <c r="B13" s="27" t="s">
        <v>21</v>
      </c>
      <c r="C13" s="61">
        <v>9741612</v>
      </c>
      <c r="D13" s="62">
        <v>17709169</v>
      </c>
      <c r="E13" s="63">
        <f t="shared" si="0"/>
        <v>7967557</v>
      </c>
      <c r="F13" s="61">
        <v>10326109</v>
      </c>
      <c r="G13" s="62">
        <v>18771719</v>
      </c>
      <c r="H13" s="63">
        <f t="shared" si="1"/>
        <v>8445610</v>
      </c>
      <c r="I13" s="63">
        <v>19898022</v>
      </c>
      <c r="J13" s="28">
        <f t="shared" si="2"/>
        <v>81.78889695052524</v>
      </c>
      <c r="K13" s="29">
        <f t="shared" si="3"/>
        <v>81.78889066539972</v>
      </c>
      <c r="L13" s="30">
        <f t="shared" si="4"/>
        <v>91.32544568332608</v>
      </c>
      <c r="M13" s="29">
        <f t="shared" si="5"/>
        <v>82.52507110372265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44055733</v>
      </c>
      <c r="D15" s="62">
        <v>46575300</v>
      </c>
      <c r="E15" s="63">
        <f t="shared" si="0"/>
        <v>2519567</v>
      </c>
      <c r="F15" s="61">
        <v>47606625</v>
      </c>
      <c r="G15" s="62">
        <v>53207622</v>
      </c>
      <c r="H15" s="63">
        <f t="shared" si="1"/>
        <v>5600997</v>
      </c>
      <c r="I15" s="63">
        <v>60784387</v>
      </c>
      <c r="J15" s="28">
        <f t="shared" si="2"/>
        <v>5.719044556584724</v>
      </c>
      <c r="K15" s="29">
        <f t="shared" si="3"/>
        <v>11.76516293688116</v>
      </c>
      <c r="L15" s="30">
        <f t="shared" si="4"/>
        <v>28.87969037485403</v>
      </c>
      <c r="M15" s="29">
        <f t="shared" si="5"/>
        <v>54.72934171442173</v>
      </c>
      <c r="N15" s="5"/>
      <c r="O15" s="31"/>
    </row>
    <row r="16" spans="1:15" ht="12.75">
      <c r="A16" s="2"/>
      <c r="B16" s="27" t="s">
        <v>23</v>
      </c>
      <c r="C16" s="61">
        <v>105121535</v>
      </c>
      <c r="D16" s="62">
        <v>104857699</v>
      </c>
      <c r="E16" s="63">
        <f t="shared" si="0"/>
        <v>-263836</v>
      </c>
      <c r="F16" s="61">
        <v>107185511</v>
      </c>
      <c r="G16" s="62">
        <v>105938789</v>
      </c>
      <c r="H16" s="63">
        <f t="shared" si="1"/>
        <v>-1246722</v>
      </c>
      <c r="I16" s="63">
        <v>108282568</v>
      </c>
      <c r="J16" s="40">
        <f t="shared" si="2"/>
        <v>-0.2509818754073559</v>
      </c>
      <c r="K16" s="29">
        <f t="shared" si="3"/>
        <v>-1.1631441492124808</v>
      </c>
      <c r="L16" s="30">
        <f t="shared" si="4"/>
        <v>-3.0241315232895127</v>
      </c>
      <c r="M16" s="29">
        <f t="shared" si="5"/>
        <v>-12.182165846703237</v>
      </c>
      <c r="N16" s="5"/>
      <c r="O16" s="31"/>
    </row>
    <row r="17" spans="1:15" ht="16.5">
      <c r="A17" s="2"/>
      <c r="B17" s="32" t="s">
        <v>24</v>
      </c>
      <c r="C17" s="64">
        <v>242918164</v>
      </c>
      <c r="D17" s="65">
        <v>251642520</v>
      </c>
      <c r="E17" s="66">
        <f t="shared" si="0"/>
        <v>8724356</v>
      </c>
      <c r="F17" s="64">
        <v>254700642</v>
      </c>
      <c r="G17" s="65">
        <v>264934635</v>
      </c>
      <c r="H17" s="66">
        <f t="shared" si="1"/>
        <v>10233993</v>
      </c>
      <c r="I17" s="66">
        <v>280586011</v>
      </c>
      <c r="J17" s="41">
        <f t="shared" si="2"/>
        <v>3.5914794745443577</v>
      </c>
      <c r="K17" s="34">
        <f t="shared" si="3"/>
        <v>4.018047587017861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-37258781</v>
      </c>
      <c r="D18" s="71">
        <v>-51791066</v>
      </c>
      <c r="E18" s="72">
        <f t="shared" si="0"/>
        <v>-14532285</v>
      </c>
      <c r="F18" s="73">
        <v>-36054190</v>
      </c>
      <c r="G18" s="74">
        <v>-54153301</v>
      </c>
      <c r="H18" s="75">
        <f t="shared" si="1"/>
        <v>-18099111</v>
      </c>
      <c r="I18" s="75">
        <v>-53820875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21993600</v>
      </c>
      <c r="D23" s="62">
        <v>34767250</v>
      </c>
      <c r="E23" s="63">
        <f t="shared" si="0"/>
        <v>12773650</v>
      </c>
      <c r="F23" s="61">
        <v>22583550</v>
      </c>
      <c r="G23" s="62">
        <v>19390700</v>
      </c>
      <c r="H23" s="63">
        <f t="shared" si="1"/>
        <v>-3192850</v>
      </c>
      <c r="I23" s="63">
        <v>21174450</v>
      </c>
      <c r="J23" s="28">
        <f t="shared" si="2"/>
        <v>58.07894114651535</v>
      </c>
      <c r="K23" s="29">
        <f t="shared" si="3"/>
        <v>-14.137945540005889</v>
      </c>
      <c r="L23" s="30">
        <f>IF($E$25=0,0,($E23/$E$25)*100)</f>
        <v>98.40660745981658</v>
      </c>
      <c r="M23" s="29">
        <f>IF($H$25=0,0,($H23/$H$25)*100)</f>
        <v>105.72641565976812</v>
      </c>
      <c r="N23" s="5"/>
      <c r="O23" s="31"/>
    </row>
    <row r="24" spans="1:15" ht="12.75">
      <c r="A24" s="6"/>
      <c r="B24" s="27" t="s">
        <v>30</v>
      </c>
      <c r="C24" s="61">
        <v>950820</v>
      </c>
      <c r="D24" s="62">
        <v>1157650</v>
      </c>
      <c r="E24" s="63">
        <f t="shared" si="0"/>
        <v>206830</v>
      </c>
      <c r="F24" s="61">
        <v>1007870</v>
      </c>
      <c r="G24" s="62">
        <v>1180803</v>
      </c>
      <c r="H24" s="63">
        <f t="shared" si="1"/>
        <v>172933</v>
      </c>
      <c r="I24" s="63">
        <v>1204417</v>
      </c>
      <c r="J24" s="28">
        <f t="shared" si="2"/>
        <v>21.752802843861087</v>
      </c>
      <c r="K24" s="29">
        <f t="shared" si="3"/>
        <v>17.15826445870995</v>
      </c>
      <c r="L24" s="30">
        <f>IF($E$25=0,0,($E24/$E$25)*100)</f>
        <v>1.5933925401834137</v>
      </c>
      <c r="M24" s="29">
        <f>IF($H$25=0,0,($H24/$H$25)*100)</f>
        <v>-5.726415659768133</v>
      </c>
      <c r="N24" s="5"/>
      <c r="O24" s="31"/>
    </row>
    <row r="25" spans="1:15" ht="16.5">
      <c r="A25" s="6"/>
      <c r="B25" s="32" t="s">
        <v>31</v>
      </c>
      <c r="C25" s="64">
        <v>22944420</v>
      </c>
      <c r="D25" s="65">
        <v>35924900</v>
      </c>
      <c r="E25" s="66">
        <f t="shared" si="0"/>
        <v>12980480</v>
      </c>
      <c r="F25" s="64">
        <v>23591420</v>
      </c>
      <c r="G25" s="65">
        <v>20571503</v>
      </c>
      <c r="H25" s="66">
        <f t="shared" si="1"/>
        <v>-3019917</v>
      </c>
      <c r="I25" s="66">
        <v>22378867</v>
      </c>
      <c r="J25" s="41">
        <f t="shared" si="2"/>
        <v>56.57358085320963</v>
      </c>
      <c r="K25" s="34">
        <f t="shared" si="3"/>
        <v>-12.800912365597322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106000</v>
      </c>
      <c r="D27" s="62">
        <v>20852728</v>
      </c>
      <c r="E27" s="63">
        <f t="shared" si="0"/>
        <v>20746728</v>
      </c>
      <c r="F27" s="61">
        <v>112360</v>
      </c>
      <c r="G27" s="62">
        <v>10798700</v>
      </c>
      <c r="H27" s="63">
        <f t="shared" si="1"/>
        <v>10686340</v>
      </c>
      <c r="I27" s="63">
        <v>10218292</v>
      </c>
      <c r="J27" s="28">
        <f t="shared" si="2"/>
        <v>19572.384905660376</v>
      </c>
      <c r="K27" s="29">
        <f t="shared" si="3"/>
        <v>9510.804556781772</v>
      </c>
      <c r="L27" s="30">
        <f aca="true" t="shared" si="6" ref="L27:L32">IF($E$32=0,0,($E27/$E$32)*100)</f>
        <v>159.83020658712158</v>
      </c>
      <c r="M27" s="29">
        <f aca="true" t="shared" si="7" ref="M27:M32">IF($H$32=0,0,($H27/$H$32)*100)</f>
        <v>-353.8620432283404</v>
      </c>
      <c r="N27" s="5"/>
      <c r="O27" s="31"/>
    </row>
    <row r="28" spans="1:15" ht="12.75">
      <c r="A28" s="6"/>
      <c r="B28" s="27" t="s">
        <v>34</v>
      </c>
      <c r="C28" s="61">
        <v>424000</v>
      </c>
      <c r="D28" s="62">
        <v>200000</v>
      </c>
      <c r="E28" s="63">
        <f t="shared" si="0"/>
        <v>-224000</v>
      </c>
      <c r="F28" s="61">
        <v>449440</v>
      </c>
      <c r="G28" s="62">
        <v>2204000</v>
      </c>
      <c r="H28" s="63">
        <f t="shared" si="1"/>
        <v>1754560</v>
      </c>
      <c r="I28" s="63">
        <v>6208080</v>
      </c>
      <c r="J28" s="28">
        <f t="shared" si="2"/>
        <v>-52.83018867924528</v>
      </c>
      <c r="K28" s="29">
        <f t="shared" si="3"/>
        <v>390.3880384478462</v>
      </c>
      <c r="L28" s="30">
        <f t="shared" si="6"/>
        <v>-1.7256680800709987</v>
      </c>
      <c r="M28" s="29">
        <f t="shared" si="7"/>
        <v>-58.09961002239466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21993600</v>
      </c>
      <c r="D30" s="62">
        <v>9000000</v>
      </c>
      <c r="E30" s="63">
        <f t="shared" si="0"/>
        <v>-12993600</v>
      </c>
      <c r="F30" s="61">
        <v>22583550</v>
      </c>
      <c r="G30" s="62">
        <v>0</v>
      </c>
      <c r="H30" s="63">
        <f t="shared" si="1"/>
        <v>-22583550</v>
      </c>
      <c r="I30" s="63">
        <v>0</v>
      </c>
      <c r="J30" s="28">
        <f t="shared" si="2"/>
        <v>-59.07900480139677</v>
      </c>
      <c r="K30" s="29">
        <f t="shared" si="3"/>
        <v>-100</v>
      </c>
      <c r="L30" s="30">
        <f t="shared" si="6"/>
        <v>-100.10107484468986</v>
      </c>
      <c r="M30" s="29">
        <f t="shared" si="7"/>
        <v>747.8202215491353</v>
      </c>
      <c r="N30" s="5"/>
      <c r="O30" s="31"/>
    </row>
    <row r="31" spans="1:15" ht="12.75">
      <c r="A31" s="6"/>
      <c r="B31" s="27" t="s">
        <v>30</v>
      </c>
      <c r="C31" s="61">
        <v>420820</v>
      </c>
      <c r="D31" s="62">
        <v>5872172</v>
      </c>
      <c r="E31" s="63">
        <f t="shared" si="0"/>
        <v>5451352</v>
      </c>
      <c r="F31" s="61">
        <v>446070</v>
      </c>
      <c r="G31" s="62">
        <v>7568803</v>
      </c>
      <c r="H31" s="63">
        <f t="shared" si="1"/>
        <v>7122733</v>
      </c>
      <c r="I31" s="63">
        <v>5952495</v>
      </c>
      <c r="J31" s="28">
        <f t="shared" si="2"/>
        <v>1295.411815027803</v>
      </c>
      <c r="K31" s="29">
        <f t="shared" si="3"/>
        <v>1596.7747214562737</v>
      </c>
      <c r="L31" s="30">
        <f t="shared" si="6"/>
        <v>41.996536337639284</v>
      </c>
      <c r="M31" s="29">
        <f t="shared" si="7"/>
        <v>-235.85856829840023</v>
      </c>
      <c r="N31" s="5"/>
      <c r="O31" s="31"/>
    </row>
    <row r="32" spans="1:15" ht="17.25" thickBot="1">
      <c r="A32" s="6"/>
      <c r="B32" s="55" t="s">
        <v>37</v>
      </c>
      <c r="C32" s="79">
        <v>22944420</v>
      </c>
      <c r="D32" s="80">
        <v>35924900</v>
      </c>
      <c r="E32" s="81">
        <f t="shared" si="0"/>
        <v>12980480</v>
      </c>
      <c r="F32" s="79">
        <v>23591420</v>
      </c>
      <c r="G32" s="80">
        <v>20571503</v>
      </c>
      <c r="H32" s="81">
        <f t="shared" si="1"/>
        <v>-3019917</v>
      </c>
      <c r="I32" s="81">
        <v>22378867</v>
      </c>
      <c r="J32" s="56">
        <f t="shared" si="2"/>
        <v>56.57358085320963</v>
      </c>
      <c r="K32" s="57">
        <f t="shared" si="3"/>
        <v>-12.800912365597322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7049260</v>
      </c>
      <c r="D7" s="62">
        <v>57411199</v>
      </c>
      <c r="E7" s="63">
        <f>($D7-$C7)</f>
        <v>50361939</v>
      </c>
      <c r="F7" s="61">
        <v>7436969</v>
      </c>
      <c r="G7" s="62">
        <v>60798459</v>
      </c>
      <c r="H7" s="63">
        <f>($G7-$F7)</f>
        <v>53361490</v>
      </c>
      <c r="I7" s="63">
        <v>64203173</v>
      </c>
      <c r="J7" s="28">
        <f>IF($C7=0,0,($E7/$C7)*100)</f>
        <v>714.428734363607</v>
      </c>
      <c r="K7" s="29">
        <f>IF($F7=0,0,($H7/$F7)*100)</f>
        <v>717.5166388349877</v>
      </c>
      <c r="L7" s="30">
        <f>IF($E$10=0,0,($E7/$E$10)*100)</f>
        <v>55.21263935734962</v>
      </c>
      <c r="M7" s="29">
        <f>IF($H$10=0,0,($H7/$H$10)*100)</f>
        <v>51.78128015567643</v>
      </c>
      <c r="N7" s="5"/>
      <c r="O7" s="31"/>
    </row>
    <row r="8" spans="1:15" ht="12.75">
      <c r="A8" s="2"/>
      <c r="B8" s="27" t="s">
        <v>16</v>
      </c>
      <c r="C8" s="61">
        <v>47284837</v>
      </c>
      <c r="D8" s="62">
        <v>59265440</v>
      </c>
      <c r="E8" s="63">
        <f>($D8-$C8)</f>
        <v>11980603</v>
      </c>
      <c r="F8" s="61">
        <v>49885502</v>
      </c>
      <c r="G8" s="62">
        <v>62762102</v>
      </c>
      <c r="H8" s="63">
        <f>($G8-$F8)</f>
        <v>12876600</v>
      </c>
      <c r="I8" s="63">
        <v>66276779</v>
      </c>
      <c r="J8" s="28">
        <f>IF($C8=0,0,($E8/$C8)*100)</f>
        <v>25.337092734400247</v>
      </c>
      <c r="K8" s="29">
        <f>IF($F8=0,0,($H8/$F8)*100)</f>
        <v>25.812309155473667</v>
      </c>
      <c r="L8" s="30">
        <f>IF($E$10=0,0,($E8/$E$10)*100)</f>
        <v>13.134536236235483</v>
      </c>
      <c r="M8" s="29">
        <f>IF($H$10=0,0,($H8/$H$10)*100)</f>
        <v>12.495281373375875</v>
      </c>
      <c r="N8" s="5"/>
      <c r="O8" s="31"/>
    </row>
    <row r="9" spans="1:15" ht="12.75">
      <c r="A9" s="2"/>
      <c r="B9" s="27" t="s">
        <v>17</v>
      </c>
      <c r="C9" s="61">
        <v>343288469</v>
      </c>
      <c r="D9" s="62">
        <v>372160438</v>
      </c>
      <c r="E9" s="63">
        <f aca="true" t="shared" si="0" ref="E9:E32">($D9-$C9)</f>
        <v>28871969</v>
      </c>
      <c r="F9" s="61">
        <v>357304291</v>
      </c>
      <c r="G9" s="62">
        <v>394117902</v>
      </c>
      <c r="H9" s="63">
        <f aca="true" t="shared" si="1" ref="H9:H32">($G9-$F9)</f>
        <v>36813611</v>
      </c>
      <c r="I9" s="63">
        <v>416188705</v>
      </c>
      <c r="J9" s="28">
        <f aca="true" t="shared" si="2" ref="J9:J32">IF($C9=0,0,($E9/$C9)*100)</f>
        <v>8.410410371226305</v>
      </c>
      <c r="K9" s="29">
        <f aca="true" t="shared" si="3" ref="K9:K32">IF($F9=0,0,($H9/$F9)*100)</f>
        <v>10.30315390194964</v>
      </c>
      <c r="L9" s="30">
        <f>IF($E$10=0,0,($E9/$E$10)*100)</f>
        <v>31.652824406414897</v>
      </c>
      <c r="M9" s="29">
        <f>IF($H$10=0,0,($H9/$H$10)*100)</f>
        <v>35.723438470947706</v>
      </c>
      <c r="N9" s="5"/>
      <c r="O9" s="31"/>
    </row>
    <row r="10" spans="1:15" ht="16.5">
      <c r="A10" s="6"/>
      <c r="B10" s="32" t="s">
        <v>18</v>
      </c>
      <c r="C10" s="64">
        <v>397622566</v>
      </c>
      <c r="D10" s="65">
        <v>488837077</v>
      </c>
      <c r="E10" s="66">
        <f t="shared" si="0"/>
        <v>91214511</v>
      </c>
      <c r="F10" s="64">
        <v>414626762</v>
      </c>
      <c r="G10" s="65">
        <v>517678463</v>
      </c>
      <c r="H10" s="66">
        <f t="shared" si="1"/>
        <v>103051701</v>
      </c>
      <c r="I10" s="66">
        <v>546668657</v>
      </c>
      <c r="J10" s="33">
        <f t="shared" si="2"/>
        <v>22.93997343199078</v>
      </c>
      <c r="K10" s="34">
        <f t="shared" si="3"/>
        <v>24.854088169060347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106916924</v>
      </c>
      <c r="D12" s="62">
        <v>107340510</v>
      </c>
      <c r="E12" s="63">
        <f t="shared" si="0"/>
        <v>423586</v>
      </c>
      <c r="F12" s="61">
        <v>112797721</v>
      </c>
      <c r="G12" s="62">
        <v>113673593</v>
      </c>
      <c r="H12" s="63">
        <f t="shared" si="1"/>
        <v>875872</v>
      </c>
      <c r="I12" s="63">
        <v>120039313</v>
      </c>
      <c r="J12" s="28">
        <f t="shared" si="2"/>
        <v>0.396182366787881</v>
      </c>
      <c r="K12" s="29">
        <f t="shared" si="3"/>
        <v>0.7764979577911862</v>
      </c>
      <c r="L12" s="30">
        <f aca="true" t="shared" si="4" ref="L12:L17">IF($E$17=0,0,($E12/$E$17)*100)</f>
        <v>0.7091876437414407</v>
      </c>
      <c r="M12" s="29">
        <f aca="true" t="shared" si="5" ref="M12:M17">IF($H$17=0,0,($H12/$H$17)*100)</f>
        <v>1.3365315490125251</v>
      </c>
      <c r="N12" s="5"/>
      <c r="O12" s="31"/>
    </row>
    <row r="13" spans="1:15" ht="12.75">
      <c r="A13" s="2"/>
      <c r="B13" s="27" t="s">
        <v>21</v>
      </c>
      <c r="C13" s="61">
        <v>59301000</v>
      </c>
      <c r="D13" s="62">
        <v>58685065</v>
      </c>
      <c r="E13" s="63">
        <f t="shared" si="0"/>
        <v>-615935</v>
      </c>
      <c r="F13" s="61">
        <v>62563000</v>
      </c>
      <c r="G13" s="62">
        <v>62147483</v>
      </c>
      <c r="H13" s="63">
        <f t="shared" si="1"/>
        <v>-415517</v>
      </c>
      <c r="I13" s="63">
        <v>65627742</v>
      </c>
      <c r="J13" s="28">
        <f t="shared" si="2"/>
        <v>-1.0386587072730646</v>
      </c>
      <c r="K13" s="29">
        <f t="shared" si="3"/>
        <v>-0.6641577290091588</v>
      </c>
      <c r="L13" s="30">
        <f t="shared" si="4"/>
        <v>-1.031227404465408</v>
      </c>
      <c r="M13" s="29">
        <f t="shared" si="5"/>
        <v>-0.6340556378683614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105900000</v>
      </c>
      <c r="D15" s="62">
        <v>149641061</v>
      </c>
      <c r="E15" s="63">
        <f t="shared" si="0"/>
        <v>43741061</v>
      </c>
      <c r="F15" s="61">
        <v>111724500</v>
      </c>
      <c r="G15" s="62">
        <v>158469884</v>
      </c>
      <c r="H15" s="63">
        <f t="shared" si="1"/>
        <v>46745384</v>
      </c>
      <c r="I15" s="63">
        <v>167344197</v>
      </c>
      <c r="J15" s="28">
        <f t="shared" si="2"/>
        <v>41.30411803588291</v>
      </c>
      <c r="K15" s="29">
        <f t="shared" si="3"/>
        <v>41.83986860536409</v>
      </c>
      <c r="L15" s="30">
        <f t="shared" si="4"/>
        <v>73.23334573224948</v>
      </c>
      <c r="M15" s="29">
        <f t="shared" si="5"/>
        <v>71.33083428481022</v>
      </c>
      <c r="N15" s="5"/>
      <c r="O15" s="31"/>
    </row>
    <row r="16" spans="1:15" ht="12.75">
      <c r="A16" s="2"/>
      <c r="B16" s="27" t="s">
        <v>23</v>
      </c>
      <c r="C16" s="61">
        <v>298097316</v>
      </c>
      <c r="D16" s="62">
        <v>314276943</v>
      </c>
      <c r="E16" s="63">
        <f t="shared" si="0"/>
        <v>16179627</v>
      </c>
      <c r="F16" s="61">
        <v>314491093</v>
      </c>
      <c r="G16" s="62">
        <v>332818562</v>
      </c>
      <c r="H16" s="63">
        <f t="shared" si="1"/>
        <v>18327469</v>
      </c>
      <c r="I16" s="63">
        <v>351457171</v>
      </c>
      <c r="J16" s="40">
        <f t="shared" si="2"/>
        <v>5.427632565467312</v>
      </c>
      <c r="K16" s="29">
        <f t="shared" si="3"/>
        <v>5.827659163625343</v>
      </c>
      <c r="L16" s="30">
        <f t="shared" si="4"/>
        <v>27.088694028474492</v>
      </c>
      <c r="M16" s="29">
        <f t="shared" si="5"/>
        <v>27.966689804045608</v>
      </c>
      <c r="N16" s="5"/>
      <c r="O16" s="31"/>
    </row>
    <row r="17" spans="1:15" ht="16.5">
      <c r="A17" s="2"/>
      <c r="B17" s="32" t="s">
        <v>24</v>
      </c>
      <c r="C17" s="64">
        <v>570215240</v>
      </c>
      <c r="D17" s="65">
        <v>629943579</v>
      </c>
      <c r="E17" s="66">
        <f t="shared" si="0"/>
        <v>59728339</v>
      </c>
      <c r="F17" s="64">
        <v>601576314</v>
      </c>
      <c r="G17" s="65">
        <v>667109522</v>
      </c>
      <c r="H17" s="66">
        <f t="shared" si="1"/>
        <v>65533208</v>
      </c>
      <c r="I17" s="66">
        <v>704468423</v>
      </c>
      <c r="J17" s="41">
        <f t="shared" si="2"/>
        <v>10.474700570963345</v>
      </c>
      <c r="K17" s="34">
        <f t="shared" si="3"/>
        <v>10.893581824100874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-172592674</v>
      </c>
      <c r="D18" s="71">
        <v>-141106502</v>
      </c>
      <c r="E18" s="72">
        <f t="shared" si="0"/>
        <v>31486172</v>
      </c>
      <c r="F18" s="73">
        <v>-186949552</v>
      </c>
      <c r="G18" s="74">
        <v>-149431059</v>
      </c>
      <c r="H18" s="75">
        <f t="shared" si="1"/>
        <v>37518493</v>
      </c>
      <c r="I18" s="75">
        <v>-157799766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116299117</v>
      </c>
      <c r="D23" s="62">
        <v>116339135</v>
      </c>
      <c r="E23" s="63">
        <f t="shared" si="0"/>
        <v>40018</v>
      </c>
      <c r="F23" s="61">
        <v>122695569</v>
      </c>
      <c r="G23" s="62">
        <v>123203144</v>
      </c>
      <c r="H23" s="63">
        <f t="shared" si="1"/>
        <v>507575</v>
      </c>
      <c r="I23" s="63">
        <v>130102522</v>
      </c>
      <c r="J23" s="28">
        <f t="shared" si="2"/>
        <v>0.034409547580657895</v>
      </c>
      <c r="K23" s="29">
        <f t="shared" si="3"/>
        <v>0.41368649588315615</v>
      </c>
      <c r="L23" s="30">
        <f>IF($E$25=0,0,($E23/$E$25)*100)</f>
        <v>100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116299117</v>
      </c>
      <c r="D25" s="65">
        <v>116339135</v>
      </c>
      <c r="E25" s="66">
        <f t="shared" si="0"/>
        <v>40018</v>
      </c>
      <c r="F25" s="64">
        <v>122695569</v>
      </c>
      <c r="G25" s="65">
        <v>123203144</v>
      </c>
      <c r="H25" s="66">
        <f t="shared" si="1"/>
        <v>507575</v>
      </c>
      <c r="I25" s="66">
        <v>130102522</v>
      </c>
      <c r="J25" s="41">
        <f t="shared" si="2"/>
        <v>0.034409547580657895</v>
      </c>
      <c r="K25" s="34">
        <f t="shared" si="3"/>
        <v>0.41368649588315615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77877803</v>
      </c>
      <c r="D27" s="62">
        <v>105991431</v>
      </c>
      <c r="E27" s="63">
        <f t="shared" si="0"/>
        <v>28113628</v>
      </c>
      <c r="F27" s="61">
        <v>82161082</v>
      </c>
      <c r="G27" s="62">
        <v>112244925</v>
      </c>
      <c r="H27" s="63">
        <f t="shared" si="1"/>
        <v>30083843</v>
      </c>
      <c r="I27" s="63">
        <v>118530644</v>
      </c>
      <c r="J27" s="28">
        <f t="shared" si="2"/>
        <v>36.09966757793617</v>
      </c>
      <c r="K27" s="29">
        <f t="shared" si="3"/>
        <v>36.61568502712756</v>
      </c>
      <c r="L27" s="30">
        <f aca="true" t="shared" si="6" ref="L27:L32">IF($E$32=0,0,($E27/$E$32)*100)</f>
        <v>70252.45639462242</v>
      </c>
      <c r="M27" s="29">
        <f aca="true" t="shared" si="7" ref="M27:M32">IF($H$32=0,0,($H27/$H$32)*100)</f>
        <v>5926.974929813328</v>
      </c>
      <c r="N27" s="5"/>
      <c r="O27" s="31"/>
    </row>
    <row r="28" spans="1:15" ht="12.75">
      <c r="A28" s="6"/>
      <c r="B28" s="27" t="s">
        <v>34</v>
      </c>
      <c r="C28" s="61">
        <v>3177000</v>
      </c>
      <c r="D28" s="62">
        <v>10257704</v>
      </c>
      <c r="E28" s="63">
        <f t="shared" si="0"/>
        <v>7080704</v>
      </c>
      <c r="F28" s="61">
        <v>3351735</v>
      </c>
      <c r="G28" s="62">
        <v>10862909</v>
      </c>
      <c r="H28" s="63">
        <f t="shared" si="1"/>
        <v>7511174</v>
      </c>
      <c r="I28" s="63">
        <v>11471231</v>
      </c>
      <c r="J28" s="28">
        <f t="shared" si="2"/>
        <v>222.8739062008184</v>
      </c>
      <c r="K28" s="29">
        <f t="shared" si="3"/>
        <v>224.09808651340276</v>
      </c>
      <c r="L28" s="30">
        <f t="shared" si="6"/>
        <v>17693.797790994053</v>
      </c>
      <c r="M28" s="29">
        <f t="shared" si="7"/>
        <v>1479.8155937546176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24654314</v>
      </c>
      <c r="D30" s="62">
        <v>0</v>
      </c>
      <c r="E30" s="63">
        <f t="shared" si="0"/>
        <v>-24654314</v>
      </c>
      <c r="F30" s="61">
        <v>26010302</v>
      </c>
      <c r="G30" s="62">
        <v>0</v>
      </c>
      <c r="H30" s="63">
        <f t="shared" si="1"/>
        <v>-26010302</v>
      </c>
      <c r="I30" s="63">
        <v>0</v>
      </c>
      <c r="J30" s="28">
        <f t="shared" si="2"/>
        <v>-100</v>
      </c>
      <c r="K30" s="29">
        <f t="shared" si="3"/>
        <v>-100</v>
      </c>
      <c r="L30" s="30">
        <f t="shared" si="6"/>
        <v>-61608.06137238243</v>
      </c>
      <c r="M30" s="29">
        <f t="shared" si="7"/>
        <v>-5124.425355858741</v>
      </c>
      <c r="N30" s="5"/>
      <c r="O30" s="31"/>
    </row>
    <row r="31" spans="1:15" ht="12.75">
      <c r="A31" s="6"/>
      <c r="B31" s="27" t="s">
        <v>30</v>
      </c>
      <c r="C31" s="61">
        <v>10590000</v>
      </c>
      <c r="D31" s="62">
        <v>90000</v>
      </c>
      <c r="E31" s="63">
        <f t="shared" si="0"/>
        <v>-10500000</v>
      </c>
      <c r="F31" s="61">
        <v>11172450</v>
      </c>
      <c r="G31" s="62">
        <v>95310</v>
      </c>
      <c r="H31" s="63">
        <f t="shared" si="1"/>
        <v>-11077140</v>
      </c>
      <c r="I31" s="63">
        <v>100647</v>
      </c>
      <c r="J31" s="28">
        <f t="shared" si="2"/>
        <v>-99.15014164305948</v>
      </c>
      <c r="K31" s="29">
        <f t="shared" si="3"/>
        <v>-99.14691943127963</v>
      </c>
      <c r="L31" s="30">
        <f t="shared" si="6"/>
        <v>-26238.192813234044</v>
      </c>
      <c r="M31" s="29">
        <f t="shared" si="7"/>
        <v>-2182.3651677092057</v>
      </c>
      <c r="N31" s="5"/>
      <c r="O31" s="31"/>
    </row>
    <row r="32" spans="1:15" ht="17.25" thickBot="1">
      <c r="A32" s="6"/>
      <c r="B32" s="55" t="s">
        <v>37</v>
      </c>
      <c r="C32" s="79">
        <v>116299117</v>
      </c>
      <c r="D32" s="80">
        <v>116339135</v>
      </c>
      <c r="E32" s="81">
        <f t="shared" si="0"/>
        <v>40018</v>
      </c>
      <c r="F32" s="79">
        <v>122695569</v>
      </c>
      <c r="G32" s="80">
        <v>123203144</v>
      </c>
      <c r="H32" s="81">
        <f t="shared" si="1"/>
        <v>507575</v>
      </c>
      <c r="I32" s="81">
        <v>130102522</v>
      </c>
      <c r="J32" s="56">
        <f t="shared" si="2"/>
        <v>0.034409547580657895</v>
      </c>
      <c r="K32" s="57">
        <f t="shared" si="3"/>
        <v>0.41368649588315615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55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7299000</v>
      </c>
      <c r="D7" s="62">
        <v>12500000</v>
      </c>
      <c r="E7" s="63">
        <f>($D7-$C7)</f>
        <v>5201000</v>
      </c>
      <c r="F7" s="61">
        <v>7787000</v>
      </c>
      <c r="G7" s="62">
        <v>15625000</v>
      </c>
      <c r="H7" s="63">
        <f>($G7-$F7)</f>
        <v>7838000</v>
      </c>
      <c r="I7" s="63">
        <v>19531000</v>
      </c>
      <c r="J7" s="28">
        <f>IF($C7=0,0,($E7/$C7)*100)</f>
        <v>71.25633648444992</v>
      </c>
      <c r="K7" s="29">
        <f>IF($F7=0,0,($H7/$F7)*100)</f>
        <v>100.65493771670732</v>
      </c>
      <c r="L7" s="30">
        <f>IF($E$10=0,0,($E7/$E$10)*100)</f>
        <v>-87.87669890445584</v>
      </c>
      <c r="M7" s="29">
        <f>IF($H$10=0,0,($H7/$H$10)*100)</f>
        <v>53.19897707014134</v>
      </c>
      <c r="N7" s="5"/>
      <c r="O7" s="31"/>
    </row>
    <row r="8" spans="1:15" ht="12.75">
      <c r="A8" s="2"/>
      <c r="B8" s="27" t="s">
        <v>16</v>
      </c>
      <c r="C8" s="61">
        <v>36102502</v>
      </c>
      <c r="D8" s="62">
        <v>34300000</v>
      </c>
      <c r="E8" s="63">
        <f>($D8-$C8)</f>
        <v>-1802502</v>
      </c>
      <c r="F8" s="61">
        <v>38233214</v>
      </c>
      <c r="G8" s="62">
        <v>42875000</v>
      </c>
      <c r="H8" s="63">
        <f>($G8-$F8)</f>
        <v>4641786</v>
      </c>
      <c r="I8" s="63">
        <v>53594000</v>
      </c>
      <c r="J8" s="28">
        <f>IF($C8=0,0,($E8/$C8)*100)</f>
        <v>-4.992734298581301</v>
      </c>
      <c r="K8" s="29">
        <f>IF($F8=0,0,($H8/$F8)*100)</f>
        <v>12.140716184624186</v>
      </c>
      <c r="L8" s="30">
        <f>IF($E$10=0,0,($E8/$E$10)*100)</f>
        <v>30.455282739603817</v>
      </c>
      <c r="M8" s="29">
        <f>IF($H$10=0,0,($H8/$H$10)*100)</f>
        <v>31.5052649883265</v>
      </c>
      <c r="N8" s="5"/>
      <c r="O8" s="31"/>
    </row>
    <row r="9" spans="1:15" ht="12.75">
      <c r="A9" s="2"/>
      <c r="B9" s="27" t="s">
        <v>17</v>
      </c>
      <c r="C9" s="61">
        <v>365809018</v>
      </c>
      <c r="D9" s="62">
        <v>356492000</v>
      </c>
      <c r="E9" s="63">
        <f aca="true" t="shared" si="0" ref="E9:E32">($D9-$C9)</f>
        <v>-9317018</v>
      </c>
      <c r="F9" s="61">
        <v>365408420</v>
      </c>
      <c r="G9" s="62">
        <v>367662000</v>
      </c>
      <c r="H9" s="63">
        <f aca="true" t="shared" si="1" ref="H9:H32">($G9-$F9)</f>
        <v>2253580</v>
      </c>
      <c r="I9" s="63">
        <v>376703000</v>
      </c>
      <c r="J9" s="28">
        <f aca="true" t="shared" si="2" ref="J9:J32">IF($C9=0,0,($E9/$C9)*100)</f>
        <v>-2.5469623605615976</v>
      </c>
      <c r="K9" s="29">
        <f aca="true" t="shared" si="3" ref="K9:K32">IF($F9=0,0,($H9/$F9)*100)</f>
        <v>0.6167290835826936</v>
      </c>
      <c r="L9" s="30">
        <f>IF($E$10=0,0,($E9/$E$10)*100)</f>
        <v>157.42141616485202</v>
      </c>
      <c r="M9" s="29">
        <f>IF($H$10=0,0,($H9/$H$10)*100)</f>
        <v>15.295757941532164</v>
      </c>
      <c r="N9" s="5"/>
      <c r="O9" s="31"/>
    </row>
    <row r="10" spans="1:15" ht="16.5">
      <c r="A10" s="6"/>
      <c r="B10" s="32" t="s">
        <v>18</v>
      </c>
      <c r="C10" s="64">
        <v>409210520</v>
      </c>
      <c r="D10" s="65">
        <v>403292000</v>
      </c>
      <c r="E10" s="66">
        <f t="shared" si="0"/>
        <v>-5918520</v>
      </c>
      <c r="F10" s="64">
        <v>411428634</v>
      </c>
      <c r="G10" s="65">
        <v>426162000</v>
      </c>
      <c r="H10" s="66">
        <f t="shared" si="1"/>
        <v>14733366</v>
      </c>
      <c r="I10" s="66">
        <v>449828000</v>
      </c>
      <c r="J10" s="33">
        <f t="shared" si="2"/>
        <v>-1.4463264531908906</v>
      </c>
      <c r="K10" s="34">
        <f t="shared" si="3"/>
        <v>3.5810259137189755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165114347</v>
      </c>
      <c r="D12" s="62">
        <v>116870041</v>
      </c>
      <c r="E12" s="63">
        <f t="shared" si="0"/>
        <v>-48244306</v>
      </c>
      <c r="F12" s="61">
        <v>176342000</v>
      </c>
      <c r="G12" s="62">
        <v>123648508</v>
      </c>
      <c r="H12" s="63">
        <f t="shared" si="1"/>
        <v>-52693492</v>
      </c>
      <c r="I12" s="63">
        <v>130820000</v>
      </c>
      <c r="J12" s="28">
        <f t="shared" si="2"/>
        <v>-29.218724403155587</v>
      </c>
      <c r="K12" s="29">
        <f t="shared" si="3"/>
        <v>-29.88141906068889</v>
      </c>
      <c r="L12" s="30">
        <f aca="true" t="shared" si="4" ref="L12:L17">IF($E$17=0,0,($E12/$E$17)*100)</f>
        <v>-30.359165452198678</v>
      </c>
      <c r="M12" s="29">
        <f aca="true" t="shared" si="5" ref="M12:M17">IF($H$17=0,0,($H12/$H$17)*100)</f>
        <v>-30.991131148374983</v>
      </c>
      <c r="N12" s="5"/>
      <c r="O12" s="31"/>
    </row>
    <row r="13" spans="1:15" ht="12.75">
      <c r="A13" s="2"/>
      <c r="B13" s="27" t="s">
        <v>21</v>
      </c>
      <c r="C13" s="61"/>
      <c r="D13" s="62">
        <v>70000000</v>
      </c>
      <c r="E13" s="63">
        <f t="shared" si="0"/>
        <v>70000000</v>
      </c>
      <c r="F13" s="61"/>
      <c r="G13" s="62">
        <v>84640000</v>
      </c>
      <c r="H13" s="63">
        <f t="shared" si="1"/>
        <v>84640000</v>
      </c>
      <c r="I13" s="63">
        <v>89549000</v>
      </c>
      <c r="J13" s="28">
        <f t="shared" si="2"/>
        <v>0</v>
      </c>
      <c r="K13" s="29">
        <f t="shared" si="3"/>
        <v>0</v>
      </c>
      <c r="L13" s="30">
        <f t="shared" si="4"/>
        <v>44.049583419313926</v>
      </c>
      <c r="M13" s="29">
        <f t="shared" si="5"/>
        <v>49.780138700970106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221832353</v>
      </c>
      <c r="D16" s="62">
        <v>358988491</v>
      </c>
      <c r="E16" s="63">
        <f t="shared" si="0"/>
        <v>137156138</v>
      </c>
      <c r="F16" s="61">
        <v>236917350</v>
      </c>
      <c r="G16" s="62">
        <v>374998492</v>
      </c>
      <c r="H16" s="63">
        <f t="shared" si="1"/>
        <v>138081142</v>
      </c>
      <c r="I16" s="63">
        <v>408169539</v>
      </c>
      <c r="J16" s="40">
        <f t="shared" si="2"/>
        <v>61.82873514396703</v>
      </c>
      <c r="K16" s="29">
        <f t="shared" si="3"/>
        <v>58.28241030046976</v>
      </c>
      <c r="L16" s="30">
        <f t="shared" si="4"/>
        <v>86.30958203288475</v>
      </c>
      <c r="M16" s="29">
        <f t="shared" si="5"/>
        <v>81.21099244740488</v>
      </c>
      <c r="N16" s="5"/>
      <c r="O16" s="31"/>
    </row>
    <row r="17" spans="1:15" ht="16.5">
      <c r="A17" s="2"/>
      <c r="B17" s="32" t="s">
        <v>24</v>
      </c>
      <c r="C17" s="64">
        <v>386946700</v>
      </c>
      <c r="D17" s="65">
        <v>545858532</v>
      </c>
      <c r="E17" s="66">
        <f t="shared" si="0"/>
        <v>158911832</v>
      </c>
      <c r="F17" s="64">
        <v>413259350</v>
      </c>
      <c r="G17" s="65">
        <v>583287000</v>
      </c>
      <c r="H17" s="66">
        <f t="shared" si="1"/>
        <v>170027650</v>
      </c>
      <c r="I17" s="66">
        <v>628538539</v>
      </c>
      <c r="J17" s="41">
        <f t="shared" si="2"/>
        <v>41.06814504426578</v>
      </c>
      <c r="K17" s="34">
        <f t="shared" si="3"/>
        <v>41.143086054798275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22263820</v>
      </c>
      <c r="D18" s="71">
        <v>-142566532</v>
      </c>
      <c r="E18" s="72">
        <f t="shared" si="0"/>
        <v>-164830352</v>
      </c>
      <c r="F18" s="73">
        <v>-1830716</v>
      </c>
      <c r="G18" s="74">
        <v>-157125000</v>
      </c>
      <c r="H18" s="75">
        <f t="shared" si="1"/>
        <v>-155294284</v>
      </c>
      <c r="I18" s="75">
        <v>-178710539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121952000</v>
      </c>
      <c r="D23" s="62">
        <v>116750819</v>
      </c>
      <c r="E23" s="63">
        <f t="shared" si="0"/>
        <v>-5201181</v>
      </c>
      <c r="F23" s="61">
        <v>127000000</v>
      </c>
      <c r="G23" s="62">
        <v>125746000</v>
      </c>
      <c r="H23" s="63">
        <f t="shared" si="1"/>
        <v>-1254000</v>
      </c>
      <c r="I23" s="63">
        <v>89234000</v>
      </c>
      <c r="J23" s="28">
        <f t="shared" si="2"/>
        <v>-4.264941124376804</v>
      </c>
      <c r="K23" s="29">
        <f t="shared" si="3"/>
        <v>-0.9874015748031496</v>
      </c>
      <c r="L23" s="30">
        <f>IF($E$25=0,0,($E23/$E$25)*100)</f>
        <v>27.51775669467426</v>
      </c>
      <c r="M23" s="29">
        <f>IF($H$25=0,0,($H23/$H$25)*100)</f>
        <v>-14.337983077978505</v>
      </c>
      <c r="N23" s="5"/>
      <c r="O23" s="31"/>
    </row>
    <row r="24" spans="1:15" ht="12.75">
      <c r="A24" s="6"/>
      <c r="B24" s="27" t="s">
        <v>30</v>
      </c>
      <c r="C24" s="61">
        <v>15000000</v>
      </c>
      <c r="D24" s="62">
        <v>1300000</v>
      </c>
      <c r="E24" s="63">
        <f t="shared" si="0"/>
        <v>-13700000</v>
      </c>
      <c r="F24" s="61"/>
      <c r="G24" s="62">
        <v>10000000</v>
      </c>
      <c r="H24" s="63">
        <f t="shared" si="1"/>
        <v>10000000</v>
      </c>
      <c r="I24" s="63">
        <v>15000000</v>
      </c>
      <c r="J24" s="28">
        <f t="shared" si="2"/>
        <v>-91.33333333333333</v>
      </c>
      <c r="K24" s="29">
        <f t="shared" si="3"/>
        <v>0</v>
      </c>
      <c r="L24" s="30">
        <f>IF($E$25=0,0,($E24/$E$25)*100)</f>
        <v>72.48224330532574</v>
      </c>
      <c r="M24" s="29">
        <f>IF($H$25=0,0,($H24/$H$25)*100)</f>
        <v>114.3379830779785</v>
      </c>
      <c r="N24" s="5"/>
      <c r="O24" s="31"/>
    </row>
    <row r="25" spans="1:15" ht="16.5">
      <c r="A25" s="6"/>
      <c r="B25" s="32" t="s">
        <v>31</v>
      </c>
      <c r="C25" s="64">
        <v>136952000</v>
      </c>
      <c r="D25" s="65">
        <v>118050819</v>
      </c>
      <c r="E25" s="66">
        <f t="shared" si="0"/>
        <v>-18901181</v>
      </c>
      <c r="F25" s="64">
        <v>127000000</v>
      </c>
      <c r="G25" s="65">
        <v>135746000</v>
      </c>
      <c r="H25" s="66">
        <f t="shared" si="1"/>
        <v>8746000</v>
      </c>
      <c r="I25" s="66">
        <v>104234000</v>
      </c>
      <c r="J25" s="41">
        <f t="shared" si="2"/>
        <v>-13.801317980022198</v>
      </c>
      <c r="K25" s="34">
        <f t="shared" si="3"/>
        <v>6.886614173228346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88000000</v>
      </c>
      <c r="D27" s="62">
        <v>107906000</v>
      </c>
      <c r="E27" s="63">
        <f t="shared" si="0"/>
        <v>19906000</v>
      </c>
      <c r="F27" s="61">
        <v>94000000</v>
      </c>
      <c r="G27" s="62">
        <v>81746000</v>
      </c>
      <c r="H27" s="63">
        <f t="shared" si="1"/>
        <v>-12254000</v>
      </c>
      <c r="I27" s="63">
        <v>51600000</v>
      </c>
      <c r="J27" s="28">
        <f t="shared" si="2"/>
        <v>22.620454545454546</v>
      </c>
      <c r="K27" s="29">
        <f t="shared" si="3"/>
        <v>-13.036170212765958</v>
      </c>
      <c r="L27" s="30">
        <f aca="true" t="shared" si="6" ref="L27:L32">IF($E$32=0,0,($E27/$E$32)*100)</f>
        <v>-105.31617045516893</v>
      </c>
      <c r="M27" s="29">
        <f aca="true" t="shared" si="7" ref="M27:M32">IF($H$32=0,0,($H27/$H$32)*100)</f>
        <v>-140.10976446375486</v>
      </c>
      <c r="N27" s="5"/>
      <c r="O27" s="31"/>
    </row>
    <row r="28" spans="1:15" ht="12.75">
      <c r="A28" s="6"/>
      <c r="B28" s="27" t="s">
        <v>34</v>
      </c>
      <c r="C28" s="61"/>
      <c r="D28" s="62">
        <v>1634596</v>
      </c>
      <c r="E28" s="63">
        <f t="shared" si="0"/>
        <v>1634596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-8.64811569181841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23000000</v>
      </c>
      <c r="D30" s="62">
        <v>0</v>
      </c>
      <c r="E30" s="63">
        <f t="shared" si="0"/>
        <v>-23000000</v>
      </c>
      <c r="F30" s="61">
        <v>33000000</v>
      </c>
      <c r="G30" s="62">
        <v>38000000</v>
      </c>
      <c r="H30" s="63">
        <f t="shared" si="1"/>
        <v>5000000</v>
      </c>
      <c r="I30" s="63">
        <v>37634000</v>
      </c>
      <c r="J30" s="28">
        <f t="shared" si="2"/>
        <v>-100</v>
      </c>
      <c r="K30" s="29">
        <f t="shared" si="3"/>
        <v>15.151515151515152</v>
      </c>
      <c r="L30" s="30">
        <f t="shared" si="6"/>
        <v>121.68551795784612</v>
      </c>
      <c r="M30" s="29">
        <f t="shared" si="7"/>
        <v>57.16899153898925</v>
      </c>
      <c r="N30" s="5"/>
      <c r="O30" s="31"/>
    </row>
    <row r="31" spans="1:15" ht="12.75">
      <c r="A31" s="6"/>
      <c r="B31" s="27" t="s">
        <v>30</v>
      </c>
      <c r="C31" s="61">
        <v>25952000</v>
      </c>
      <c r="D31" s="62">
        <v>8510223</v>
      </c>
      <c r="E31" s="63">
        <f t="shared" si="0"/>
        <v>-17441777</v>
      </c>
      <c r="F31" s="61"/>
      <c r="G31" s="62">
        <v>16000000</v>
      </c>
      <c r="H31" s="63">
        <f t="shared" si="1"/>
        <v>16000000</v>
      </c>
      <c r="I31" s="63">
        <v>15000000</v>
      </c>
      <c r="J31" s="28">
        <f t="shared" si="2"/>
        <v>-67.20783369297165</v>
      </c>
      <c r="K31" s="29">
        <f t="shared" si="3"/>
        <v>0</v>
      </c>
      <c r="L31" s="30">
        <f t="shared" si="6"/>
        <v>92.27876818914119</v>
      </c>
      <c r="M31" s="29">
        <f t="shared" si="7"/>
        <v>182.9407729247656</v>
      </c>
      <c r="N31" s="5"/>
      <c r="O31" s="31"/>
    </row>
    <row r="32" spans="1:15" ht="17.25" thickBot="1">
      <c r="A32" s="6"/>
      <c r="B32" s="55" t="s">
        <v>37</v>
      </c>
      <c r="C32" s="79">
        <v>136952000</v>
      </c>
      <c r="D32" s="80">
        <v>118050819</v>
      </c>
      <c r="E32" s="81">
        <f t="shared" si="0"/>
        <v>-18901181</v>
      </c>
      <c r="F32" s="79">
        <v>127000000</v>
      </c>
      <c r="G32" s="80">
        <v>135746000</v>
      </c>
      <c r="H32" s="81">
        <f t="shared" si="1"/>
        <v>8746000</v>
      </c>
      <c r="I32" s="81">
        <v>104234000</v>
      </c>
      <c r="J32" s="56">
        <f t="shared" si="2"/>
        <v>-13.801317980022198</v>
      </c>
      <c r="K32" s="57">
        <f t="shared" si="3"/>
        <v>6.886614173228346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56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/>
      <c r="D7" s="62">
        <v>0</v>
      </c>
      <c r="E7" s="63">
        <f>($D7-$C7)</f>
        <v>0</v>
      </c>
      <c r="F7" s="61"/>
      <c r="G7" s="62">
        <v>0</v>
      </c>
      <c r="H7" s="63">
        <f>($G7-$F7)</f>
        <v>0</v>
      </c>
      <c r="I7" s="63">
        <v>0</v>
      </c>
      <c r="J7" s="28">
        <f>IF($C7=0,0,($E7/$C7)*100)</f>
        <v>0</v>
      </c>
      <c r="K7" s="29">
        <f>IF($F7=0,0,($H7/$F7)*100)</f>
        <v>0</v>
      </c>
      <c r="L7" s="30">
        <f>IF($E$10=0,0,($E7/$E$10)*100)</f>
        <v>0</v>
      </c>
      <c r="M7" s="29">
        <f>IF($H$10=0,0,($H7/$H$10)*100)</f>
        <v>0</v>
      </c>
      <c r="N7" s="5"/>
      <c r="O7" s="31"/>
    </row>
    <row r="8" spans="1:15" ht="12.75">
      <c r="A8" s="2"/>
      <c r="B8" s="27" t="s">
        <v>16</v>
      </c>
      <c r="C8" s="61"/>
      <c r="D8" s="62">
        <v>0</v>
      </c>
      <c r="E8" s="63">
        <f>($D8-$C8)</f>
        <v>0</v>
      </c>
      <c r="F8" s="61"/>
      <c r="G8" s="62">
        <v>0</v>
      </c>
      <c r="H8" s="63">
        <f>($G8-$F8)</f>
        <v>0</v>
      </c>
      <c r="I8" s="63">
        <v>0</v>
      </c>
      <c r="J8" s="28">
        <f>IF($C8=0,0,($E8/$C8)*100)</f>
        <v>0</v>
      </c>
      <c r="K8" s="29">
        <f>IF($F8=0,0,($H8/$F8)*100)</f>
        <v>0</v>
      </c>
      <c r="L8" s="30">
        <f>IF($E$10=0,0,($E8/$E$10)*100)</f>
        <v>0</v>
      </c>
      <c r="M8" s="29">
        <f>IF($H$10=0,0,($H8/$H$10)*100)</f>
        <v>0</v>
      </c>
      <c r="N8" s="5"/>
      <c r="O8" s="31"/>
    </row>
    <row r="9" spans="1:15" ht="12.75">
      <c r="A9" s="2"/>
      <c r="B9" s="27" t="s">
        <v>17</v>
      </c>
      <c r="C9" s="61">
        <v>348336875</v>
      </c>
      <c r="D9" s="62">
        <v>351437158</v>
      </c>
      <c r="E9" s="63">
        <f aca="true" t="shared" si="0" ref="E9:E32">($D9-$C9)</f>
        <v>3100283</v>
      </c>
      <c r="F9" s="61">
        <v>357155053</v>
      </c>
      <c r="G9" s="62">
        <v>352247390</v>
      </c>
      <c r="H9" s="63">
        <f aca="true" t="shared" si="1" ref="H9:H32">($G9-$F9)</f>
        <v>-4907663</v>
      </c>
      <c r="I9" s="63">
        <v>359189644</v>
      </c>
      <c r="J9" s="28">
        <f aca="true" t="shared" si="2" ref="J9:J32">IF($C9=0,0,($E9/$C9)*100)</f>
        <v>0.8900243478385685</v>
      </c>
      <c r="K9" s="29">
        <f aca="true" t="shared" si="3" ref="K9:K32">IF($F9=0,0,($H9/$F9)*100)</f>
        <v>-1.3740987167273817</v>
      </c>
      <c r="L9" s="30">
        <f>IF($E$10=0,0,($E9/$E$10)*100)</f>
        <v>100</v>
      </c>
      <c r="M9" s="29">
        <f>IF($H$10=0,0,($H9/$H$10)*100)</f>
        <v>100</v>
      </c>
      <c r="N9" s="5"/>
      <c r="O9" s="31"/>
    </row>
    <row r="10" spans="1:15" ht="16.5">
      <c r="A10" s="6"/>
      <c r="B10" s="32" t="s">
        <v>18</v>
      </c>
      <c r="C10" s="64">
        <v>348336875</v>
      </c>
      <c r="D10" s="65">
        <v>351437158</v>
      </c>
      <c r="E10" s="66">
        <f t="shared" si="0"/>
        <v>3100283</v>
      </c>
      <c r="F10" s="64">
        <v>357155053</v>
      </c>
      <c r="G10" s="65">
        <v>352247390</v>
      </c>
      <c r="H10" s="66">
        <f t="shared" si="1"/>
        <v>-4907663</v>
      </c>
      <c r="I10" s="66">
        <v>359189644</v>
      </c>
      <c r="J10" s="33">
        <f t="shared" si="2"/>
        <v>0.8900243478385685</v>
      </c>
      <c r="K10" s="34">
        <f t="shared" si="3"/>
        <v>-1.3740987167273817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118630153</v>
      </c>
      <c r="D12" s="62">
        <v>106985611</v>
      </c>
      <c r="E12" s="63">
        <f t="shared" si="0"/>
        <v>-11644542</v>
      </c>
      <c r="F12" s="61">
        <v>126212192</v>
      </c>
      <c r="G12" s="62">
        <v>112900546</v>
      </c>
      <c r="H12" s="63">
        <f t="shared" si="1"/>
        <v>-13311646</v>
      </c>
      <c r="I12" s="63">
        <v>118563327</v>
      </c>
      <c r="J12" s="28">
        <f t="shared" si="2"/>
        <v>-9.815836619548152</v>
      </c>
      <c r="K12" s="29">
        <f t="shared" si="3"/>
        <v>-10.547036533522846</v>
      </c>
      <c r="L12" s="30">
        <f aca="true" t="shared" si="4" ref="L12:L17">IF($E$17=0,0,($E12/$E$17)*100)</f>
        <v>-10.899344446740152</v>
      </c>
      <c r="M12" s="29">
        <f aca="true" t="shared" si="5" ref="M12:M17">IF($H$17=0,0,($H12/$H$17)*100)</f>
        <v>-28.374557184630216</v>
      </c>
      <c r="N12" s="5"/>
      <c r="O12" s="31"/>
    </row>
    <row r="13" spans="1:15" ht="12.75">
      <c r="A13" s="2"/>
      <c r="B13" s="27" t="s">
        <v>21</v>
      </c>
      <c r="C13" s="61">
        <v>15750</v>
      </c>
      <c r="D13" s="62">
        <v>0</v>
      </c>
      <c r="E13" s="63">
        <f t="shared" si="0"/>
        <v>-15750</v>
      </c>
      <c r="F13" s="61">
        <v>16774</v>
      </c>
      <c r="G13" s="62">
        <v>0</v>
      </c>
      <c r="H13" s="63">
        <f t="shared" si="1"/>
        <v>-16774</v>
      </c>
      <c r="I13" s="63">
        <v>0</v>
      </c>
      <c r="J13" s="28">
        <f t="shared" si="2"/>
        <v>-100</v>
      </c>
      <c r="K13" s="29">
        <f t="shared" si="3"/>
        <v>-100</v>
      </c>
      <c r="L13" s="30">
        <f t="shared" si="4"/>
        <v>-0.01474207186819004</v>
      </c>
      <c r="M13" s="29">
        <f t="shared" si="5"/>
        <v>-0.035754768584965915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226766838</v>
      </c>
      <c r="D16" s="62">
        <v>345264216</v>
      </c>
      <c r="E16" s="63">
        <f t="shared" si="0"/>
        <v>118497378</v>
      </c>
      <c r="F16" s="61">
        <v>225409932</v>
      </c>
      <c r="G16" s="62">
        <v>285652374</v>
      </c>
      <c r="H16" s="63">
        <f t="shared" si="1"/>
        <v>60242442</v>
      </c>
      <c r="I16" s="63">
        <v>226206653</v>
      </c>
      <c r="J16" s="40">
        <f t="shared" si="2"/>
        <v>52.25516175341299</v>
      </c>
      <c r="K16" s="29">
        <f t="shared" si="3"/>
        <v>26.725726530985334</v>
      </c>
      <c r="L16" s="30">
        <f t="shared" si="4"/>
        <v>110.91408651860834</v>
      </c>
      <c r="M16" s="29">
        <f t="shared" si="5"/>
        <v>128.41031195321517</v>
      </c>
      <c r="N16" s="5"/>
      <c r="O16" s="31"/>
    </row>
    <row r="17" spans="1:15" ht="16.5">
      <c r="A17" s="2"/>
      <c r="B17" s="32" t="s">
        <v>24</v>
      </c>
      <c r="C17" s="64">
        <v>345412741</v>
      </c>
      <c r="D17" s="65">
        <v>452249827</v>
      </c>
      <c r="E17" s="66">
        <f t="shared" si="0"/>
        <v>106837086</v>
      </c>
      <c r="F17" s="64">
        <v>351638898</v>
      </c>
      <c r="G17" s="65">
        <v>398552920</v>
      </c>
      <c r="H17" s="66">
        <f t="shared" si="1"/>
        <v>46914022</v>
      </c>
      <c r="I17" s="66">
        <v>344769980</v>
      </c>
      <c r="J17" s="41">
        <f t="shared" si="2"/>
        <v>30.930267855985083</v>
      </c>
      <c r="K17" s="34">
        <f t="shared" si="3"/>
        <v>13.341533677539848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2924134</v>
      </c>
      <c r="D18" s="71">
        <v>-100812669</v>
      </c>
      <c r="E18" s="72">
        <f t="shared" si="0"/>
        <v>-103736803</v>
      </c>
      <c r="F18" s="73">
        <v>5516155</v>
      </c>
      <c r="G18" s="74">
        <v>-46305530</v>
      </c>
      <c r="H18" s="75">
        <f t="shared" si="1"/>
        <v>-51821685</v>
      </c>
      <c r="I18" s="75">
        <v>14419664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/>
      <c r="D23" s="62">
        <v>0</v>
      </c>
      <c r="E23" s="63">
        <f t="shared" si="0"/>
        <v>0</v>
      </c>
      <c r="F23" s="61"/>
      <c r="G23" s="62">
        <v>0</v>
      </c>
      <c r="H23" s="63">
        <f t="shared" si="1"/>
        <v>0</v>
      </c>
      <c r="I23" s="63">
        <v>0</v>
      </c>
      <c r="J23" s="28">
        <f t="shared" si="2"/>
        <v>0</v>
      </c>
      <c r="K23" s="29">
        <f t="shared" si="3"/>
        <v>0</v>
      </c>
      <c r="L23" s="30">
        <f>IF($E$25=0,0,($E23/$E$25)*100)</f>
        <v>0</v>
      </c>
      <c r="M23" s="29">
        <f>IF($H$25=0,0,($H23/$H$25)*100)</f>
        <v>0</v>
      </c>
      <c r="N23" s="5"/>
      <c r="O23" s="31"/>
    </row>
    <row r="24" spans="1:15" ht="12.75">
      <c r="A24" s="6"/>
      <c r="B24" s="27" t="s">
        <v>30</v>
      </c>
      <c r="C24" s="61">
        <v>25040775</v>
      </c>
      <c r="D24" s="62">
        <v>58186817</v>
      </c>
      <c r="E24" s="63">
        <f t="shared" si="0"/>
        <v>33146042</v>
      </c>
      <c r="F24" s="61">
        <v>3879923</v>
      </c>
      <c r="G24" s="62">
        <v>7294775</v>
      </c>
      <c r="H24" s="63">
        <f t="shared" si="1"/>
        <v>3414852</v>
      </c>
      <c r="I24" s="63">
        <v>5590050</v>
      </c>
      <c r="J24" s="28">
        <f t="shared" si="2"/>
        <v>132.3682753429157</v>
      </c>
      <c r="K24" s="29">
        <f t="shared" si="3"/>
        <v>88.01339614213994</v>
      </c>
      <c r="L24" s="30">
        <f>IF($E$25=0,0,($E24/$E$25)*100)</f>
        <v>100</v>
      </c>
      <c r="M24" s="29">
        <f>IF($H$25=0,0,($H24/$H$25)*100)</f>
        <v>100</v>
      </c>
      <c r="N24" s="5"/>
      <c r="O24" s="31"/>
    </row>
    <row r="25" spans="1:15" ht="16.5">
      <c r="A25" s="6"/>
      <c r="B25" s="32" t="s">
        <v>31</v>
      </c>
      <c r="C25" s="64">
        <v>25040775</v>
      </c>
      <c r="D25" s="65">
        <v>58186817</v>
      </c>
      <c r="E25" s="66">
        <f t="shared" si="0"/>
        <v>33146042</v>
      </c>
      <c r="F25" s="64">
        <v>3879923</v>
      </c>
      <c r="G25" s="65">
        <v>7294775</v>
      </c>
      <c r="H25" s="66">
        <f t="shared" si="1"/>
        <v>3414852</v>
      </c>
      <c r="I25" s="66">
        <v>5590050</v>
      </c>
      <c r="J25" s="41">
        <f t="shared" si="2"/>
        <v>132.3682753429157</v>
      </c>
      <c r="K25" s="34">
        <f t="shared" si="3"/>
        <v>88.01339614213994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0</v>
      </c>
      <c r="E30" s="63">
        <f t="shared" si="0"/>
        <v>0</v>
      </c>
      <c r="F30" s="61"/>
      <c r="G30" s="62">
        <v>0</v>
      </c>
      <c r="H30" s="63">
        <f t="shared" si="1"/>
        <v>0</v>
      </c>
      <c r="I30" s="63">
        <v>0</v>
      </c>
      <c r="J30" s="28">
        <f t="shared" si="2"/>
        <v>0</v>
      </c>
      <c r="K30" s="29">
        <f t="shared" si="3"/>
        <v>0</v>
      </c>
      <c r="L30" s="30">
        <f t="shared" si="6"/>
        <v>0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>
        <v>25040775</v>
      </c>
      <c r="D31" s="62">
        <v>58186817</v>
      </c>
      <c r="E31" s="63">
        <f t="shared" si="0"/>
        <v>33146042</v>
      </c>
      <c r="F31" s="61">
        <v>3879923</v>
      </c>
      <c r="G31" s="62">
        <v>7294775</v>
      </c>
      <c r="H31" s="63">
        <f t="shared" si="1"/>
        <v>3414852</v>
      </c>
      <c r="I31" s="63">
        <v>5590050</v>
      </c>
      <c r="J31" s="28">
        <f t="shared" si="2"/>
        <v>132.3682753429157</v>
      </c>
      <c r="K31" s="29">
        <f t="shared" si="3"/>
        <v>88.01339614213994</v>
      </c>
      <c r="L31" s="30">
        <f t="shared" si="6"/>
        <v>100</v>
      </c>
      <c r="M31" s="29">
        <f t="shared" si="7"/>
        <v>100</v>
      </c>
      <c r="N31" s="5"/>
      <c r="O31" s="31"/>
    </row>
    <row r="32" spans="1:15" ht="17.25" thickBot="1">
      <c r="A32" s="6"/>
      <c r="B32" s="55" t="s">
        <v>37</v>
      </c>
      <c r="C32" s="79">
        <v>25040775</v>
      </c>
      <c r="D32" s="80">
        <v>58186817</v>
      </c>
      <c r="E32" s="81">
        <f t="shared" si="0"/>
        <v>33146042</v>
      </c>
      <c r="F32" s="79">
        <v>3879923</v>
      </c>
      <c r="G32" s="80">
        <v>7294775</v>
      </c>
      <c r="H32" s="81">
        <f t="shared" si="1"/>
        <v>3414852</v>
      </c>
      <c r="I32" s="81">
        <v>5590050</v>
      </c>
      <c r="J32" s="56">
        <f t="shared" si="2"/>
        <v>132.3682753429157</v>
      </c>
      <c r="K32" s="57">
        <f t="shared" si="3"/>
        <v>88.01339614213994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63651817</v>
      </c>
      <c r="D7" s="62">
        <v>99967000</v>
      </c>
      <c r="E7" s="63">
        <f>($D7-$C7)</f>
        <v>36315183</v>
      </c>
      <c r="F7" s="61">
        <v>67157136</v>
      </c>
      <c r="G7" s="62">
        <v>102966000</v>
      </c>
      <c r="H7" s="63">
        <f>($G7-$F7)</f>
        <v>35808864</v>
      </c>
      <c r="I7" s="63">
        <v>106055000</v>
      </c>
      <c r="J7" s="28">
        <f>IF($C7=0,0,($E7/$C7)*100)</f>
        <v>57.052861507472755</v>
      </c>
      <c r="K7" s="29">
        <f>IF($F7=0,0,($H7/$F7)*100)</f>
        <v>53.32101118785053</v>
      </c>
      <c r="L7" s="30">
        <f>IF($E$10=0,0,($E7/$E$10)*100)</f>
        <v>94.51652820665845</v>
      </c>
      <c r="M7" s="29">
        <f>IF($H$10=0,0,($H7/$H$10)*100)</f>
        <v>89.07428780036817</v>
      </c>
      <c r="N7" s="5"/>
      <c r="O7" s="31"/>
    </row>
    <row r="8" spans="1:15" ht="12.75">
      <c r="A8" s="2"/>
      <c r="B8" s="27" t="s">
        <v>16</v>
      </c>
      <c r="C8" s="61">
        <v>206768974</v>
      </c>
      <c r="D8" s="62">
        <v>198139261</v>
      </c>
      <c r="E8" s="63">
        <f>($D8-$C8)</f>
        <v>-8629713</v>
      </c>
      <c r="F8" s="61">
        <v>221690748</v>
      </c>
      <c r="G8" s="62">
        <v>210558525</v>
      </c>
      <c r="H8" s="63">
        <f>($G8-$F8)</f>
        <v>-11132223</v>
      </c>
      <c r="I8" s="63">
        <v>223994074</v>
      </c>
      <c r="J8" s="28">
        <f>IF($C8=0,0,($E8/$C8)*100)</f>
        <v>-4.173601499807219</v>
      </c>
      <c r="K8" s="29">
        <f>IF($F8=0,0,($H8/$F8)*100)</f>
        <v>-5.021509963961148</v>
      </c>
      <c r="L8" s="30">
        <f>IF($E$10=0,0,($E8/$E$10)*100)</f>
        <v>-22.46031672702481</v>
      </c>
      <c r="M8" s="29">
        <f>IF($H$10=0,0,($H8/$H$10)*100)</f>
        <v>-27.691323448849925</v>
      </c>
      <c r="N8" s="5"/>
      <c r="O8" s="31"/>
    </row>
    <row r="9" spans="1:15" ht="12.75">
      <c r="A9" s="2"/>
      <c r="B9" s="27" t="s">
        <v>17</v>
      </c>
      <c r="C9" s="61">
        <v>145271365</v>
      </c>
      <c r="D9" s="62">
        <v>156007940</v>
      </c>
      <c r="E9" s="63">
        <f aca="true" t="shared" si="0" ref="E9:E32">($D9-$C9)</f>
        <v>10736575</v>
      </c>
      <c r="F9" s="61">
        <v>158520673</v>
      </c>
      <c r="G9" s="62">
        <v>174045155</v>
      </c>
      <c r="H9" s="63">
        <f aca="true" t="shared" si="1" ref="H9:H32">($G9-$F9)</f>
        <v>15524482</v>
      </c>
      <c r="I9" s="63">
        <v>205948719</v>
      </c>
      <c r="J9" s="28">
        <f aca="true" t="shared" si="2" ref="J9:J32">IF($C9=0,0,($E9/$C9)*100)</f>
        <v>7.3907029096890495</v>
      </c>
      <c r="K9" s="29">
        <f aca="true" t="shared" si="3" ref="K9:K32">IF($F9=0,0,($H9/$F9)*100)</f>
        <v>9.793348530636127</v>
      </c>
      <c r="L9" s="30">
        <f>IF($E$10=0,0,($E9/$E$10)*100)</f>
        <v>27.94378852036637</v>
      </c>
      <c r="M9" s="29">
        <f>IF($H$10=0,0,($H9/$H$10)*100)</f>
        <v>38.61703564848176</v>
      </c>
      <c r="N9" s="5"/>
      <c r="O9" s="31"/>
    </row>
    <row r="10" spans="1:15" ht="16.5">
      <c r="A10" s="6"/>
      <c r="B10" s="32" t="s">
        <v>18</v>
      </c>
      <c r="C10" s="64">
        <v>415692156</v>
      </c>
      <c r="D10" s="65">
        <v>454114201</v>
      </c>
      <c r="E10" s="66">
        <f t="shared" si="0"/>
        <v>38422045</v>
      </c>
      <c r="F10" s="64">
        <v>447368557</v>
      </c>
      <c r="G10" s="65">
        <v>487569680</v>
      </c>
      <c r="H10" s="66">
        <f t="shared" si="1"/>
        <v>40201123</v>
      </c>
      <c r="I10" s="66">
        <v>535997793</v>
      </c>
      <c r="J10" s="33">
        <f t="shared" si="2"/>
        <v>9.242908350669</v>
      </c>
      <c r="K10" s="34">
        <f t="shared" si="3"/>
        <v>8.986130645744064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107605500</v>
      </c>
      <c r="D12" s="62">
        <v>116328000</v>
      </c>
      <c r="E12" s="63">
        <f t="shared" si="0"/>
        <v>8722500</v>
      </c>
      <c r="F12" s="61">
        <v>114664324</v>
      </c>
      <c r="G12" s="62">
        <v>122907035</v>
      </c>
      <c r="H12" s="63">
        <f t="shared" si="1"/>
        <v>8242711</v>
      </c>
      <c r="I12" s="63">
        <v>129446420</v>
      </c>
      <c r="J12" s="28">
        <f t="shared" si="2"/>
        <v>8.105998299343435</v>
      </c>
      <c r="K12" s="29">
        <f t="shared" si="3"/>
        <v>7.188557619717882</v>
      </c>
      <c r="L12" s="30">
        <f aca="true" t="shared" si="4" ref="L12:L17">IF($E$17=0,0,($E12/$E$17)*100)</f>
        <v>30.720435688154662</v>
      </c>
      <c r="M12" s="29">
        <f aca="true" t="shared" si="5" ref="M12:M17">IF($H$17=0,0,($H12/$H$17)*100)</f>
        <v>33.29813536831138</v>
      </c>
      <c r="N12" s="5"/>
      <c r="O12" s="31"/>
    </row>
    <row r="13" spans="1:15" ht="12.75">
      <c r="A13" s="2"/>
      <c r="B13" s="27" t="s">
        <v>21</v>
      </c>
      <c r="C13" s="61">
        <v>2128000</v>
      </c>
      <c r="D13" s="62">
        <v>2116000</v>
      </c>
      <c r="E13" s="63">
        <f t="shared" si="0"/>
        <v>-12000</v>
      </c>
      <c r="F13" s="61">
        <v>2264192</v>
      </c>
      <c r="G13" s="62">
        <v>2232380</v>
      </c>
      <c r="H13" s="63">
        <f t="shared" si="1"/>
        <v>-31812</v>
      </c>
      <c r="I13" s="63">
        <v>2350696</v>
      </c>
      <c r="J13" s="28">
        <f t="shared" si="2"/>
        <v>-0.5639097744360901</v>
      </c>
      <c r="K13" s="29">
        <f t="shared" si="3"/>
        <v>-1.405004522584657</v>
      </c>
      <c r="L13" s="30">
        <f t="shared" si="4"/>
        <v>-0.042263712038733844</v>
      </c>
      <c r="M13" s="29">
        <f t="shared" si="5"/>
        <v>-0.12851115152972384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186831418</v>
      </c>
      <c r="D15" s="62">
        <v>173137511</v>
      </c>
      <c r="E15" s="63">
        <f t="shared" si="0"/>
        <v>-13693907</v>
      </c>
      <c r="F15" s="61">
        <v>201890030</v>
      </c>
      <c r="G15" s="62">
        <v>197793195</v>
      </c>
      <c r="H15" s="63">
        <f t="shared" si="1"/>
        <v>-4096835</v>
      </c>
      <c r="I15" s="63">
        <v>225958384</v>
      </c>
      <c r="J15" s="28">
        <f t="shared" si="2"/>
        <v>-7.329552570221354</v>
      </c>
      <c r="K15" s="29">
        <f t="shared" si="3"/>
        <v>-2.029240869398058</v>
      </c>
      <c r="L15" s="30">
        <f t="shared" si="4"/>
        <v>-48.22961184443347</v>
      </c>
      <c r="M15" s="29">
        <f t="shared" si="5"/>
        <v>-16.55001205448498</v>
      </c>
      <c r="N15" s="5"/>
      <c r="O15" s="31"/>
    </row>
    <row r="16" spans="1:15" ht="12.75">
      <c r="A16" s="2"/>
      <c r="B16" s="27" t="s">
        <v>23</v>
      </c>
      <c r="C16" s="61">
        <v>158163719</v>
      </c>
      <c r="D16" s="62">
        <v>191540278</v>
      </c>
      <c r="E16" s="63">
        <f t="shared" si="0"/>
        <v>33376559</v>
      </c>
      <c r="F16" s="61">
        <v>165694694</v>
      </c>
      <c r="G16" s="62">
        <v>186334902</v>
      </c>
      <c r="H16" s="63">
        <f t="shared" si="1"/>
        <v>20640208</v>
      </c>
      <c r="I16" s="63">
        <v>192567547</v>
      </c>
      <c r="J16" s="40">
        <f t="shared" si="2"/>
        <v>21.102538060577597</v>
      </c>
      <c r="K16" s="29">
        <f t="shared" si="3"/>
        <v>12.456770643482404</v>
      </c>
      <c r="L16" s="30">
        <f t="shared" si="4"/>
        <v>117.55143986831756</v>
      </c>
      <c r="M16" s="29">
        <f t="shared" si="5"/>
        <v>83.38038783770332</v>
      </c>
      <c r="N16" s="5"/>
      <c r="O16" s="31"/>
    </row>
    <row r="17" spans="1:15" ht="16.5">
      <c r="A17" s="2"/>
      <c r="B17" s="32" t="s">
        <v>24</v>
      </c>
      <c r="C17" s="64">
        <v>454728637</v>
      </c>
      <c r="D17" s="65">
        <v>483121789</v>
      </c>
      <c r="E17" s="66">
        <f t="shared" si="0"/>
        <v>28393152</v>
      </c>
      <c r="F17" s="64">
        <v>484513240</v>
      </c>
      <c r="G17" s="65">
        <v>509267512</v>
      </c>
      <c r="H17" s="66">
        <f t="shared" si="1"/>
        <v>24754272</v>
      </c>
      <c r="I17" s="66">
        <v>550323047</v>
      </c>
      <c r="J17" s="41">
        <f t="shared" si="2"/>
        <v>6.243977108483713</v>
      </c>
      <c r="K17" s="34">
        <f t="shared" si="3"/>
        <v>5.109101249740874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-39036481</v>
      </c>
      <c r="D18" s="71">
        <v>-29007588</v>
      </c>
      <c r="E18" s="72">
        <f t="shared" si="0"/>
        <v>10028893</v>
      </c>
      <c r="F18" s="73">
        <v>-37144683</v>
      </c>
      <c r="G18" s="74">
        <v>-21697832</v>
      </c>
      <c r="H18" s="75">
        <f t="shared" si="1"/>
        <v>15446851</v>
      </c>
      <c r="I18" s="75">
        <v>-14325254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53877000</v>
      </c>
      <c r="D23" s="62">
        <v>44278149</v>
      </c>
      <c r="E23" s="63">
        <f t="shared" si="0"/>
        <v>-9598851</v>
      </c>
      <c r="F23" s="61">
        <v>59421000</v>
      </c>
      <c r="G23" s="62">
        <v>46021629</v>
      </c>
      <c r="H23" s="63">
        <f t="shared" si="1"/>
        <v>-13399371</v>
      </c>
      <c r="I23" s="63">
        <v>48581642</v>
      </c>
      <c r="J23" s="28">
        <f t="shared" si="2"/>
        <v>-17.816231416003117</v>
      </c>
      <c r="K23" s="29">
        <f t="shared" si="3"/>
        <v>-22.54989145251679</v>
      </c>
      <c r="L23" s="30">
        <f>IF($E$25=0,0,($E23/$E$25)*100)</f>
        <v>100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53877000</v>
      </c>
      <c r="D25" s="65">
        <v>44278149</v>
      </c>
      <c r="E25" s="66">
        <f t="shared" si="0"/>
        <v>-9598851</v>
      </c>
      <c r="F25" s="64">
        <v>59421000</v>
      </c>
      <c r="G25" s="65">
        <v>46021629</v>
      </c>
      <c r="H25" s="66">
        <f t="shared" si="1"/>
        <v>-13399371</v>
      </c>
      <c r="I25" s="66">
        <v>48581642</v>
      </c>
      <c r="J25" s="41">
        <f t="shared" si="2"/>
        <v>-17.816231416003117</v>
      </c>
      <c r="K25" s="34">
        <f t="shared" si="3"/>
        <v>-22.54989145251679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31511314</v>
      </c>
      <c r="D27" s="62">
        <v>44278149</v>
      </c>
      <c r="E27" s="63">
        <f t="shared" si="0"/>
        <v>12766835</v>
      </c>
      <c r="F27" s="61">
        <v>16876992</v>
      </c>
      <c r="G27" s="62">
        <v>0</v>
      </c>
      <c r="H27" s="63">
        <f t="shared" si="1"/>
        <v>-16876992</v>
      </c>
      <c r="I27" s="63">
        <v>0</v>
      </c>
      <c r="J27" s="28">
        <f t="shared" si="2"/>
        <v>40.51508293180031</v>
      </c>
      <c r="K27" s="29">
        <f t="shared" si="3"/>
        <v>-100</v>
      </c>
      <c r="L27" s="30">
        <f aca="true" t="shared" si="6" ref="L27:L32">IF($E$32=0,0,($E27/$E$32)*100)</f>
        <v>-133.00378347366782</v>
      </c>
      <c r="M27" s="29">
        <f aca="true" t="shared" si="7" ref="M27:M32">IF($H$32=0,0,($H27/$H$32)*100)</f>
        <v>125.95361379276684</v>
      </c>
      <c r="N27" s="5"/>
      <c r="O27" s="31"/>
    </row>
    <row r="28" spans="1:15" ht="12.75">
      <c r="A28" s="6"/>
      <c r="B28" s="27" t="s">
        <v>34</v>
      </c>
      <c r="C28" s="61">
        <v>19943336</v>
      </c>
      <c r="D28" s="62">
        <v>0</v>
      </c>
      <c r="E28" s="63">
        <f t="shared" si="0"/>
        <v>-19943336</v>
      </c>
      <c r="F28" s="61">
        <v>10000000</v>
      </c>
      <c r="G28" s="62">
        <v>0</v>
      </c>
      <c r="H28" s="63">
        <f t="shared" si="1"/>
        <v>-10000000</v>
      </c>
      <c r="I28" s="63">
        <v>0</v>
      </c>
      <c r="J28" s="28">
        <f t="shared" si="2"/>
        <v>-100</v>
      </c>
      <c r="K28" s="29">
        <f t="shared" si="3"/>
        <v>-100</v>
      </c>
      <c r="L28" s="30">
        <f t="shared" si="6"/>
        <v>207.76795055991596</v>
      </c>
      <c r="M28" s="29">
        <f t="shared" si="7"/>
        <v>74.63036884343303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0</v>
      </c>
      <c r="E30" s="63">
        <f t="shared" si="0"/>
        <v>0</v>
      </c>
      <c r="F30" s="61"/>
      <c r="G30" s="62">
        <v>20196629</v>
      </c>
      <c r="H30" s="63">
        <f t="shared" si="1"/>
        <v>20196629</v>
      </c>
      <c r="I30" s="63">
        <v>25811642</v>
      </c>
      <c r="J30" s="28">
        <f t="shared" si="2"/>
        <v>0</v>
      </c>
      <c r="K30" s="29">
        <f t="shared" si="3"/>
        <v>0</v>
      </c>
      <c r="L30" s="30">
        <f t="shared" si="6"/>
        <v>0</v>
      </c>
      <c r="M30" s="29">
        <f t="shared" si="7"/>
        <v>-150.7281871663976</v>
      </c>
      <c r="N30" s="5"/>
      <c r="O30" s="31"/>
    </row>
    <row r="31" spans="1:15" ht="12.75">
      <c r="A31" s="6"/>
      <c r="B31" s="27" t="s">
        <v>30</v>
      </c>
      <c r="C31" s="61">
        <v>2422350</v>
      </c>
      <c r="D31" s="62">
        <v>0</v>
      </c>
      <c r="E31" s="63">
        <f t="shared" si="0"/>
        <v>-2422350</v>
      </c>
      <c r="F31" s="61">
        <v>32544008</v>
      </c>
      <c r="G31" s="62">
        <v>25825000</v>
      </c>
      <c r="H31" s="63">
        <f t="shared" si="1"/>
        <v>-6719008</v>
      </c>
      <c r="I31" s="63">
        <v>22770000</v>
      </c>
      <c r="J31" s="28">
        <f t="shared" si="2"/>
        <v>-100</v>
      </c>
      <c r="K31" s="29">
        <f t="shared" si="3"/>
        <v>-20.64591429549796</v>
      </c>
      <c r="L31" s="30">
        <f t="shared" si="6"/>
        <v>25.235832913751864</v>
      </c>
      <c r="M31" s="29">
        <f t="shared" si="7"/>
        <v>50.144204530197726</v>
      </c>
      <c r="N31" s="5"/>
      <c r="O31" s="31"/>
    </row>
    <row r="32" spans="1:15" ht="17.25" thickBot="1">
      <c r="A32" s="6"/>
      <c r="B32" s="55" t="s">
        <v>37</v>
      </c>
      <c r="C32" s="79">
        <v>53877000</v>
      </c>
      <c r="D32" s="80">
        <v>44278149</v>
      </c>
      <c r="E32" s="81">
        <f t="shared" si="0"/>
        <v>-9598851</v>
      </c>
      <c r="F32" s="79">
        <v>59421000</v>
      </c>
      <c r="G32" s="80">
        <v>46021629</v>
      </c>
      <c r="H32" s="81">
        <f t="shared" si="1"/>
        <v>-13399371</v>
      </c>
      <c r="I32" s="81">
        <v>48581642</v>
      </c>
      <c r="J32" s="56">
        <f t="shared" si="2"/>
        <v>-17.816231416003117</v>
      </c>
      <c r="K32" s="57">
        <f t="shared" si="3"/>
        <v>-22.54989145251679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58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349918907</v>
      </c>
      <c r="D7" s="62">
        <v>374063230</v>
      </c>
      <c r="E7" s="63">
        <f>($D7-$C7)</f>
        <v>24144323</v>
      </c>
      <c r="F7" s="61">
        <v>381164276</v>
      </c>
      <c r="G7" s="62">
        <v>405315163</v>
      </c>
      <c r="H7" s="63">
        <f>($G7-$F7)</f>
        <v>24150887</v>
      </c>
      <c r="I7" s="63">
        <v>442708312</v>
      </c>
      <c r="J7" s="28">
        <f>IF($C7=0,0,($E7/$C7)*100)</f>
        <v>6.899976685169515</v>
      </c>
      <c r="K7" s="29">
        <f>IF($F7=0,0,($H7/$F7)*100)</f>
        <v>6.336083552594</v>
      </c>
      <c r="L7" s="30">
        <f>IF($E$10=0,0,($E7/$E$10)*100)</f>
        <v>9.960803417985154</v>
      </c>
      <c r="M7" s="29">
        <f>IF($H$10=0,0,($H7/$H$10)*100)</f>
        <v>8.486454476856547</v>
      </c>
      <c r="N7" s="5"/>
      <c r="O7" s="31"/>
    </row>
    <row r="8" spans="1:15" ht="12.75">
      <c r="A8" s="2"/>
      <c r="B8" s="27" t="s">
        <v>16</v>
      </c>
      <c r="C8" s="61">
        <v>871226764</v>
      </c>
      <c r="D8" s="62">
        <v>903936044</v>
      </c>
      <c r="E8" s="63">
        <f>($D8-$C8)</f>
        <v>32709280</v>
      </c>
      <c r="F8" s="61">
        <v>951549631</v>
      </c>
      <c r="G8" s="62">
        <v>1033145188</v>
      </c>
      <c r="H8" s="63">
        <f>($G8-$F8)</f>
        <v>81595557</v>
      </c>
      <c r="I8" s="63">
        <v>1187361349</v>
      </c>
      <c r="J8" s="28">
        <f>IF($C8=0,0,($E8/$C8)*100)</f>
        <v>3.7543933854630755</v>
      </c>
      <c r="K8" s="29">
        <f>IF($F8=0,0,($H8/$F8)*100)</f>
        <v>8.575018511041806</v>
      </c>
      <c r="L8" s="30">
        <f>IF($E$10=0,0,($E8/$E$10)*100)</f>
        <v>13.49429876430304</v>
      </c>
      <c r="M8" s="29">
        <f>IF($H$10=0,0,($H8/$H$10)*100)</f>
        <v>28.672113781752763</v>
      </c>
      <c r="N8" s="5"/>
      <c r="O8" s="31"/>
    </row>
    <row r="9" spans="1:15" ht="12.75">
      <c r="A9" s="2"/>
      <c r="B9" s="27" t="s">
        <v>17</v>
      </c>
      <c r="C9" s="61">
        <v>693913148</v>
      </c>
      <c r="D9" s="62">
        <v>879452874</v>
      </c>
      <c r="E9" s="63">
        <f aca="true" t="shared" si="0" ref="E9:E32">($D9-$C9)</f>
        <v>185539726</v>
      </c>
      <c r="F9" s="61">
        <v>764530725</v>
      </c>
      <c r="G9" s="62">
        <v>943365870</v>
      </c>
      <c r="H9" s="63">
        <f aca="true" t="shared" si="1" ref="H9:H32">($G9-$F9)</f>
        <v>178835145</v>
      </c>
      <c r="I9" s="63">
        <v>1034007071</v>
      </c>
      <c r="J9" s="28">
        <f aca="true" t="shared" si="2" ref="J9:J32">IF($C9=0,0,($E9/$C9)*100)</f>
        <v>26.73817703768311</v>
      </c>
      <c r="K9" s="29">
        <f aca="true" t="shared" si="3" ref="K9:K32">IF($F9=0,0,($H9/$F9)*100)</f>
        <v>23.39149221242874</v>
      </c>
      <c r="L9" s="30">
        <f>IF($E$10=0,0,($E9/$E$10)*100)</f>
        <v>76.54489781771181</v>
      </c>
      <c r="M9" s="29">
        <f>IF($H$10=0,0,($H9/$H$10)*100)</f>
        <v>62.84143174139069</v>
      </c>
      <c r="N9" s="5"/>
      <c r="O9" s="31"/>
    </row>
    <row r="10" spans="1:15" ht="16.5">
      <c r="A10" s="6"/>
      <c r="B10" s="32" t="s">
        <v>18</v>
      </c>
      <c r="C10" s="64">
        <v>1915058819</v>
      </c>
      <c r="D10" s="65">
        <v>2157452148</v>
      </c>
      <c r="E10" s="66">
        <f t="shared" si="0"/>
        <v>242393329</v>
      </c>
      <c r="F10" s="64">
        <v>2097244632</v>
      </c>
      <c r="G10" s="65">
        <v>2381826221</v>
      </c>
      <c r="H10" s="66">
        <f t="shared" si="1"/>
        <v>284581589</v>
      </c>
      <c r="I10" s="66">
        <v>2664076732</v>
      </c>
      <c r="J10" s="33">
        <f t="shared" si="2"/>
        <v>12.657226326164345</v>
      </c>
      <c r="K10" s="34">
        <f t="shared" si="3"/>
        <v>13.569308256071865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523402607</v>
      </c>
      <c r="D12" s="62">
        <v>546092327</v>
      </c>
      <c r="E12" s="63">
        <f t="shared" si="0"/>
        <v>22689720</v>
      </c>
      <c r="F12" s="61">
        <v>566145345</v>
      </c>
      <c r="G12" s="62">
        <v>617057322</v>
      </c>
      <c r="H12" s="63">
        <f t="shared" si="1"/>
        <v>50911977</v>
      </c>
      <c r="I12" s="63">
        <v>682730354</v>
      </c>
      <c r="J12" s="28">
        <f t="shared" si="2"/>
        <v>4.335041456910435</v>
      </c>
      <c r="K12" s="29">
        <f t="shared" si="3"/>
        <v>8.992739664758703</v>
      </c>
      <c r="L12" s="30">
        <f aca="true" t="shared" si="4" ref="L12:L17">IF($E$17=0,0,($E12/$E$17)*100)</f>
        <v>16.29019693389582</v>
      </c>
      <c r="M12" s="29">
        <f aca="true" t="shared" si="5" ref="M12:M17">IF($H$17=0,0,($H12/$H$17)*100)</f>
        <v>27.2024584168784</v>
      </c>
      <c r="N12" s="5"/>
      <c r="O12" s="31"/>
    </row>
    <row r="13" spans="1:15" ht="12.75">
      <c r="A13" s="2"/>
      <c r="B13" s="27" t="s">
        <v>21</v>
      </c>
      <c r="C13" s="61">
        <v>97691654</v>
      </c>
      <c r="D13" s="62">
        <v>74574289</v>
      </c>
      <c r="E13" s="63">
        <f t="shared" si="0"/>
        <v>-23117365</v>
      </c>
      <c r="F13" s="61">
        <v>106617112</v>
      </c>
      <c r="G13" s="62">
        <v>73356779</v>
      </c>
      <c r="H13" s="63">
        <f t="shared" si="1"/>
        <v>-33260333</v>
      </c>
      <c r="I13" s="63">
        <v>72390665</v>
      </c>
      <c r="J13" s="28">
        <f t="shared" si="2"/>
        <v>-23.663602829367594</v>
      </c>
      <c r="K13" s="29">
        <f t="shared" si="3"/>
        <v>-31.196055094795668</v>
      </c>
      <c r="L13" s="30">
        <f t="shared" si="4"/>
        <v>-16.597226781236195</v>
      </c>
      <c r="M13" s="29">
        <f t="shared" si="5"/>
        <v>-17.771119462990573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482158634</v>
      </c>
      <c r="D15" s="62">
        <v>527570430</v>
      </c>
      <c r="E15" s="63">
        <f t="shared" si="0"/>
        <v>45411796</v>
      </c>
      <c r="F15" s="61">
        <v>521020620</v>
      </c>
      <c r="G15" s="62">
        <v>598057033</v>
      </c>
      <c r="H15" s="63">
        <f t="shared" si="1"/>
        <v>77036413</v>
      </c>
      <c r="I15" s="63">
        <v>678279366</v>
      </c>
      <c r="J15" s="28">
        <f t="shared" si="2"/>
        <v>9.418434680566147</v>
      </c>
      <c r="K15" s="29">
        <f t="shared" si="3"/>
        <v>14.7856745093889</v>
      </c>
      <c r="L15" s="30">
        <f t="shared" si="4"/>
        <v>32.60362401836173</v>
      </c>
      <c r="M15" s="29">
        <f t="shared" si="5"/>
        <v>41.16084160742708</v>
      </c>
      <c r="N15" s="5"/>
      <c r="O15" s="31"/>
    </row>
    <row r="16" spans="1:15" ht="12.75">
      <c r="A16" s="2"/>
      <c r="B16" s="27" t="s">
        <v>23</v>
      </c>
      <c r="C16" s="61">
        <v>939007266</v>
      </c>
      <c r="D16" s="62">
        <v>1033307619</v>
      </c>
      <c r="E16" s="63">
        <f t="shared" si="0"/>
        <v>94300353</v>
      </c>
      <c r="F16" s="61">
        <v>988275057</v>
      </c>
      <c r="G16" s="62">
        <v>1080746470</v>
      </c>
      <c r="H16" s="63">
        <f t="shared" si="1"/>
        <v>92471413</v>
      </c>
      <c r="I16" s="63">
        <v>1150901058</v>
      </c>
      <c r="J16" s="40">
        <f t="shared" si="2"/>
        <v>10.04255839272707</v>
      </c>
      <c r="K16" s="29">
        <f t="shared" si="3"/>
        <v>9.35684983092718</v>
      </c>
      <c r="L16" s="30">
        <f t="shared" si="4"/>
        <v>67.70340582897865</v>
      </c>
      <c r="M16" s="29">
        <f t="shared" si="5"/>
        <v>49.407819438685095</v>
      </c>
      <c r="N16" s="5"/>
      <c r="O16" s="31"/>
    </row>
    <row r="17" spans="1:15" ht="16.5">
      <c r="A17" s="2"/>
      <c r="B17" s="32" t="s">
        <v>24</v>
      </c>
      <c r="C17" s="64">
        <v>2042260161</v>
      </c>
      <c r="D17" s="65">
        <v>2181544665</v>
      </c>
      <c r="E17" s="66">
        <f t="shared" si="0"/>
        <v>139284504</v>
      </c>
      <c r="F17" s="64">
        <v>2182058134</v>
      </c>
      <c r="G17" s="65">
        <v>2369217604</v>
      </c>
      <c r="H17" s="66">
        <f t="shared" si="1"/>
        <v>187159470</v>
      </c>
      <c r="I17" s="66">
        <v>2584301443</v>
      </c>
      <c r="J17" s="41">
        <f t="shared" si="2"/>
        <v>6.8201156081798535</v>
      </c>
      <c r="K17" s="34">
        <f t="shared" si="3"/>
        <v>8.577199071085793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-127201342</v>
      </c>
      <c r="D18" s="71">
        <v>-24092517</v>
      </c>
      <c r="E18" s="72">
        <f t="shared" si="0"/>
        <v>103108825</v>
      </c>
      <c r="F18" s="73">
        <v>-84813502</v>
      </c>
      <c r="G18" s="74">
        <v>12608617</v>
      </c>
      <c r="H18" s="75">
        <f t="shared" si="1"/>
        <v>97422119</v>
      </c>
      <c r="I18" s="75">
        <v>79775289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35280000</v>
      </c>
      <c r="E21" s="63">
        <f t="shared" si="0"/>
        <v>35280000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28.489320586795696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>
        <v>80763859</v>
      </c>
      <c r="D22" s="62">
        <v>107486394</v>
      </c>
      <c r="E22" s="63">
        <f t="shared" si="0"/>
        <v>26722535</v>
      </c>
      <c r="F22" s="61">
        <v>108973125</v>
      </c>
      <c r="G22" s="62">
        <v>129671900</v>
      </c>
      <c r="H22" s="63">
        <f t="shared" si="1"/>
        <v>20698775</v>
      </c>
      <c r="I22" s="63">
        <v>165111417</v>
      </c>
      <c r="J22" s="28">
        <f t="shared" si="2"/>
        <v>33.08724388714512</v>
      </c>
      <c r="K22" s="29">
        <f t="shared" si="3"/>
        <v>18.994385083478154</v>
      </c>
      <c r="L22" s="30">
        <f>IF($E$25=0,0,($E22/$E$25)*100)</f>
        <v>21.578992814820538</v>
      </c>
      <c r="M22" s="29">
        <f>IF($H$25=0,0,($H22/$H$25)*100)</f>
        <v>556.5029062194089</v>
      </c>
      <c r="N22" s="5"/>
      <c r="O22" s="31"/>
    </row>
    <row r="23" spans="1:15" ht="12.75">
      <c r="A23" s="6"/>
      <c r="B23" s="27" t="s">
        <v>29</v>
      </c>
      <c r="C23" s="61">
        <v>374516229</v>
      </c>
      <c r="D23" s="62">
        <v>436591930</v>
      </c>
      <c r="E23" s="63">
        <f t="shared" si="0"/>
        <v>62075701</v>
      </c>
      <c r="F23" s="61">
        <v>441652092</v>
      </c>
      <c r="G23" s="62">
        <v>424737588</v>
      </c>
      <c r="H23" s="63">
        <f t="shared" si="1"/>
        <v>-16914504</v>
      </c>
      <c r="I23" s="63">
        <v>453670991</v>
      </c>
      <c r="J23" s="28">
        <f t="shared" si="2"/>
        <v>16.574902819498377</v>
      </c>
      <c r="K23" s="29">
        <f t="shared" si="3"/>
        <v>-3.8298254002156975</v>
      </c>
      <c r="L23" s="30">
        <f>IF($E$25=0,0,($E23/$E$25)*100)</f>
        <v>50.12739644101685</v>
      </c>
      <c r="M23" s="29">
        <f>IF($H$25=0,0,($H23/$H$25)*100)</f>
        <v>-454.75979294715836</v>
      </c>
      <c r="N23" s="5"/>
      <c r="O23" s="31"/>
    </row>
    <row r="24" spans="1:15" ht="12.75">
      <c r="A24" s="6"/>
      <c r="B24" s="27" t="s">
        <v>30</v>
      </c>
      <c r="C24" s="61">
        <v>3300000</v>
      </c>
      <c r="D24" s="62">
        <v>3057641</v>
      </c>
      <c r="E24" s="63">
        <f t="shared" si="0"/>
        <v>-242359</v>
      </c>
      <c r="F24" s="61">
        <v>3489392</v>
      </c>
      <c r="G24" s="62">
        <v>3424558</v>
      </c>
      <c r="H24" s="63">
        <f t="shared" si="1"/>
        <v>-64834</v>
      </c>
      <c r="I24" s="63">
        <v>3835505</v>
      </c>
      <c r="J24" s="28">
        <f t="shared" si="2"/>
        <v>-7.344212121212121</v>
      </c>
      <c r="K24" s="29">
        <f t="shared" si="3"/>
        <v>-1.8580314278246757</v>
      </c>
      <c r="L24" s="30">
        <f>IF($E$25=0,0,($E24/$E$25)*100)</f>
        <v>-0.19570984263308444</v>
      </c>
      <c r="M24" s="29">
        <f>IF($H$25=0,0,($H24/$H$25)*100)</f>
        <v>-1.7431132722506122</v>
      </c>
      <c r="N24" s="5"/>
      <c r="O24" s="31"/>
    </row>
    <row r="25" spans="1:15" ht="16.5">
      <c r="A25" s="6"/>
      <c r="B25" s="32" t="s">
        <v>31</v>
      </c>
      <c r="C25" s="64">
        <v>458580088</v>
      </c>
      <c r="D25" s="65">
        <v>582415965</v>
      </c>
      <c r="E25" s="66">
        <f t="shared" si="0"/>
        <v>123835877</v>
      </c>
      <c r="F25" s="64">
        <v>554114609</v>
      </c>
      <c r="G25" s="65">
        <v>557834046</v>
      </c>
      <c r="H25" s="66">
        <f t="shared" si="1"/>
        <v>3719437</v>
      </c>
      <c r="I25" s="66">
        <v>622617913</v>
      </c>
      <c r="J25" s="41">
        <f t="shared" si="2"/>
        <v>27.00419844657538</v>
      </c>
      <c r="K25" s="34">
        <f t="shared" si="3"/>
        <v>0.6712396568486791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221210293</v>
      </c>
      <c r="D27" s="62">
        <v>272500040</v>
      </c>
      <c r="E27" s="63">
        <f t="shared" si="0"/>
        <v>51289747</v>
      </c>
      <c r="F27" s="61">
        <v>197112082</v>
      </c>
      <c r="G27" s="62">
        <v>262113291</v>
      </c>
      <c r="H27" s="63">
        <f t="shared" si="1"/>
        <v>65001209</v>
      </c>
      <c r="I27" s="63">
        <v>301980610</v>
      </c>
      <c r="J27" s="28">
        <f t="shared" si="2"/>
        <v>23.185967662002056</v>
      </c>
      <c r="K27" s="29">
        <f t="shared" si="3"/>
        <v>32.976775619467105</v>
      </c>
      <c r="L27" s="30">
        <f aca="true" t="shared" si="6" ref="L27:L32">IF($E$32=0,0,($E27/$E$32)*100)</f>
        <v>41.417518285108926</v>
      </c>
      <c r="M27" s="29">
        <f aca="true" t="shared" si="7" ref="M27:M32">IF($H$32=0,0,($H27/$H$32)*100)</f>
        <v>1747.6092880748588</v>
      </c>
      <c r="N27" s="5"/>
      <c r="O27" s="31"/>
    </row>
    <row r="28" spans="1:15" ht="12.75">
      <c r="A28" s="6"/>
      <c r="B28" s="27" t="s">
        <v>34</v>
      </c>
      <c r="C28" s="61">
        <v>46588002</v>
      </c>
      <c r="D28" s="62">
        <v>28738822</v>
      </c>
      <c r="E28" s="63">
        <f t="shared" si="0"/>
        <v>-17849180</v>
      </c>
      <c r="F28" s="61">
        <v>57664264</v>
      </c>
      <c r="G28" s="62">
        <v>21004396</v>
      </c>
      <c r="H28" s="63">
        <f t="shared" si="1"/>
        <v>-36659868</v>
      </c>
      <c r="I28" s="63">
        <v>29107390</v>
      </c>
      <c r="J28" s="28">
        <f t="shared" si="2"/>
        <v>-38.31282569276098</v>
      </c>
      <c r="K28" s="29">
        <f t="shared" si="3"/>
        <v>-63.57467425579212</v>
      </c>
      <c r="L28" s="30">
        <f t="shared" si="6"/>
        <v>-14.413577415856635</v>
      </c>
      <c r="M28" s="29">
        <f t="shared" si="7"/>
        <v>-985.6297567695748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111669716</v>
      </c>
      <c r="D30" s="62">
        <v>178085456</v>
      </c>
      <c r="E30" s="63">
        <f t="shared" si="0"/>
        <v>66415740</v>
      </c>
      <c r="F30" s="61">
        <v>211457427</v>
      </c>
      <c r="G30" s="62">
        <v>171705789</v>
      </c>
      <c r="H30" s="63">
        <f t="shared" si="1"/>
        <v>-39751638</v>
      </c>
      <c r="I30" s="63">
        <v>173393491</v>
      </c>
      <c r="J30" s="28">
        <f t="shared" si="2"/>
        <v>59.47515797389509</v>
      </c>
      <c r="K30" s="29">
        <f t="shared" si="3"/>
        <v>-18.798884751397264</v>
      </c>
      <c r="L30" s="30">
        <f t="shared" si="6"/>
        <v>53.632066577927176</v>
      </c>
      <c r="M30" s="29">
        <f t="shared" si="7"/>
        <v>-1068.754456320797</v>
      </c>
      <c r="N30" s="5"/>
      <c r="O30" s="31"/>
    </row>
    <row r="31" spans="1:15" ht="12.75">
      <c r="A31" s="6"/>
      <c r="B31" s="27" t="s">
        <v>30</v>
      </c>
      <c r="C31" s="61">
        <v>79112077</v>
      </c>
      <c r="D31" s="62">
        <v>103091647</v>
      </c>
      <c r="E31" s="63">
        <f t="shared" si="0"/>
        <v>23979570</v>
      </c>
      <c r="F31" s="61">
        <v>87880837</v>
      </c>
      <c r="G31" s="62">
        <v>103010570</v>
      </c>
      <c r="H31" s="63">
        <f t="shared" si="1"/>
        <v>15129733</v>
      </c>
      <c r="I31" s="63">
        <v>118136422</v>
      </c>
      <c r="J31" s="28">
        <f t="shared" si="2"/>
        <v>30.310884139724966</v>
      </c>
      <c r="K31" s="29">
        <f t="shared" si="3"/>
        <v>17.21619128411351</v>
      </c>
      <c r="L31" s="30">
        <f t="shared" si="6"/>
        <v>19.363992552820537</v>
      </c>
      <c r="M31" s="29">
        <f t="shared" si="7"/>
        <v>406.77492501551313</v>
      </c>
      <c r="N31" s="5"/>
      <c r="O31" s="31"/>
    </row>
    <row r="32" spans="1:15" ht="17.25" thickBot="1">
      <c r="A32" s="6"/>
      <c r="B32" s="55" t="s">
        <v>37</v>
      </c>
      <c r="C32" s="79">
        <v>458580088</v>
      </c>
      <c r="D32" s="80">
        <v>582415965</v>
      </c>
      <c r="E32" s="81">
        <f t="shared" si="0"/>
        <v>123835877</v>
      </c>
      <c r="F32" s="79">
        <v>554114610</v>
      </c>
      <c r="G32" s="80">
        <v>557834046</v>
      </c>
      <c r="H32" s="81">
        <f t="shared" si="1"/>
        <v>3719436</v>
      </c>
      <c r="I32" s="81">
        <v>622617913</v>
      </c>
      <c r="J32" s="56">
        <f t="shared" si="2"/>
        <v>27.00419844657538</v>
      </c>
      <c r="K32" s="57">
        <f t="shared" si="3"/>
        <v>0.6712394751692253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59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16360547</v>
      </c>
      <c r="D7" s="62">
        <v>18603737</v>
      </c>
      <c r="E7" s="63">
        <f>($D7-$C7)</f>
        <v>2243190</v>
      </c>
      <c r="F7" s="61">
        <v>17505785</v>
      </c>
      <c r="G7" s="62">
        <v>19812980</v>
      </c>
      <c r="H7" s="63">
        <f>($G7-$F7)</f>
        <v>2307195</v>
      </c>
      <c r="I7" s="63">
        <v>21199888</v>
      </c>
      <c r="J7" s="28">
        <f>IF($C7=0,0,($E7/$C7)*100)</f>
        <v>13.710971888653845</v>
      </c>
      <c r="K7" s="29">
        <f>IF($F7=0,0,($H7/$F7)*100)</f>
        <v>13.179614624536976</v>
      </c>
      <c r="L7" s="30">
        <f>IF($E$10=0,0,($E7/$E$10)*100)</f>
        <v>26.53179139475264</v>
      </c>
      <c r="M7" s="29">
        <f>IF($H$10=0,0,($H7/$H$10)*100)</f>
        <v>-575.1624129351993</v>
      </c>
      <c r="N7" s="5"/>
      <c r="O7" s="31"/>
    </row>
    <row r="8" spans="1:15" ht="12.75">
      <c r="A8" s="2"/>
      <c r="B8" s="27" t="s">
        <v>16</v>
      </c>
      <c r="C8" s="61">
        <v>135332638</v>
      </c>
      <c r="D8" s="62">
        <v>133836549</v>
      </c>
      <c r="E8" s="63">
        <f>($D8-$C8)</f>
        <v>-1496089</v>
      </c>
      <c r="F8" s="61">
        <v>144805922</v>
      </c>
      <c r="G8" s="62">
        <v>142535925</v>
      </c>
      <c r="H8" s="63">
        <f>($G8-$F8)</f>
        <v>-2269997</v>
      </c>
      <c r="I8" s="63">
        <v>152513440</v>
      </c>
      <c r="J8" s="28">
        <f>IF($C8=0,0,($E8/$C8)*100)</f>
        <v>-1.105490162690836</v>
      </c>
      <c r="K8" s="29">
        <f>IF($F8=0,0,($H8/$F8)*100)</f>
        <v>-1.5676133742651768</v>
      </c>
      <c r="L8" s="30">
        <f>IF($E$10=0,0,($E8/$E$10)*100)</f>
        <v>-17.69530055678925</v>
      </c>
      <c r="M8" s="29">
        <f>IF($H$10=0,0,($H8/$H$10)*100)</f>
        <v>565.8892949558506</v>
      </c>
      <c r="N8" s="5"/>
      <c r="O8" s="31"/>
    </row>
    <row r="9" spans="1:15" ht="12.75">
      <c r="A9" s="2"/>
      <c r="B9" s="27" t="s">
        <v>17</v>
      </c>
      <c r="C9" s="61">
        <v>84566706</v>
      </c>
      <c r="D9" s="62">
        <v>92274330</v>
      </c>
      <c r="E9" s="63">
        <f aca="true" t="shared" si="0" ref="E9:E32">($D9-$C9)</f>
        <v>7707624</v>
      </c>
      <c r="F9" s="61">
        <v>90857596</v>
      </c>
      <c r="G9" s="62">
        <v>90419260</v>
      </c>
      <c r="H9" s="63">
        <f aca="true" t="shared" si="1" ref="H9:H32">($G9-$F9)</f>
        <v>-438336</v>
      </c>
      <c r="I9" s="63">
        <v>95898415</v>
      </c>
      <c r="J9" s="28">
        <f aca="true" t="shared" si="2" ref="J9:J32">IF($C9=0,0,($E9/$C9)*100)</f>
        <v>9.114253545597483</v>
      </c>
      <c r="K9" s="29">
        <f aca="true" t="shared" si="3" ref="K9:K32">IF($F9=0,0,($H9/$F9)*100)</f>
        <v>-0.48244287687294746</v>
      </c>
      <c r="L9" s="30">
        <f>IF($E$10=0,0,($E9/$E$10)*100)</f>
        <v>91.16350916203662</v>
      </c>
      <c r="M9" s="29">
        <f>IF($H$10=0,0,($H9/$H$10)*100)</f>
        <v>109.27311797934875</v>
      </c>
      <c r="N9" s="5"/>
      <c r="O9" s="31"/>
    </row>
    <row r="10" spans="1:15" ht="16.5">
      <c r="A10" s="6"/>
      <c r="B10" s="32" t="s">
        <v>18</v>
      </c>
      <c r="C10" s="64">
        <v>236259891</v>
      </c>
      <c r="D10" s="65">
        <v>244714616</v>
      </c>
      <c r="E10" s="66">
        <f t="shared" si="0"/>
        <v>8454725</v>
      </c>
      <c r="F10" s="64">
        <v>253169303</v>
      </c>
      <c r="G10" s="65">
        <v>252768165</v>
      </c>
      <c r="H10" s="66">
        <f t="shared" si="1"/>
        <v>-401138</v>
      </c>
      <c r="I10" s="66">
        <v>269611743</v>
      </c>
      <c r="J10" s="33">
        <f t="shared" si="2"/>
        <v>3.5785697539325456</v>
      </c>
      <c r="K10" s="34">
        <f t="shared" si="3"/>
        <v>-0.1584465396264886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91354628</v>
      </c>
      <c r="D12" s="62">
        <v>91518000</v>
      </c>
      <c r="E12" s="63">
        <f t="shared" si="0"/>
        <v>163372</v>
      </c>
      <c r="F12" s="61">
        <v>97749452</v>
      </c>
      <c r="G12" s="62">
        <v>98995000</v>
      </c>
      <c r="H12" s="63">
        <f t="shared" si="1"/>
        <v>1245548</v>
      </c>
      <c r="I12" s="63">
        <v>105925000</v>
      </c>
      <c r="J12" s="28">
        <f t="shared" si="2"/>
        <v>0.17883275711001748</v>
      </c>
      <c r="K12" s="29">
        <f t="shared" si="3"/>
        <v>1.2742250462948888</v>
      </c>
      <c r="L12" s="30">
        <f aca="true" t="shared" si="4" ref="L12:L17">IF($E$17=0,0,($E12/$E$17)*100)</f>
        <v>0.8821249399104624</v>
      </c>
      <c r="M12" s="29">
        <f aca="true" t="shared" si="5" ref="M12:M17">IF($H$17=0,0,($H12/$H$17)*100)</f>
        <v>4.176132173529828</v>
      </c>
      <c r="N12" s="5"/>
      <c r="O12" s="31"/>
    </row>
    <row r="13" spans="1:15" ht="12.75">
      <c r="A13" s="2"/>
      <c r="B13" s="27" t="s">
        <v>21</v>
      </c>
      <c r="C13" s="61">
        <v>16370750</v>
      </c>
      <c r="D13" s="62">
        <v>16293892</v>
      </c>
      <c r="E13" s="63">
        <f t="shared" si="0"/>
        <v>-76858</v>
      </c>
      <c r="F13" s="61">
        <v>17516702</v>
      </c>
      <c r="G13" s="62">
        <v>17352995</v>
      </c>
      <c r="H13" s="63">
        <f t="shared" si="1"/>
        <v>-163707</v>
      </c>
      <c r="I13" s="63">
        <v>18567704</v>
      </c>
      <c r="J13" s="28">
        <f t="shared" si="2"/>
        <v>-0.4694836827878992</v>
      </c>
      <c r="K13" s="29">
        <f t="shared" si="3"/>
        <v>-0.9345766115105458</v>
      </c>
      <c r="L13" s="30">
        <f t="shared" si="4"/>
        <v>-0.41499374820433316</v>
      </c>
      <c r="M13" s="29">
        <f t="shared" si="5"/>
        <v>-0.5488845630453804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66599775</v>
      </c>
      <c r="D15" s="62">
        <v>71721391</v>
      </c>
      <c r="E15" s="63">
        <f t="shared" si="0"/>
        <v>5121616</v>
      </c>
      <c r="F15" s="61">
        <v>71261759</v>
      </c>
      <c r="G15" s="62">
        <v>76384281</v>
      </c>
      <c r="H15" s="63">
        <f t="shared" si="1"/>
        <v>5122522</v>
      </c>
      <c r="I15" s="63">
        <v>81730111</v>
      </c>
      <c r="J15" s="28">
        <f t="shared" si="2"/>
        <v>7.690140094317136</v>
      </c>
      <c r="K15" s="29">
        <f t="shared" si="3"/>
        <v>7.188318211454758</v>
      </c>
      <c r="L15" s="30">
        <f t="shared" si="4"/>
        <v>27.65409743557319</v>
      </c>
      <c r="M15" s="29">
        <f t="shared" si="5"/>
        <v>17.175033747245678</v>
      </c>
      <c r="N15" s="5"/>
      <c r="O15" s="31"/>
    </row>
    <row r="16" spans="1:15" ht="12.75">
      <c r="A16" s="2"/>
      <c r="B16" s="27" t="s">
        <v>23</v>
      </c>
      <c r="C16" s="61">
        <v>93460214</v>
      </c>
      <c r="D16" s="62">
        <v>106772363</v>
      </c>
      <c r="E16" s="63">
        <f t="shared" si="0"/>
        <v>13312149</v>
      </c>
      <c r="F16" s="61">
        <v>79064517</v>
      </c>
      <c r="G16" s="62">
        <v>102685551</v>
      </c>
      <c r="H16" s="63">
        <f t="shared" si="1"/>
        <v>23621034</v>
      </c>
      <c r="I16" s="63">
        <v>109843942</v>
      </c>
      <c r="J16" s="40">
        <f t="shared" si="2"/>
        <v>14.243653454506322</v>
      </c>
      <c r="K16" s="29">
        <f t="shared" si="3"/>
        <v>29.875644468934148</v>
      </c>
      <c r="L16" s="30">
        <f t="shared" si="4"/>
        <v>71.87877137272068</v>
      </c>
      <c r="M16" s="29">
        <f t="shared" si="5"/>
        <v>79.19771864226988</v>
      </c>
      <c r="N16" s="5"/>
      <c r="O16" s="31"/>
    </row>
    <row r="17" spans="1:15" ht="16.5">
      <c r="A17" s="2"/>
      <c r="B17" s="32" t="s">
        <v>24</v>
      </c>
      <c r="C17" s="64">
        <v>267785367</v>
      </c>
      <c r="D17" s="65">
        <v>286305646</v>
      </c>
      <c r="E17" s="66">
        <f t="shared" si="0"/>
        <v>18520279</v>
      </c>
      <c r="F17" s="64">
        <v>265592430</v>
      </c>
      <c r="G17" s="65">
        <v>295417827</v>
      </c>
      <c r="H17" s="66">
        <f t="shared" si="1"/>
        <v>29825397</v>
      </c>
      <c r="I17" s="66">
        <v>316066757</v>
      </c>
      <c r="J17" s="41">
        <f t="shared" si="2"/>
        <v>6.916090751142499</v>
      </c>
      <c r="K17" s="34">
        <f t="shared" si="3"/>
        <v>11.229761706687198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-31525476</v>
      </c>
      <c r="D18" s="71">
        <v>-41591030</v>
      </c>
      <c r="E18" s="72">
        <f t="shared" si="0"/>
        <v>-10065554</v>
      </c>
      <c r="F18" s="73">
        <v>-12423127</v>
      </c>
      <c r="G18" s="74">
        <v>-42649662</v>
      </c>
      <c r="H18" s="75">
        <f t="shared" si="1"/>
        <v>-30226535</v>
      </c>
      <c r="I18" s="75">
        <v>-46455014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151261500</v>
      </c>
      <c r="D23" s="62">
        <v>114650000</v>
      </c>
      <c r="E23" s="63">
        <f t="shared" si="0"/>
        <v>-36611500</v>
      </c>
      <c r="F23" s="61">
        <v>159219500</v>
      </c>
      <c r="G23" s="62">
        <v>97205000</v>
      </c>
      <c r="H23" s="63">
        <f t="shared" si="1"/>
        <v>-62014500</v>
      </c>
      <c r="I23" s="63">
        <v>133201000</v>
      </c>
      <c r="J23" s="28">
        <f t="shared" si="2"/>
        <v>-24.204110100719614</v>
      </c>
      <c r="K23" s="29">
        <f t="shared" si="3"/>
        <v>-38.94906088764253</v>
      </c>
      <c r="L23" s="30">
        <f>IF($E$25=0,0,($E23/$E$25)*100)</f>
        <v>111.34572199648174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3730578</v>
      </c>
      <c r="E24" s="63">
        <f t="shared" si="0"/>
        <v>3730578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-11.34572199648173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151261500</v>
      </c>
      <c r="D25" s="65">
        <v>118380578</v>
      </c>
      <c r="E25" s="66">
        <f t="shared" si="0"/>
        <v>-32880922</v>
      </c>
      <c r="F25" s="64">
        <v>159219500</v>
      </c>
      <c r="G25" s="65">
        <v>97205000</v>
      </c>
      <c r="H25" s="66">
        <f t="shared" si="1"/>
        <v>-62014500</v>
      </c>
      <c r="I25" s="66">
        <v>133201000</v>
      </c>
      <c r="J25" s="41">
        <f t="shared" si="2"/>
        <v>-21.737799770595956</v>
      </c>
      <c r="K25" s="34">
        <f t="shared" si="3"/>
        <v>-38.94906088764253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126707000</v>
      </c>
      <c r="D27" s="62">
        <v>97284280</v>
      </c>
      <c r="E27" s="63">
        <f t="shared" si="0"/>
        <v>-29422720</v>
      </c>
      <c r="F27" s="61">
        <v>135602000</v>
      </c>
      <c r="G27" s="62">
        <v>60448000</v>
      </c>
      <c r="H27" s="63">
        <f t="shared" si="1"/>
        <v>-75154000</v>
      </c>
      <c r="I27" s="63">
        <v>90785000</v>
      </c>
      <c r="J27" s="28">
        <f t="shared" si="2"/>
        <v>-23.22106908063485</v>
      </c>
      <c r="K27" s="29">
        <f t="shared" si="3"/>
        <v>-55.422486394005986</v>
      </c>
      <c r="L27" s="30">
        <f aca="true" t="shared" si="6" ref="L27:L32">IF($E$32=0,0,($E27/$E$32)*100)</f>
        <v>89.4826489354526</v>
      </c>
      <c r="M27" s="29">
        <f aca="true" t="shared" si="7" ref="M27:M32">IF($H$32=0,0,($H27/$H$32)*100)</f>
        <v>121.18778672729763</v>
      </c>
      <c r="N27" s="5"/>
      <c r="O27" s="31"/>
    </row>
    <row r="28" spans="1:15" ht="12.75">
      <c r="A28" s="6"/>
      <c r="B28" s="27" t="s">
        <v>34</v>
      </c>
      <c r="C28" s="61">
        <v>13000000</v>
      </c>
      <c r="D28" s="62">
        <v>8429741</v>
      </c>
      <c r="E28" s="63">
        <f t="shared" si="0"/>
        <v>-4570259</v>
      </c>
      <c r="F28" s="61">
        <v>14000000</v>
      </c>
      <c r="G28" s="62">
        <v>5000000</v>
      </c>
      <c r="H28" s="63">
        <f t="shared" si="1"/>
        <v>-9000000</v>
      </c>
      <c r="I28" s="63">
        <v>9000000</v>
      </c>
      <c r="J28" s="28">
        <f t="shared" si="2"/>
        <v>-35.155838461538465</v>
      </c>
      <c r="K28" s="29">
        <f t="shared" si="3"/>
        <v>-64.28571428571429</v>
      </c>
      <c r="L28" s="30">
        <f t="shared" si="6"/>
        <v>13.89942471807816</v>
      </c>
      <c r="M28" s="29">
        <f t="shared" si="7"/>
        <v>14.512734924896598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10000000</v>
      </c>
      <c r="D30" s="62">
        <v>10084200</v>
      </c>
      <c r="E30" s="63">
        <f t="shared" si="0"/>
        <v>84200</v>
      </c>
      <c r="F30" s="61">
        <v>8000000</v>
      </c>
      <c r="G30" s="62">
        <v>31757000</v>
      </c>
      <c r="H30" s="63">
        <f t="shared" si="1"/>
        <v>23757000</v>
      </c>
      <c r="I30" s="63">
        <v>33416000</v>
      </c>
      <c r="J30" s="28">
        <f t="shared" si="2"/>
        <v>0.8420000000000001</v>
      </c>
      <c r="K30" s="29">
        <f t="shared" si="3"/>
        <v>296.96250000000003</v>
      </c>
      <c r="L30" s="30">
        <f t="shared" si="6"/>
        <v>-0.2560755443536529</v>
      </c>
      <c r="M30" s="29">
        <f t="shared" si="7"/>
        <v>-38.30878262341872</v>
      </c>
      <c r="N30" s="5"/>
      <c r="O30" s="31"/>
    </row>
    <row r="31" spans="1:15" ht="12.75">
      <c r="A31" s="6"/>
      <c r="B31" s="27" t="s">
        <v>30</v>
      </c>
      <c r="C31" s="61">
        <v>1554500</v>
      </c>
      <c r="D31" s="62">
        <v>2582357</v>
      </c>
      <c r="E31" s="63">
        <f t="shared" si="0"/>
        <v>1027857</v>
      </c>
      <c r="F31" s="61">
        <v>1617500</v>
      </c>
      <c r="G31" s="62">
        <v>0</v>
      </c>
      <c r="H31" s="63">
        <f t="shared" si="1"/>
        <v>-1617500</v>
      </c>
      <c r="I31" s="63">
        <v>0</v>
      </c>
      <c r="J31" s="28">
        <f t="shared" si="2"/>
        <v>66.1213895143133</v>
      </c>
      <c r="K31" s="29">
        <f t="shared" si="3"/>
        <v>-100</v>
      </c>
      <c r="L31" s="30">
        <f t="shared" si="6"/>
        <v>-3.125998109177109</v>
      </c>
      <c r="M31" s="29">
        <f t="shared" si="7"/>
        <v>2.608260971224472</v>
      </c>
      <c r="N31" s="5"/>
      <c r="O31" s="31"/>
    </row>
    <row r="32" spans="1:15" ht="17.25" thickBot="1">
      <c r="A32" s="6"/>
      <c r="B32" s="55" t="s">
        <v>37</v>
      </c>
      <c r="C32" s="79">
        <v>151261500</v>
      </c>
      <c r="D32" s="80">
        <v>118380578</v>
      </c>
      <c r="E32" s="81">
        <f t="shared" si="0"/>
        <v>-32880922</v>
      </c>
      <c r="F32" s="79">
        <v>159219500</v>
      </c>
      <c r="G32" s="80">
        <v>97205000</v>
      </c>
      <c r="H32" s="81">
        <f t="shared" si="1"/>
        <v>-62014500</v>
      </c>
      <c r="I32" s="81">
        <v>133201000</v>
      </c>
      <c r="J32" s="56">
        <f t="shared" si="2"/>
        <v>-21.737799770595956</v>
      </c>
      <c r="K32" s="57">
        <f t="shared" si="3"/>
        <v>-38.94906088764253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36004704</v>
      </c>
      <c r="D7" s="62">
        <v>39348091</v>
      </c>
      <c r="E7" s="63">
        <f>($D7-$C7)</f>
        <v>3343387</v>
      </c>
      <c r="F7" s="61">
        <v>37984963</v>
      </c>
      <c r="G7" s="62">
        <v>41512236</v>
      </c>
      <c r="H7" s="63">
        <f>($G7-$F7)</f>
        <v>3527273</v>
      </c>
      <c r="I7" s="63">
        <v>43712385</v>
      </c>
      <c r="J7" s="28">
        <f>IF($C7=0,0,($E7/$C7)*100)</f>
        <v>9.285972744005894</v>
      </c>
      <c r="K7" s="29">
        <f>IF($F7=0,0,($H7/$F7)*100)</f>
        <v>9.28597192525895</v>
      </c>
      <c r="L7" s="30">
        <f>IF($E$10=0,0,($E7/$E$10)*100)</f>
        <v>15.086189567187477</v>
      </c>
      <c r="M7" s="29">
        <f>IF($H$10=0,0,($H7/$H$10)*100)</f>
        <v>15.08618884829862</v>
      </c>
      <c r="N7" s="5"/>
      <c r="O7" s="31"/>
    </row>
    <row r="8" spans="1:15" ht="12.75">
      <c r="A8" s="2"/>
      <c r="B8" s="27" t="s">
        <v>16</v>
      </c>
      <c r="C8" s="61">
        <v>42713854</v>
      </c>
      <c r="D8" s="62">
        <v>43288646</v>
      </c>
      <c r="E8" s="63">
        <f>($D8-$C8)</f>
        <v>574792</v>
      </c>
      <c r="F8" s="61">
        <v>45063117</v>
      </c>
      <c r="G8" s="62">
        <v>45669522</v>
      </c>
      <c r="H8" s="63">
        <f>($G8-$F8)</f>
        <v>606405</v>
      </c>
      <c r="I8" s="63">
        <v>48090006</v>
      </c>
      <c r="J8" s="28">
        <f>IF($C8=0,0,($E8/$C8)*100)</f>
        <v>1.3456804904563282</v>
      </c>
      <c r="K8" s="29">
        <f>IF($F8=0,0,($H8/$F8)*100)</f>
        <v>1.345679216996907</v>
      </c>
      <c r="L8" s="30">
        <f>IF($E$10=0,0,($E8/$E$10)*100)</f>
        <v>2.593603753828924</v>
      </c>
      <c r="M8" s="29">
        <f>IF($H$10=0,0,($H8/$H$10)*100)</f>
        <v>2.5936014446719957</v>
      </c>
      <c r="N8" s="5"/>
      <c r="O8" s="31"/>
    </row>
    <row r="9" spans="1:15" ht="12.75">
      <c r="A9" s="2"/>
      <c r="B9" s="27" t="s">
        <v>17</v>
      </c>
      <c r="C9" s="61">
        <v>235247113</v>
      </c>
      <c r="D9" s="62">
        <v>253490839</v>
      </c>
      <c r="E9" s="63">
        <f aca="true" t="shared" si="0" ref="E9:E32">($D9-$C9)</f>
        <v>18243726</v>
      </c>
      <c r="F9" s="61">
        <v>248185704</v>
      </c>
      <c r="G9" s="62">
        <v>267432835</v>
      </c>
      <c r="H9" s="63">
        <f aca="true" t="shared" si="1" ref="H9:H32">($G9-$F9)</f>
        <v>19247131</v>
      </c>
      <c r="I9" s="63">
        <v>281606777</v>
      </c>
      <c r="J9" s="28">
        <f aca="true" t="shared" si="2" ref="J9:J32">IF($C9=0,0,($E9/$C9)*100)</f>
        <v>7.7551327909388625</v>
      </c>
      <c r="K9" s="29">
        <f aca="true" t="shared" si="3" ref="K9:K32">IF($F9=0,0,($H9/$F9)*100)</f>
        <v>7.755132825861718</v>
      </c>
      <c r="L9" s="30">
        <f>IF($E$10=0,0,($E9/$E$10)*100)</f>
        <v>82.3202066789836</v>
      </c>
      <c r="M9" s="29">
        <f>IF($H$10=0,0,($H9/$H$10)*100)</f>
        <v>82.32020970702938</v>
      </c>
      <c r="N9" s="5"/>
      <c r="O9" s="31"/>
    </row>
    <row r="10" spans="1:15" ht="16.5">
      <c r="A10" s="6"/>
      <c r="B10" s="32" t="s">
        <v>18</v>
      </c>
      <c r="C10" s="64">
        <v>313965671</v>
      </c>
      <c r="D10" s="65">
        <v>336127576</v>
      </c>
      <c r="E10" s="66">
        <f t="shared" si="0"/>
        <v>22161905</v>
      </c>
      <c r="F10" s="64">
        <v>331233784</v>
      </c>
      <c r="G10" s="65">
        <v>354614593</v>
      </c>
      <c r="H10" s="66">
        <f t="shared" si="1"/>
        <v>23380809</v>
      </c>
      <c r="I10" s="66">
        <v>373409168</v>
      </c>
      <c r="J10" s="33">
        <f t="shared" si="2"/>
        <v>7.058703242750383</v>
      </c>
      <c r="K10" s="34">
        <f t="shared" si="3"/>
        <v>7.0587029854418475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107835665</v>
      </c>
      <c r="D12" s="62">
        <v>110898235</v>
      </c>
      <c r="E12" s="63">
        <f t="shared" si="0"/>
        <v>3062570</v>
      </c>
      <c r="F12" s="61">
        <v>113766626</v>
      </c>
      <c r="G12" s="62">
        <v>116997641</v>
      </c>
      <c r="H12" s="63">
        <f t="shared" si="1"/>
        <v>3231015</v>
      </c>
      <c r="I12" s="63">
        <v>123198515</v>
      </c>
      <c r="J12" s="28">
        <f t="shared" si="2"/>
        <v>2.8400344171847043</v>
      </c>
      <c r="K12" s="29">
        <f t="shared" si="3"/>
        <v>2.840037639861096</v>
      </c>
      <c r="L12" s="30">
        <f aca="true" t="shared" si="4" ref="L12:L17">IF($E$17=0,0,($E12/$E$17)*100)</f>
        <v>-15.78214388502926</v>
      </c>
      <c r="M12" s="29">
        <f aca="true" t="shared" si="5" ref="M12:M17">IF($H$17=0,0,($H12/$H$17)*100)</f>
        <v>-13.491265729976599</v>
      </c>
      <c r="N12" s="5"/>
      <c r="O12" s="31"/>
    </row>
    <row r="13" spans="1:15" ht="12.75">
      <c r="A13" s="2"/>
      <c r="B13" s="27" t="s">
        <v>21</v>
      </c>
      <c r="C13" s="61">
        <v>14340089</v>
      </c>
      <c r="D13" s="62">
        <v>30070157</v>
      </c>
      <c r="E13" s="63">
        <f t="shared" si="0"/>
        <v>15730068</v>
      </c>
      <c r="F13" s="61">
        <v>15128794</v>
      </c>
      <c r="G13" s="62">
        <v>31724015</v>
      </c>
      <c r="H13" s="63">
        <f t="shared" si="1"/>
        <v>16595221</v>
      </c>
      <c r="I13" s="63">
        <v>33405389</v>
      </c>
      <c r="J13" s="28">
        <f t="shared" si="2"/>
        <v>109.69295936726753</v>
      </c>
      <c r="K13" s="29">
        <f t="shared" si="3"/>
        <v>109.69295371461862</v>
      </c>
      <c r="L13" s="30">
        <f t="shared" si="4"/>
        <v>-81.06074195766772</v>
      </c>
      <c r="M13" s="29">
        <f t="shared" si="5"/>
        <v>-69.29418042277364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42471364</v>
      </c>
      <c r="D15" s="62">
        <v>44781779</v>
      </c>
      <c r="E15" s="63">
        <f t="shared" si="0"/>
        <v>2310415</v>
      </c>
      <c r="F15" s="61">
        <v>44977175</v>
      </c>
      <c r="G15" s="62">
        <v>47244777</v>
      </c>
      <c r="H15" s="63">
        <f t="shared" si="1"/>
        <v>2267602</v>
      </c>
      <c r="I15" s="63">
        <v>49748750</v>
      </c>
      <c r="J15" s="28">
        <f t="shared" si="2"/>
        <v>5.439935953081234</v>
      </c>
      <c r="K15" s="29">
        <f t="shared" si="3"/>
        <v>5.041672804038937</v>
      </c>
      <c r="L15" s="30">
        <f t="shared" si="4"/>
        <v>-11.906112175111058</v>
      </c>
      <c r="M15" s="29">
        <f t="shared" si="5"/>
        <v>-9.46848626571724</v>
      </c>
      <c r="N15" s="5"/>
      <c r="O15" s="31"/>
    </row>
    <row r="16" spans="1:15" ht="12.75">
      <c r="A16" s="2"/>
      <c r="B16" s="27" t="s">
        <v>23</v>
      </c>
      <c r="C16" s="61">
        <v>237696881</v>
      </c>
      <c r="D16" s="62">
        <v>197188543</v>
      </c>
      <c r="E16" s="63">
        <f t="shared" si="0"/>
        <v>-40508338</v>
      </c>
      <c r="F16" s="61">
        <v>250770209</v>
      </c>
      <c r="G16" s="62">
        <v>204727432</v>
      </c>
      <c r="H16" s="63">
        <f t="shared" si="1"/>
        <v>-46042777</v>
      </c>
      <c r="I16" s="63">
        <v>212397779</v>
      </c>
      <c r="J16" s="40">
        <f t="shared" si="2"/>
        <v>-17.042014951807467</v>
      </c>
      <c r="K16" s="29">
        <f t="shared" si="3"/>
        <v>-18.36054497207043</v>
      </c>
      <c r="L16" s="30">
        <f t="shared" si="4"/>
        <v>208.74899801780802</v>
      </c>
      <c r="M16" s="29">
        <f t="shared" si="5"/>
        <v>192.25393241846746</v>
      </c>
      <c r="N16" s="5"/>
      <c r="O16" s="31"/>
    </row>
    <row r="17" spans="1:15" ht="16.5">
      <c r="A17" s="2"/>
      <c r="B17" s="32" t="s">
        <v>24</v>
      </c>
      <c r="C17" s="64">
        <v>402343999</v>
      </c>
      <c r="D17" s="65">
        <v>382938714</v>
      </c>
      <c r="E17" s="66">
        <f t="shared" si="0"/>
        <v>-19405285</v>
      </c>
      <c r="F17" s="64">
        <v>424642804</v>
      </c>
      <c r="G17" s="65">
        <v>400693865</v>
      </c>
      <c r="H17" s="66">
        <f t="shared" si="1"/>
        <v>-23948939</v>
      </c>
      <c r="I17" s="66">
        <v>418750433</v>
      </c>
      <c r="J17" s="41">
        <f t="shared" si="2"/>
        <v>-4.823058141349338</v>
      </c>
      <c r="K17" s="34">
        <f t="shared" si="3"/>
        <v>-5.639784490496158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-88378328</v>
      </c>
      <c r="D18" s="71">
        <v>-46811138</v>
      </c>
      <c r="E18" s="72">
        <f t="shared" si="0"/>
        <v>41567190</v>
      </c>
      <c r="F18" s="73">
        <v>-93409020</v>
      </c>
      <c r="G18" s="74">
        <v>-46079272</v>
      </c>
      <c r="H18" s="75">
        <f t="shared" si="1"/>
        <v>47329748</v>
      </c>
      <c r="I18" s="75">
        <v>-45341265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107665450</v>
      </c>
      <c r="D23" s="62">
        <v>109886450</v>
      </c>
      <c r="E23" s="63">
        <f t="shared" si="0"/>
        <v>2221000</v>
      </c>
      <c r="F23" s="61">
        <v>99327700</v>
      </c>
      <c r="G23" s="62">
        <v>119128800</v>
      </c>
      <c r="H23" s="63">
        <f t="shared" si="1"/>
        <v>19801100</v>
      </c>
      <c r="I23" s="63">
        <v>119989000</v>
      </c>
      <c r="J23" s="28">
        <f t="shared" si="2"/>
        <v>2.0628716083014558</v>
      </c>
      <c r="K23" s="29">
        <f t="shared" si="3"/>
        <v>19.935123837559914</v>
      </c>
      <c r="L23" s="30">
        <f>IF($E$25=0,0,($E23/$E$25)*100)</f>
        <v>100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107665450</v>
      </c>
      <c r="D25" s="65">
        <v>109886450</v>
      </c>
      <c r="E25" s="66">
        <f t="shared" si="0"/>
        <v>2221000</v>
      </c>
      <c r="F25" s="64">
        <v>99327700</v>
      </c>
      <c r="G25" s="65">
        <v>119128800</v>
      </c>
      <c r="H25" s="66">
        <f t="shared" si="1"/>
        <v>19801100</v>
      </c>
      <c r="I25" s="66">
        <v>119989000</v>
      </c>
      <c r="J25" s="41">
        <f t="shared" si="2"/>
        <v>2.0628716083014558</v>
      </c>
      <c r="K25" s="34">
        <f t="shared" si="3"/>
        <v>19.935123837559914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56165450</v>
      </c>
      <c r="D27" s="62">
        <v>104886450</v>
      </c>
      <c r="E27" s="63">
        <f t="shared" si="0"/>
        <v>48721000</v>
      </c>
      <c r="F27" s="61">
        <v>51327700</v>
      </c>
      <c r="G27" s="62">
        <v>113128800</v>
      </c>
      <c r="H27" s="63">
        <f t="shared" si="1"/>
        <v>61801100</v>
      </c>
      <c r="I27" s="63">
        <v>112989000</v>
      </c>
      <c r="J27" s="28">
        <f t="shared" si="2"/>
        <v>86.7454992348499</v>
      </c>
      <c r="K27" s="29">
        <f t="shared" si="3"/>
        <v>120.40496651905306</v>
      </c>
      <c r="L27" s="30">
        <f aca="true" t="shared" si="6" ref="L27:L32">IF($E$32=0,0,($E27/$E$32)*100)</f>
        <v>2193.6515083295812</v>
      </c>
      <c r="M27" s="29">
        <f aca="true" t="shared" si="7" ref="M27:M32">IF($H$32=0,0,($H27/$H$32)*100)</f>
        <v>312.1094282640863</v>
      </c>
      <c r="N27" s="5"/>
      <c r="O27" s="31"/>
    </row>
    <row r="28" spans="1:15" ht="12.75">
      <c r="A28" s="6"/>
      <c r="B28" s="27" t="s">
        <v>34</v>
      </c>
      <c r="C28" s="61">
        <v>16500000</v>
      </c>
      <c r="D28" s="62">
        <v>5000000</v>
      </c>
      <c r="E28" s="63">
        <f t="shared" si="0"/>
        <v>-11500000</v>
      </c>
      <c r="F28" s="61">
        <v>20000000</v>
      </c>
      <c r="G28" s="62">
        <v>6000000</v>
      </c>
      <c r="H28" s="63">
        <f t="shared" si="1"/>
        <v>-14000000</v>
      </c>
      <c r="I28" s="63">
        <v>7000000</v>
      </c>
      <c r="J28" s="28">
        <f t="shared" si="2"/>
        <v>-69.6969696969697</v>
      </c>
      <c r="K28" s="29">
        <f t="shared" si="3"/>
        <v>-70</v>
      </c>
      <c r="L28" s="30">
        <f t="shared" si="6"/>
        <v>-517.7847816298964</v>
      </c>
      <c r="M28" s="29">
        <f t="shared" si="7"/>
        <v>-70.70314275469545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20000000</v>
      </c>
      <c r="D30" s="62">
        <v>0</v>
      </c>
      <c r="E30" s="63">
        <f t="shared" si="0"/>
        <v>-20000000</v>
      </c>
      <c r="F30" s="61">
        <v>20000000</v>
      </c>
      <c r="G30" s="62">
        <v>0</v>
      </c>
      <c r="H30" s="63">
        <f t="shared" si="1"/>
        <v>-20000000</v>
      </c>
      <c r="I30" s="63">
        <v>0</v>
      </c>
      <c r="J30" s="28">
        <f t="shared" si="2"/>
        <v>-100</v>
      </c>
      <c r="K30" s="29">
        <f t="shared" si="3"/>
        <v>-100</v>
      </c>
      <c r="L30" s="30">
        <f t="shared" si="6"/>
        <v>-900.4952723998199</v>
      </c>
      <c r="M30" s="29">
        <f t="shared" si="7"/>
        <v>-101.00448964956492</v>
      </c>
      <c r="N30" s="5"/>
      <c r="O30" s="31"/>
    </row>
    <row r="31" spans="1:15" ht="12.75">
      <c r="A31" s="6"/>
      <c r="B31" s="27" t="s">
        <v>30</v>
      </c>
      <c r="C31" s="61">
        <v>15000000</v>
      </c>
      <c r="D31" s="62">
        <v>0</v>
      </c>
      <c r="E31" s="63">
        <f t="shared" si="0"/>
        <v>-15000000</v>
      </c>
      <c r="F31" s="61">
        <v>8000000</v>
      </c>
      <c r="G31" s="62">
        <v>0</v>
      </c>
      <c r="H31" s="63">
        <f t="shared" si="1"/>
        <v>-8000000</v>
      </c>
      <c r="I31" s="63">
        <v>0</v>
      </c>
      <c r="J31" s="28">
        <f t="shared" si="2"/>
        <v>-100</v>
      </c>
      <c r="K31" s="29">
        <f t="shared" si="3"/>
        <v>-100</v>
      </c>
      <c r="L31" s="30">
        <f t="shared" si="6"/>
        <v>-675.3714542998649</v>
      </c>
      <c r="M31" s="29">
        <f t="shared" si="7"/>
        <v>-40.40179585982597</v>
      </c>
      <c r="N31" s="5"/>
      <c r="O31" s="31"/>
    </row>
    <row r="32" spans="1:15" ht="17.25" thickBot="1">
      <c r="A32" s="6"/>
      <c r="B32" s="55" t="s">
        <v>37</v>
      </c>
      <c r="C32" s="79">
        <v>107665450</v>
      </c>
      <c r="D32" s="80">
        <v>109886450</v>
      </c>
      <c r="E32" s="81">
        <f t="shared" si="0"/>
        <v>2221000</v>
      </c>
      <c r="F32" s="79">
        <v>99327700</v>
      </c>
      <c r="G32" s="80">
        <v>119128800</v>
      </c>
      <c r="H32" s="81">
        <f t="shared" si="1"/>
        <v>19801100</v>
      </c>
      <c r="I32" s="81">
        <v>119989000</v>
      </c>
      <c r="J32" s="56">
        <f t="shared" si="2"/>
        <v>2.0628716083014558</v>
      </c>
      <c r="K32" s="57">
        <f t="shared" si="3"/>
        <v>19.935123837559914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60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86679668</v>
      </c>
      <c r="D7" s="62">
        <v>88315133</v>
      </c>
      <c r="E7" s="63">
        <f>($D7-$C7)</f>
        <v>1635465</v>
      </c>
      <c r="F7" s="61">
        <v>91880448</v>
      </c>
      <c r="G7" s="62">
        <v>95380344</v>
      </c>
      <c r="H7" s="63">
        <f>($G7-$F7)</f>
        <v>3499896</v>
      </c>
      <c r="I7" s="63">
        <v>103010772</v>
      </c>
      <c r="J7" s="28">
        <f>IF($C7=0,0,($E7/$C7)*100)</f>
        <v>1.8867919521796044</v>
      </c>
      <c r="K7" s="29">
        <f>IF($F7=0,0,($H7/$F7)*100)</f>
        <v>3.8091847353639374</v>
      </c>
      <c r="L7" s="30">
        <f>IF($E$10=0,0,($E7/$E$10)*100)</f>
        <v>-236.44650382760938</v>
      </c>
      <c r="M7" s="29">
        <f>IF($H$10=0,0,($H7/$H$10)*100)</f>
        <v>-247.03834572561553</v>
      </c>
      <c r="N7" s="5"/>
      <c r="O7" s="31"/>
    </row>
    <row r="8" spans="1:15" ht="12.75">
      <c r="A8" s="2"/>
      <c r="B8" s="27" t="s">
        <v>16</v>
      </c>
      <c r="C8" s="61">
        <v>105503561</v>
      </c>
      <c r="D8" s="62">
        <v>107974493</v>
      </c>
      <c r="E8" s="63">
        <f>($D8-$C8)</f>
        <v>2470932</v>
      </c>
      <c r="F8" s="61">
        <v>114087661</v>
      </c>
      <c r="G8" s="62">
        <v>121613474</v>
      </c>
      <c r="H8" s="63">
        <f>($G8-$F8)</f>
        <v>7525813</v>
      </c>
      <c r="I8" s="63">
        <v>137013073</v>
      </c>
      <c r="J8" s="28">
        <f>IF($C8=0,0,($E8/$C8)*100)</f>
        <v>2.3420365877508154</v>
      </c>
      <c r="K8" s="29">
        <f>IF($F8=0,0,($H8/$F8)*100)</f>
        <v>6.596517917919274</v>
      </c>
      <c r="L8" s="30">
        <f>IF($E$10=0,0,($E8/$E$10)*100)</f>
        <v>-357.2337118775165</v>
      </c>
      <c r="M8" s="29">
        <f>IF($H$10=0,0,($H8/$H$10)*100)</f>
        <v>-531.20561118397</v>
      </c>
      <c r="N8" s="5"/>
      <c r="O8" s="31"/>
    </row>
    <row r="9" spans="1:15" ht="12.75">
      <c r="A9" s="2"/>
      <c r="B9" s="27" t="s">
        <v>17</v>
      </c>
      <c r="C9" s="61">
        <v>482195260</v>
      </c>
      <c r="D9" s="62">
        <v>477397178</v>
      </c>
      <c r="E9" s="63">
        <f aca="true" t="shared" si="0" ref="E9:E32">($D9-$C9)</f>
        <v>-4798082</v>
      </c>
      <c r="F9" s="61">
        <v>513772991</v>
      </c>
      <c r="G9" s="62">
        <v>501330540</v>
      </c>
      <c r="H9" s="63">
        <f aca="true" t="shared" si="1" ref="H9:H32">($G9-$F9)</f>
        <v>-12442451</v>
      </c>
      <c r="I9" s="63">
        <v>515077607</v>
      </c>
      <c r="J9" s="28">
        <f aca="true" t="shared" si="2" ref="J9:J32">IF($C9=0,0,($E9/$C9)*100)</f>
        <v>-0.9950495987870142</v>
      </c>
      <c r="K9" s="29">
        <f aca="true" t="shared" si="3" ref="K9:K32">IF($F9=0,0,($H9/$F9)*100)</f>
        <v>-2.421779894614974</v>
      </c>
      <c r="L9" s="30">
        <f>IF($E$10=0,0,($E9/$E$10)*100)</f>
        <v>693.6802157051259</v>
      </c>
      <c r="M9" s="29">
        <f>IF($H$10=0,0,($H9/$H$10)*100)</f>
        <v>878.2439569095854</v>
      </c>
      <c r="N9" s="5"/>
      <c r="O9" s="31"/>
    </row>
    <row r="10" spans="1:15" ht="16.5">
      <c r="A10" s="6"/>
      <c r="B10" s="32" t="s">
        <v>18</v>
      </c>
      <c r="C10" s="64">
        <v>674378489</v>
      </c>
      <c r="D10" s="65">
        <v>673686804</v>
      </c>
      <c r="E10" s="66">
        <f t="shared" si="0"/>
        <v>-691685</v>
      </c>
      <c r="F10" s="64">
        <v>719741100</v>
      </c>
      <c r="G10" s="65">
        <v>718324358</v>
      </c>
      <c r="H10" s="66">
        <f t="shared" si="1"/>
        <v>-1416742</v>
      </c>
      <c r="I10" s="66">
        <v>755101452</v>
      </c>
      <c r="J10" s="33">
        <f t="shared" si="2"/>
        <v>-0.10256629048557923</v>
      </c>
      <c r="K10" s="34">
        <f t="shared" si="3"/>
        <v>-0.19684050278634913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233637797</v>
      </c>
      <c r="D12" s="62">
        <v>246784845</v>
      </c>
      <c r="E12" s="63">
        <f t="shared" si="0"/>
        <v>13147048</v>
      </c>
      <c r="F12" s="61">
        <v>246254237</v>
      </c>
      <c r="G12" s="62">
        <v>251663602</v>
      </c>
      <c r="H12" s="63">
        <f t="shared" si="1"/>
        <v>5409365</v>
      </c>
      <c r="I12" s="63">
        <v>251300982</v>
      </c>
      <c r="J12" s="28">
        <f t="shared" si="2"/>
        <v>5.627106644906432</v>
      </c>
      <c r="K12" s="29">
        <f t="shared" si="3"/>
        <v>2.1966586507910524</v>
      </c>
      <c r="L12" s="30">
        <f aca="true" t="shared" si="4" ref="L12:L17">IF($E$17=0,0,($E12/$E$17)*100)</f>
        <v>-58.953598302042124</v>
      </c>
      <c r="M12" s="29">
        <f aca="true" t="shared" si="5" ref="M12:M17">IF($H$17=0,0,($H12/$H$17)*100)</f>
        <v>150.95461397685685</v>
      </c>
      <c r="N12" s="5"/>
      <c r="O12" s="31"/>
    </row>
    <row r="13" spans="1:15" ht="12.75">
      <c r="A13" s="2"/>
      <c r="B13" s="27" t="s">
        <v>21</v>
      </c>
      <c r="C13" s="61">
        <v>17965610</v>
      </c>
      <c r="D13" s="62">
        <v>17965610</v>
      </c>
      <c r="E13" s="63">
        <f t="shared" si="0"/>
        <v>0</v>
      </c>
      <c r="F13" s="61">
        <v>18935753</v>
      </c>
      <c r="G13" s="62">
        <v>18935753</v>
      </c>
      <c r="H13" s="63">
        <f t="shared" si="1"/>
        <v>0</v>
      </c>
      <c r="I13" s="63">
        <v>19939348</v>
      </c>
      <c r="J13" s="28">
        <f t="shared" si="2"/>
        <v>0</v>
      </c>
      <c r="K13" s="29">
        <f t="shared" si="3"/>
        <v>0</v>
      </c>
      <c r="L13" s="30">
        <f t="shared" si="4"/>
        <v>0</v>
      </c>
      <c r="M13" s="29">
        <f t="shared" si="5"/>
        <v>0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77276395</v>
      </c>
      <c r="D15" s="62">
        <v>81621827</v>
      </c>
      <c r="E15" s="63">
        <f t="shared" si="0"/>
        <v>4345432</v>
      </c>
      <c r="F15" s="61">
        <v>83470435</v>
      </c>
      <c r="G15" s="62">
        <v>93130330</v>
      </c>
      <c r="H15" s="63">
        <f t="shared" si="1"/>
        <v>9659895</v>
      </c>
      <c r="I15" s="63">
        <v>106270102</v>
      </c>
      <c r="J15" s="28">
        <f t="shared" si="2"/>
        <v>5.623233330177993</v>
      </c>
      <c r="K15" s="29">
        <f t="shared" si="3"/>
        <v>11.572834141813205</v>
      </c>
      <c r="L15" s="30">
        <f t="shared" si="4"/>
        <v>-19.48565583519886</v>
      </c>
      <c r="M15" s="29">
        <f t="shared" si="5"/>
        <v>269.57059114738416</v>
      </c>
      <c r="N15" s="5"/>
      <c r="O15" s="31"/>
    </row>
    <row r="16" spans="1:15" ht="12.75">
      <c r="A16" s="2"/>
      <c r="B16" s="27" t="s">
        <v>23</v>
      </c>
      <c r="C16" s="61">
        <v>275741856</v>
      </c>
      <c r="D16" s="62">
        <v>235948705</v>
      </c>
      <c r="E16" s="63">
        <f t="shared" si="0"/>
        <v>-39793151</v>
      </c>
      <c r="F16" s="61">
        <v>286041933</v>
      </c>
      <c r="G16" s="62">
        <v>274556111</v>
      </c>
      <c r="H16" s="63">
        <f t="shared" si="1"/>
        <v>-11485822</v>
      </c>
      <c r="I16" s="63">
        <v>288587628</v>
      </c>
      <c r="J16" s="40">
        <f t="shared" si="2"/>
        <v>-14.431305996576741</v>
      </c>
      <c r="K16" s="29">
        <f t="shared" si="3"/>
        <v>-4.015432940036802</v>
      </c>
      <c r="L16" s="30">
        <f t="shared" si="4"/>
        <v>178.43925413724097</v>
      </c>
      <c r="M16" s="29">
        <f t="shared" si="5"/>
        <v>-320.525205124241</v>
      </c>
      <c r="N16" s="5"/>
      <c r="O16" s="31"/>
    </row>
    <row r="17" spans="1:15" ht="16.5">
      <c r="A17" s="2"/>
      <c r="B17" s="32" t="s">
        <v>24</v>
      </c>
      <c r="C17" s="64">
        <v>604621658</v>
      </c>
      <c r="D17" s="65">
        <v>582320987</v>
      </c>
      <c r="E17" s="66">
        <f t="shared" si="0"/>
        <v>-22300671</v>
      </c>
      <c r="F17" s="64">
        <v>634702358</v>
      </c>
      <c r="G17" s="65">
        <v>638285796</v>
      </c>
      <c r="H17" s="66">
        <f t="shared" si="1"/>
        <v>3583438</v>
      </c>
      <c r="I17" s="66">
        <v>666098060</v>
      </c>
      <c r="J17" s="41">
        <f t="shared" si="2"/>
        <v>-3.688367875171286</v>
      </c>
      <c r="K17" s="34">
        <f t="shared" si="3"/>
        <v>0.5645855817034793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69756831</v>
      </c>
      <c r="D18" s="71">
        <v>91365817</v>
      </c>
      <c r="E18" s="72">
        <f t="shared" si="0"/>
        <v>21608986</v>
      </c>
      <c r="F18" s="73">
        <v>85038742</v>
      </c>
      <c r="G18" s="74">
        <v>80038562</v>
      </c>
      <c r="H18" s="75">
        <f t="shared" si="1"/>
        <v>-5000180</v>
      </c>
      <c r="I18" s="75">
        <v>89003392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>
        <v>8855000</v>
      </c>
      <c r="D22" s="62">
        <v>28005000</v>
      </c>
      <c r="E22" s="63">
        <f t="shared" si="0"/>
        <v>19150000</v>
      </c>
      <c r="F22" s="61">
        <v>5750000</v>
      </c>
      <c r="G22" s="62">
        <v>600000</v>
      </c>
      <c r="H22" s="63">
        <f t="shared" si="1"/>
        <v>-5150000</v>
      </c>
      <c r="I22" s="63">
        <v>0</v>
      </c>
      <c r="J22" s="28">
        <f t="shared" si="2"/>
        <v>216.2619988706945</v>
      </c>
      <c r="K22" s="29">
        <f t="shared" si="3"/>
        <v>-89.56521739130436</v>
      </c>
      <c r="L22" s="30">
        <f>IF($E$25=0,0,($E22/$E$25)*100)</f>
        <v>11.80801997016733</v>
      </c>
      <c r="M22" s="29">
        <f>IF($H$25=0,0,($H22/$H$25)*100)</f>
        <v>-6.411900088154289</v>
      </c>
      <c r="N22" s="5"/>
      <c r="O22" s="31"/>
    </row>
    <row r="23" spans="1:15" ht="12.75">
      <c r="A23" s="6"/>
      <c r="B23" s="27" t="s">
        <v>29</v>
      </c>
      <c r="C23" s="61">
        <v>242146351</v>
      </c>
      <c r="D23" s="62">
        <v>382574261</v>
      </c>
      <c r="E23" s="63">
        <f t="shared" si="0"/>
        <v>140427910</v>
      </c>
      <c r="F23" s="61">
        <v>257595082</v>
      </c>
      <c r="G23" s="62">
        <v>343064487</v>
      </c>
      <c r="H23" s="63">
        <f t="shared" si="1"/>
        <v>85469405</v>
      </c>
      <c r="I23" s="63">
        <v>366164523</v>
      </c>
      <c r="J23" s="28">
        <f t="shared" si="2"/>
        <v>57.99299036308832</v>
      </c>
      <c r="K23" s="29">
        <f t="shared" si="3"/>
        <v>33.179750302841576</v>
      </c>
      <c r="L23" s="30">
        <f>IF($E$25=0,0,($E23/$E$25)*100)</f>
        <v>86.58880238375251</v>
      </c>
      <c r="M23" s="29">
        <f>IF($H$25=0,0,($H23/$H$25)*100)</f>
        <v>106.41190008815428</v>
      </c>
      <c r="N23" s="5"/>
      <c r="O23" s="31"/>
    </row>
    <row r="24" spans="1:15" ht="12.75">
      <c r="A24" s="6"/>
      <c r="B24" s="27" t="s">
        <v>30</v>
      </c>
      <c r="C24" s="61"/>
      <c r="D24" s="62">
        <v>2600000</v>
      </c>
      <c r="E24" s="63">
        <f t="shared" si="0"/>
        <v>2600000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1.6031776460801597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251001351</v>
      </c>
      <c r="D25" s="65">
        <v>413179261</v>
      </c>
      <c r="E25" s="66">
        <f t="shared" si="0"/>
        <v>162177910</v>
      </c>
      <c r="F25" s="64">
        <v>263345082</v>
      </c>
      <c r="G25" s="65">
        <v>343664487</v>
      </c>
      <c r="H25" s="66">
        <f t="shared" si="1"/>
        <v>80319405</v>
      </c>
      <c r="I25" s="66">
        <v>366164523</v>
      </c>
      <c r="J25" s="41">
        <f t="shared" si="2"/>
        <v>64.61236537328439</v>
      </c>
      <c r="K25" s="34">
        <f t="shared" si="3"/>
        <v>30.49967912444251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155991862</v>
      </c>
      <c r="D27" s="62">
        <v>319364302</v>
      </c>
      <c r="E27" s="63">
        <f t="shared" si="0"/>
        <v>163372440</v>
      </c>
      <c r="F27" s="61">
        <v>166303688</v>
      </c>
      <c r="G27" s="62">
        <v>270590750</v>
      </c>
      <c r="H27" s="63">
        <f t="shared" si="1"/>
        <v>104287062</v>
      </c>
      <c r="I27" s="63">
        <v>314164523</v>
      </c>
      <c r="J27" s="28">
        <f t="shared" si="2"/>
        <v>104.73138656425552</v>
      </c>
      <c r="K27" s="29">
        <f t="shared" si="3"/>
        <v>62.70880895918556</v>
      </c>
      <c r="L27" s="30">
        <f aca="true" t="shared" si="6" ref="L27:L32">IF($E$32=0,0,($E27/$E$32)*100)</f>
        <v>100.73655530522005</v>
      </c>
      <c r="M27" s="29">
        <f aca="true" t="shared" si="7" ref="M27:M32">IF($H$32=0,0,($H27/$H$32)*100)</f>
        <v>129.84043146235956</v>
      </c>
      <c r="N27" s="5"/>
      <c r="O27" s="31"/>
    </row>
    <row r="28" spans="1:15" ht="12.75">
      <c r="A28" s="6"/>
      <c r="B28" s="27" t="s">
        <v>34</v>
      </c>
      <c r="C28" s="61">
        <v>25600000</v>
      </c>
      <c r="D28" s="62">
        <v>15600000</v>
      </c>
      <c r="E28" s="63">
        <f t="shared" si="0"/>
        <v>-10000000</v>
      </c>
      <c r="F28" s="61">
        <v>35750000</v>
      </c>
      <c r="G28" s="62">
        <v>10000000</v>
      </c>
      <c r="H28" s="63">
        <f t="shared" si="1"/>
        <v>-25750000</v>
      </c>
      <c r="I28" s="63">
        <v>20000000</v>
      </c>
      <c r="J28" s="28">
        <f t="shared" si="2"/>
        <v>-39.0625</v>
      </c>
      <c r="K28" s="29">
        <f t="shared" si="3"/>
        <v>-72.02797202797203</v>
      </c>
      <c r="L28" s="30">
        <f t="shared" si="6"/>
        <v>-6.166067869539076</v>
      </c>
      <c r="M28" s="29">
        <f t="shared" si="7"/>
        <v>-32.059500440771444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39901434</v>
      </c>
      <c r="D30" s="62">
        <v>31125234</v>
      </c>
      <c r="E30" s="63">
        <f t="shared" si="0"/>
        <v>-8776200</v>
      </c>
      <c r="F30" s="61">
        <v>28000000</v>
      </c>
      <c r="G30" s="62">
        <v>46572105</v>
      </c>
      <c r="H30" s="63">
        <f t="shared" si="1"/>
        <v>18572105</v>
      </c>
      <c r="I30" s="63">
        <v>16000000</v>
      </c>
      <c r="J30" s="28">
        <f t="shared" si="2"/>
        <v>-21.994698235657395</v>
      </c>
      <c r="K30" s="29">
        <f t="shared" si="3"/>
        <v>66.32894642857143</v>
      </c>
      <c r="L30" s="30">
        <f t="shared" si="6"/>
        <v>-5.411464483664884</v>
      </c>
      <c r="M30" s="29">
        <f t="shared" si="7"/>
        <v>23.122811978002076</v>
      </c>
      <c r="N30" s="5"/>
      <c r="O30" s="31"/>
    </row>
    <row r="31" spans="1:15" ht="12.75">
      <c r="A31" s="6"/>
      <c r="B31" s="27" t="s">
        <v>30</v>
      </c>
      <c r="C31" s="61">
        <v>29508055</v>
      </c>
      <c r="D31" s="62">
        <v>47089725</v>
      </c>
      <c r="E31" s="63">
        <f t="shared" si="0"/>
        <v>17581670</v>
      </c>
      <c r="F31" s="61">
        <v>33291394</v>
      </c>
      <c r="G31" s="62">
        <v>16501632</v>
      </c>
      <c r="H31" s="63">
        <f t="shared" si="1"/>
        <v>-16789762</v>
      </c>
      <c r="I31" s="63">
        <v>16000000</v>
      </c>
      <c r="J31" s="28">
        <f t="shared" si="2"/>
        <v>59.582612273157274</v>
      </c>
      <c r="K31" s="29">
        <f t="shared" si="3"/>
        <v>-50.43273946413899</v>
      </c>
      <c r="L31" s="30">
        <f t="shared" si="6"/>
        <v>10.840977047983909</v>
      </c>
      <c r="M31" s="29">
        <f t="shared" si="7"/>
        <v>-20.9037429995902</v>
      </c>
      <c r="N31" s="5"/>
      <c r="O31" s="31"/>
    </row>
    <row r="32" spans="1:15" ht="17.25" thickBot="1">
      <c r="A32" s="6"/>
      <c r="B32" s="55" t="s">
        <v>37</v>
      </c>
      <c r="C32" s="79">
        <v>251001351</v>
      </c>
      <c r="D32" s="80">
        <v>413179261</v>
      </c>
      <c r="E32" s="81">
        <f t="shared" si="0"/>
        <v>162177910</v>
      </c>
      <c r="F32" s="79">
        <v>263345082</v>
      </c>
      <c r="G32" s="80">
        <v>343664487</v>
      </c>
      <c r="H32" s="81">
        <f t="shared" si="1"/>
        <v>80319405</v>
      </c>
      <c r="I32" s="81">
        <v>366164523</v>
      </c>
      <c r="J32" s="56">
        <f t="shared" si="2"/>
        <v>64.61236537328439</v>
      </c>
      <c r="K32" s="57">
        <f t="shared" si="3"/>
        <v>30.49967912444251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61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98146000</v>
      </c>
      <c r="D7" s="62">
        <v>171866000</v>
      </c>
      <c r="E7" s="63">
        <f>($D7-$C7)</f>
        <v>73720000</v>
      </c>
      <c r="F7" s="61">
        <v>104035000</v>
      </c>
      <c r="G7" s="62">
        <v>176125000</v>
      </c>
      <c r="H7" s="63">
        <f>($G7-$F7)</f>
        <v>72090000</v>
      </c>
      <c r="I7" s="63">
        <v>186786000</v>
      </c>
      <c r="J7" s="28">
        <f>IF($C7=0,0,($E7/$C7)*100)</f>
        <v>75.11258736983677</v>
      </c>
      <c r="K7" s="29">
        <f>IF($F7=0,0,($H7/$F7)*100)</f>
        <v>69.29398760032682</v>
      </c>
      <c r="L7" s="30">
        <f>IF($E$10=0,0,($E7/$E$10)*100)</f>
        <v>127.1934047148518</v>
      </c>
      <c r="M7" s="29">
        <f>IF($H$10=0,0,($H7/$H$10)*100)</f>
        <v>174.72204616312058</v>
      </c>
      <c r="N7" s="5"/>
      <c r="O7" s="31"/>
    </row>
    <row r="8" spans="1:15" ht="12.75">
      <c r="A8" s="2"/>
      <c r="B8" s="27" t="s">
        <v>16</v>
      </c>
      <c r="C8" s="61">
        <v>55285000</v>
      </c>
      <c r="D8" s="62">
        <v>51419000</v>
      </c>
      <c r="E8" s="63">
        <f>($D8-$C8)</f>
        <v>-3866000</v>
      </c>
      <c r="F8" s="61">
        <v>55275000</v>
      </c>
      <c r="G8" s="62">
        <v>57409000</v>
      </c>
      <c r="H8" s="63">
        <f>($G8-$F8)</f>
        <v>2134000</v>
      </c>
      <c r="I8" s="63">
        <v>64100000</v>
      </c>
      <c r="J8" s="28">
        <f>IF($C8=0,0,($E8/$C8)*100)</f>
        <v>-6.992855204847608</v>
      </c>
      <c r="K8" s="29">
        <f>IF($F8=0,0,($H8/$F8)*100)</f>
        <v>3.860696517412935</v>
      </c>
      <c r="L8" s="30">
        <f>IF($E$10=0,0,($E8/$E$10)*100)</f>
        <v>-6.670234707374077</v>
      </c>
      <c r="M8" s="29">
        <f>IF($H$10=0,0,($H8/$H$10)*100)</f>
        <v>5.172102184936875</v>
      </c>
      <c r="N8" s="5"/>
      <c r="O8" s="31"/>
    </row>
    <row r="9" spans="1:15" ht="12.75">
      <c r="A9" s="2"/>
      <c r="B9" s="27" t="s">
        <v>17</v>
      </c>
      <c r="C9" s="61">
        <v>714428020</v>
      </c>
      <c r="D9" s="62">
        <v>702533000</v>
      </c>
      <c r="E9" s="63">
        <f aca="true" t="shared" si="0" ref="E9:E32">($D9-$C9)</f>
        <v>-11895020</v>
      </c>
      <c r="F9" s="61">
        <v>765238181</v>
      </c>
      <c r="G9" s="62">
        <v>732274000</v>
      </c>
      <c r="H9" s="63">
        <f aca="true" t="shared" si="1" ref="H9:H32">($G9-$F9)</f>
        <v>-32964181</v>
      </c>
      <c r="I9" s="63">
        <v>755271000</v>
      </c>
      <c r="J9" s="28">
        <f aca="true" t="shared" si="2" ref="J9:J32">IF($C9=0,0,($E9/$C9)*100)</f>
        <v>-1.6649710911394544</v>
      </c>
      <c r="K9" s="29">
        <f aca="true" t="shared" si="3" ref="K9:K32">IF($F9=0,0,($H9/$F9)*100)</f>
        <v>-4.307702074787092</v>
      </c>
      <c r="L9" s="30">
        <f>IF($E$10=0,0,($E9/$E$10)*100)</f>
        <v>-20.523170007477702</v>
      </c>
      <c r="M9" s="29">
        <f>IF($H$10=0,0,($H9/$H$10)*100)</f>
        <v>-79.89414834805747</v>
      </c>
      <c r="N9" s="5"/>
      <c r="O9" s="31"/>
    </row>
    <row r="10" spans="1:15" ht="16.5">
      <c r="A10" s="6"/>
      <c r="B10" s="32" t="s">
        <v>18</v>
      </c>
      <c r="C10" s="64">
        <v>867859020</v>
      </c>
      <c r="D10" s="65">
        <v>925818000</v>
      </c>
      <c r="E10" s="66">
        <f t="shared" si="0"/>
        <v>57958980</v>
      </c>
      <c r="F10" s="64">
        <v>924548181</v>
      </c>
      <c r="G10" s="65">
        <v>965808000</v>
      </c>
      <c r="H10" s="66">
        <f t="shared" si="1"/>
        <v>41259819</v>
      </c>
      <c r="I10" s="66">
        <v>1006157000</v>
      </c>
      <c r="J10" s="33">
        <f t="shared" si="2"/>
        <v>6.678386542551578</v>
      </c>
      <c r="K10" s="34">
        <f t="shared" si="3"/>
        <v>4.46270079244253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231964000</v>
      </c>
      <c r="D12" s="62">
        <v>300295000</v>
      </c>
      <c r="E12" s="63">
        <f t="shared" si="0"/>
        <v>68331000</v>
      </c>
      <c r="F12" s="61">
        <v>248211000</v>
      </c>
      <c r="G12" s="62">
        <v>333558000</v>
      </c>
      <c r="H12" s="63">
        <f t="shared" si="1"/>
        <v>85347000</v>
      </c>
      <c r="I12" s="63">
        <v>327799000</v>
      </c>
      <c r="J12" s="28">
        <f t="shared" si="2"/>
        <v>29.457588246452037</v>
      </c>
      <c r="K12" s="29">
        <f t="shared" si="3"/>
        <v>34.38485804416404</v>
      </c>
      <c r="L12" s="30">
        <f aca="true" t="shared" si="4" ref="L12:L17">IF($E$17=0,0,($E12/$E$17)*100)</f>
        <v>74.15755944564427</v>
      </c>
      <c r="M12" s="29">
        <f aca="true" t="shared" si="5" ref="M12:M17">IF($H$17=0,0,($H12/$H$17)*100)</f>
        <v>77.21194974679698</v>
      </c>
      <c r="N12" s="5"/>
      <c r="O12" s="31"/>
    </row>
    <row r="13" spans="1:15" ht="12.75">
      <c r="A13" s="2"/>
      <c r="B13" s="27" t="s">
        <v>21</v>
      </c>
      <c r="C13" s="61">
        <v>107060000</v>
      </c>
      <c r="D13" s="62">
        <v>115000000</v>
      </c>
      <c r="E13" s="63">
        <f t="shared" si="0"/>
        <v>7940000</v>
      </c>
      <c r="F13" s="61">
        <v>113484000</v>
      </c>
      <c r="G13" s="62">
        <v>129500000</v>
      </c>
      <c r="H13" s="63">
        <f t="shared" si="1"/>
        <v>16016000</v>
      </c>
      <c r="I13" s="63">
        <v>133900000</v>
      </c>
      <c r="J13" s="28">
        <f t="shared" si="2"/>
        <v>7.416402017560246</v>
      </c>
      <c r="K13" s="29">
        <f t="shared" si="3"/>
        <v>14.113002714038982</v>
      </c>
      <c r="L13" s="30">
        <f t="shared" si="4"/>
        <v>8.617040903812551</v>
      </c>
      <c r="M13" s="29">
        <f t="shared" si="5"/>
        <v>14.489397250573543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134136000</v>
      </c>
      <c r="D15" s="62">
        <v>171820000</v>
      </c>
      <c r="E15" s="63">
        <f t="shared" si="0"/>
        <v>37684000</v>
      </c>
      <c r="F15" s="61">
        <v>144867000</v>
      </c>
      <c r="G15" s="62">
        <v>189002000</v>
      </c>
      <c r="H15" s="63">
        <f t="shared" si="1"/>
        <v>44135000</v>
      </c>
      <c r="I15" s="63">
        <v>207902000</v>
      </c>
      <c r="J15" s="28">
        <f t="shared" si="2"/>
        <v>28.09387487326296</v>
      </c>
      <c r="K15" s="29">
        <f t="shared" si="3"/>
        <v>30.465875596236547</v>
      </c>
      <c r="L15" s="30">
        <f t="shared" si="4"/>
        <v>40.89730093441716</v>
      </c>
      <c r="M15" s="29">
        <f t="shared" si="5"/>
        <v>39.92816855981914</v>
      </c>
      <c r="N15" s="5"/>
      <c r="O15" s="31"/>
    </row>
    <row r="16" spans="1:15" ht="12.75">
      <c r="A16" s="2"/>
      <c r="B16" s="27" t="s">
        <v>23</v>
      </c>
      <c r="C16" s="61">
        <v>293257000</v>
      </c>
      <c r="D16" s="62">
        <v>271445000</v>
      </c>
      <c r="E16" s="63">
        <f t="shared" si="0"/>
        <v>-21812000</v>
      </c>
      <c r="F16" s="61">
        <v>324689001</v>
      </c>
      <c r="G16" s="62">
        <v>289727000</v>
      </c>
      <c r="H16" s="63">
        <f t="shared" si="1"/>
        <v>-34962001</v>
      </c>
      <c r="I16" s="63">
        <v>357612000</v>
      </c>
      <c r="J16" s="40">
        <f t="shared" si="2"/>
        <v>-7.437844620929765</v>
      </c>
      <c r="K16" s="29">
        <f t="shared" si="3"/>
        <v>-10.76784273329912</v>
      </c>
      <c r="L16" s="30">
        <f t="shared" si="4"/>
        <v>-23.67190128387398</v>
      </c>
      <c r="M16" s="29">
        <f t="shared" si="5"/>
        <v>-31.629515557189652</v>
      </c>
      <c r="N16" s="5"/>
      <c r="O16" s="31"/>
    </row>
    <row r="17" spans="1:15" ht="16.5">
      <c r="A17" s="2"/>
      <c r="B17" s="32" t="s">
        <v>24</v>
      </c>
      <c r="C17" s="64">
        <v>766417000</v>
      </c>
      <c r="D17" s="65">
        <v>858560000</v>
      </c>
      <c r="E17" s="66">
        <f t="shared" si="0"/>
        <v>92143000</v>
      </c>
      <c r="F17" s="64">
        <v>831251001</v>
      </c>
      <c r="G17" s="65">
        <v>941787000</v>
      </c>
      <c r="H17" s="66">
        <f t="shared" si="1"/>
        <v>110535999</v>
      </c>
      <c r="I17" s="66">
        <v>1027213000</v>
      </c>
      <c r="J17" s="41">
        <f t="shared" si="2"/>
        <v>12.022567349106296</v>
      </c>
      <c r="K17" s="34">
        <f t="shared" si="3"/>
        <v>13.297547776426677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101442020</v>
      </c>
      <c r="D18" s="71">
        <v>67258000</v>
      </c>
      <c r="E18" s="72">
        <f t="shared" si="0"/>
        <v>-34184020</v>
      </c>
      <c r="F18" s="73">
        <v>93297180</v>
      </c>
      <c r="G18" s="74">
        <v>24021000</v>
      </c>
      <c r="H18" s="75">
        <f t="shared" si="1"/>
        <v>-69276180</v>
      </c>
      <c r="I18" s="75">
        <v>-21056000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685900000</v>
      </c>
      <c r="D23" s="62">
        <v>460915000</v>
      </c>
      <c r="E23" s="63">
        <f t="shared" si="0"/>
        <v>-224985000</v>
      </c>
      <c r="F23" s="61">
        <v>477220000</v>
      </c>
      <c r="G23" s="62">
        <v>791814000</v>
      </c>
      <c r="H23" s="63">
        <f t="shared" si="1"/>
        <v>314594000</v>
      </c>
      <c r="I23" s="63">
        <v>253109000</v>
      </c>
      <c r="J23" s="28">
        <f t="shared" si="2"/>
        <v>-32.801428779705496</v>
      </c>
      <c r="K23" s="29">
        <f t="shared" si="3"/>
        <v>65.92221616864339</v>
      </c>
      <c r="L23" s="30">
        <f>IF($E$25=0,0,($E23/$E$25)*100)</f>
        <v>100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685900000</v>
      </c>
      <c r="D25" s="65">
        <v>460915000</v>
      </c>
      <c r="E25" s="66">
        <f t="shared" si="0"/>
        <v>-224985000</v>
      </c>
      <c r="F25" s="64">
        <v>477220000</v>
      </c>
      <c r="G25" s="65">
        <v>791814000</v>
      </c>
      <c r="H25" s="66">
        <f t="shared" si="1"/>
        <v>314594000</v>
      </c>
      <c r="I25" s="66">
        <v>253109000</v>
      </c>
      <c r="J25" s="41">
        <f t="shared" si="2"/>
        <v>-32.801428779705496</v>
      </c>
      <c r="K25" s="34">
        <f t="shared" si="3"/>
        <v>65.92221616864339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349900000</v>
      </c>
      <c r="D27" s="62">
        <v>243150000</v>
      </c>
      <c r="E27" s="63">
        <f t="shared" si="0"/>
        <v>-106750000</v>
      </c>
      <c r="F27" s="61">
        <v>200470000</v>
      </c>
      <c r="G27" s="62">
        <v>546500000</v>
      </c>
      <c r="H27" s="63">
        <f t="shared" si="1"/>
        <v>346030000</v>
      </c>
      <c r="I27" s="63">
        <v>147909000</v>
      </c>
      <c r="J27" s="28">
        <f t="shared" si="2"/>
        <v>-30.508716776221778</v>
      </c>
      <c r="K27" s="29">
        <f t="shared" si="3"/>
        <v>172.60936798523468</v>
      </c>
      <c r="L27" s="30">
        <f aca="true" t="shared" si="6" ref="L27:L32">IF($E$32=0,0,($E27/$E$32)*100)</f>
        <v>47.447607618285666</v>
      </c>
      <c r="M27" s="29">
        <f aca="true" t="shared" si="7" ref="M27:M32">IF($H$32=0,0,($H27/$H$32)*100)</f>
        <v>109.99256184161172</v>
      </c>
      <c r="N27" s="5"/>
      <c r="O27" s="31"/>
    </row>
    <row r="28" spans="1:15" ht="12.75">
      <c r="A28" s="6"/>
      <c r="B28" s="27" t="s">
        <v>34</v>
      </c>
      <c r="C28" s="61"/>
      <c r="D28" s="62">
        <v>17200000</v>
      </c>
      <c r="E28" s="63">
        <f t="shared" si="0"/>
        <v>17200000</v>
      </c>
      <c r="F28" s="61"/>
      <c r="G28" s="62">
        <v>15000000</v>
      </c>
      <c r="H28" s="63">
        <f t="shared" si="1"/>
        <v>15000000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-7.644954108051648</v>
      </c>
      <c r="M28" s="29">
        <f t="shared" si="7"/>
        <v>4.768050248892223</v>
      </c>
      <c r="N28" s="5"/>
      <c r="O28" s="31"/>
    </row>
    <row r="29" spans="1:15" ht="12.75">
      <c r="A29" s="6"/>
      <c r="B29" s="27" t="s">
        <v>35</v>
      </c>
      <c r="C29" s="61"/>
      <c r="D29" s="62">
        <v>9100000</v>
      </c>
      <c r="E29" s="63">
        <f t="shared" si="0"/>
        <v>9100000</v>
      </c>
      <c r="F29" s="61"/>
      <c r="G29" s="62">
        <v>12000000</v>
      </c>
      <c r="H29" s="63">
        <f t="shared" si="1"/>
        <v>12000000</v>
      </c>
      <c r="I29" s="63">
        <v>6000000</v>
      </c>
      <c r="J29" s="28">
        <f t="shared" si="2"/>
        <v>0</v>
      </c>
      <c r="K29" s="29">
        <f t="shared" si="3"/>
        <v>0</v>
      </c>
      <c r="L29" s="30">
        <f t="shared" si="6"/>
        <v>-4.044714092050581</v>
      </c>
      <c r="M29" s="29">
        <f t="shared" si="7"/>
        <v>3.8144401991137786</v>
      </c>
      <c r="N29" s="5"/>
      <c r="O29" s="31"/>
    </row>
    <row r="30" spans="1:15" ht="12.75">
      <c r="A30" s="6"/>
      <c r="B30" s="27" t="s">
        <v>36</v>
      </c>
      <c r="C30" s="61">
        <v>195200000</v>
      </c>
      <c r="D30" s="62">
        <v>110500000</v>
      </c>
      <c r="E30" s="63">
        <f t="shared" si="0"/>
        <v>-84700000</v>
      </c>
      <c r="F30" s="61">
        <v>214300000</v>
      </c>
      <c r="G30" s="62">
        <v>20500000</v>
      </c>
      <c r="H30" s="63">
        <f t="shared" si="1"/>
        <v>-193800000</v>
      </c>
      <c r="I30" s="63">
        <v>5000000</v>
      </c>
      <c r="J30" s="28">
        <f t="shared" si="2"/>
        <v>-43.39139344262295</v>
      </c>
      <c r="K30" s="29">
        <f t="shared" si="3"/>
        <v>-90.43397106859543</v>
      </c>
      <c r="L30" s="30">
        <f t="shared" si="6"/>
        <v>37.64695424139387</v>
      </c>
      <c r="M30" s="29">
        <f t="shared" si="7"/>
        <v>-61.603209215687514</v>
      </c>
      <c r="N30" s="5"/>
      <c r="O30" s="31"/>
    </row>
    <row r="31" spans="1:15" ht="12.75">
      <c r="A31" s="6"/>
      <c r="B31" s="27" t="s">
        <v>30</v>
      </c>
      <c r="C31" s="61">
        <v>140800000</v>
      </c>
      <c r="D31" s="62">
        <v>80965000</v>
      </c>
      <c r="E31" s="63">
        <f t="shared" si="0"/>
        <v>-59835000</v>
      </c>
      <c r="F31" s="61">
        <v>62450000</v>
      </c>
      <c r="G31" s="62">
        <v>197814000</v>
      </c>
      <c r="H31" s="63">
        <f t="shared" si="1"/>
        <v>135364000</v>
      </c>
      <c r="I31" s="63">
        <v>94200000</v>
      </c>
      <c r="J31" s="28">
        <f t="shared" si="2"/>
        <v>-42.49644886363637</v>
      </c>
      <c r="K31" s="29">
        <f t="shared" si="3"/>
        <v>216.75580464371498</v>
      </c>
      <c r="L31" s="30">
        <f t="shared" si="6"/>
        <v>26.595106340422696</v>
      </c>
      <c r="M31" s="29">
        <f t="shared" si="7"/>
        <v>43.02815692606979</v>
      </c>
      <c r="N31" s="5"/>
      <c r="O31" s="31"/>
    </row>
    <row r="32" spans="1:15" ht="17.25" thickBot="1">
      <c r="A32" s="6"/>
      <c r="B32" s="55" t="s">
        <v>37</v>
      </c>
      <c r="C32" s="79">
        <v>685900000</v>
      </c>
      <c r="D32" s="80">
        <v>460915000</v>
      </c>
      <c r="E32" s="81">
        <f t="shared" si="0"/>
        <v>-224985000</v>
      </c>
      <c r="F32" s="79">
        <v>477220000</v>
      </c>
      <c r="G32" s="80">
        <v>791814000</v>
      </c>
      <c r="H32" s="81">
        <f t="shared" si="1"/>
        <v>314594000</v>
      </c>
      <c r="I32" s="81">
        <v>253109000</v>
      </c>
      <c r="J32" s="56">
        <f t="shared" si="2"/>
        <v>-32.801428779705496</v>
      </c>
      <c r="K32" s="57">
        <f t="shared" si="3"/>
        <v>65.92221616864339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62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/>
      <c r="D7" s="62">
        <v>0</v>
      </c>
      <c r="E7" s="63">
        <f>($D7-$C7)</f>
        <v>0</v>
      </c>
      <c r="F7" s="61"/>
      <c r="G7" s="62">
        <v>0</v>
      </c>
      <c r="H7" s="63">
        <f>($G7-$F7)</f>
        <v>0</v>
      </c>
      <c r="I7" s="63">
        <v>0</v>
      </c>
      <c r="J7" s="28">
        <f>IF($C7=0,0,($E7/$C7)*100)</f>
        <v>0</v>
      </c>
      <c r="K7" s="29">
        <f>IF($F7=0,0,($H7/$F7)*100)</f>
        <v>0</v>
      </c>
      <c r="L7" s="30">
        <f>IF($E$10=0,0,($E7/$E$10)*100)</f>
        <v>0</v>
      </c>
      <c r="M7" s="29">
        <f>IF($H$10=0,0,($H7/$H$10)*100)</f>
        <v>0</v>
      </c>
      <c r="N7" s="5"/>
      <c r="O7" s="31"/>
    </row>
    <row r="8" spans="1:15" ht="12.75">
      <c r="A8" s="2"/>
      <c r="B8" s="27" t="s">
        <v>16</v>
      </c>
      <c r="C8" s="61"/>
      <c r="D8" s="62">
        <v>0</v>
      </c>
      <c r="E8" s="63">
        <f>($D8-$C8)</f>
        <v>0</v>
      </c>
      <c r="F8" s="61"/>
      <c r="G8" s="62">
        <v>0</v>
      </c>
      <c r="H8" s="63">
        <f>($G8-$F8)</f>
        <v>0</v>
      </c>
      <c r="I8" s="63">
        <v>0</v>
      </c>
      <c r="J8" s="28">
        <f>IF($C8=0,0,($E8/$C8)*100)</f>
        <v>0</v>
      </c>
      <c r="K8" s="29">
        <f>IF($F8=0,0,($H8/$F8)*100)</f>
        <v>0</v>
      </c>
      <c r="L8" s="30">
        <f>IF($E$10=0,0,($E8/$E$10)*100)</f>
        <v>0</v>
      </c>
      <c r="M8" s="29">
        <f>IF($H$10=0,0,($H8/$H$10)*100)</f>
        <v>0</v>
      </c>
      <c r="N8" s="5"/>
      <c r="O8" s="31"/>
    </row>
    <row r="9" spans="1:15" ht="12.75">
      <c r="A9" s="2"/>
      <c r="B9" s="27" t="s">
        <v>17</v>
      </c>
      <c r="C9" s="61">
        <v>226047100</v>
      </c>
      <c r="D9" s="62">
        <v>228185180</v>
      </c>
      <c r="E9" s="63">
        <f aca="true" t="shared" si="0" ref="E9:E32">($D9-$C9)</f>
        <v>2138080</v>
      </c>
      <c r="F9" s="61">
        <v>233347400</v>
      </c>
      <c r="G9" s="62">
        <v>232107256</v>
      </c>
      <c r="H9" s="63">
        <f aca="true" t="shared" si="1" ref="H9:H32">($G9-$F9)</f>
        <v>-1240144</v>
      </c>
      <c r="I9" s="63">
        <v>236103650</v>
      </c>
      <c r="J9" s="28">
        <f aca="true" t="shared" si="2" ref="J9:J32">IF($C9=0,0,($E9/$C9)*100)</f>
        <v>0.9458559742637707</v>
      </c>
      <c r="K9" s="29">
        <f aca="true" t="shared" si="3" ref="K9:K32">IF($F9=0,0,($H9/$F9)*100)</f>
        <v>-0.53145824637429</v>
      </c>
      <c r="L9" s="30">
        <f>IF($E$10=0,0,($E9/$E$10)*100)</f>
        <v>100</v>
      </c>
      <c r="M9" s="29">
        <f>IF($H$10=0,0,($H9/$H$10)*100)</f>
        <v>100</v>
      </c>
      <c r="N9" s="5"/>
      <c r="O9" s="31"/>
    </row>
    <row r="10" spans="1:15" ht="16.5">
      <c r="A10" s="6"/>
      <c r="B10" s="32" t="s">
        <v>18</v>
      </c>
      <c r="C10" s="64">
        <v>226047100</v>
      </c>
      <c r="D10" s="65">
        <v>228185180</v>
      </c>
      <c r="E10" s="66">
        <f t="shared" si="0"/>
        <v>2138080</v>
      </c>
      <c r="F10" s="64">
        <v>233347400</v>
      </c>
      <c r="G10" s="65">
        <v>232107256</v>
      </c>
      <c r="H10" s="66">
        <f t="shared" si="1"/>
        <v>-1240144</v>
      </c>
      <c r="I10" s="66">
        <v>236103650</v>
      </c>
      <c r="J10" s="33">
        <f t="shared" si="2"/>
        <v>0.9458559742637707</v>
      </c>
      <c r="K10" s="34">
        <f t="shared" si="3"/>
        <v>-0.53145824637429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93403110</v>
      </c>
      <c r="D12" s="62">
        <v>94863000</v>
      </c>
      <c r="E12" s="63">
        <f t="shared" si="0"/>
        <v>1459890</v>
      </c>
      <c r="F12" s="61">
        <v>98540010</v>
      </c>
      <c r="G12" s="62">
        <v>100191110</v>
      </c>
      <c r="H12" s="63">
        <f t="shared" si="1"/>
        <v>1651100</v>
      </c>
      <c r="I12" s="63">
        <v>105801410</v>
      </c>
      <c r="J12" s="28">
        <f t="shared" si="2"/>
        <v>1.5629993476662607</v>
      </c>
      <c r="K12" s="29">
        <f t="shared" si="3"/>
        <v>1.6755630530177539</v>
      </c>
      <c r="L12" s="30">
        <f aca="true" t="shared" si="4" ref="L12:L17">IF($E$17=0,0,($E12/$E$17)*100)</f>
        <v>57.759071923771266</v>
      </c>
      <c r="M12" s="29">
        <f aca="true" t="shared" si="5" ref="M12:M17">IF($H$17=0,0,($H12/$H$17)*100)</f>
        <v>44.43098947821641</v>
      </c>
      <c r="N12" s="5"/>
      <c r="O12" s="31"/>
    </row>
    <row r="13" spans="1:15" ht="12.75">
      <c r="A13" s="2"/>
      <c r="B13" s="27" t="s">
        <v>21</v>
      </c>
      <c r="C13" s="61"/>
      <c r="D13" s="62">
        <v>0</v>
      </c>
      <c r="E13" s="63">
        <f t="shared" si="0"/>
        <v>0</v>
      </c>
      <c r="F13" s="61"/>
      <c r="G13" s="62">
        <v>0</v>
      </c>
      <c r="H13" s="63">
        <f t="shared" si="1"/>
        <v>0</v>
      </c>
      <c r="I13" s="63">
        <v>0</v>
      </c>
      <c r="J13" s="28">
        <f t="shared" si="2"/>
        <v>0</v>
      </c>
      <c r="K13" s="29">
        <f t="shared" si="3"/>
        <v>0</v>
      </c>
      <c r="L13" s="30">
        <f t="shared" si="4"/>
        <v>0</v>
      </c>
      <c r="M13" s="29">
        <f t="shared" si="5"/>
        <v>0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119304300</v>
      </c>
      <c r="D16" s="62">
        <v>120371961</v>
      </c>
      <c r="E16" s="63">
        <f t="shared" si="0"/>
        <v>1067661</v>
      </c>
      <c r="F16" s="61">
        <v>123607100</v>
      </c>
      <c r="G16" s="62">
        <v>125672100</v>
      </c>
      <c r="H16" s="63">
        <f t="shared" si="1"/>
        <v>2065000</v>
      </c>
      <c r="I16" s="63">
        <v>135042856</v>
      </c>
      <c r="J16" s="40">
        <f t="shared" si="2"/>
        <v>0.8949057158878599</v>
      </c>
      <c r="K16" s="29">
        <f t="shared" si="3"/>
        <v>1.67061600830373</v>
      </c>
      <c r="L16" s="30">
        <f t="shared" si="4"/>
        <v>42.24092807622873</v>
      </c>
      <c r="M16" s="29">
        <f t="shared" si="5"/>
        <v>55.56901052178359</v>
      </c>
      <c r="N16" s="5"/>
      <c r="O16" s="31"/>
    </row>
    <row r="17" spans="1:15" ht="16.5">
      <c r="A17" s="2"/>
      <c r="B17" s="32" t="s">
        <v>24</v>
      </c>
      <c r="C17" s="64">
        <v>212707410</v>
      </c>
      <c r="D17" s="65">
        <v>215234961</v>
      </c>
      <c r="E17" s="66">
        <f t="shared" si="0"/>
        <v>2527551</v>
      </c>
      <c r="F17" s="64">
        <v>222147110</v>
      </c>
      <c r="G17" s="65">
        <v>225863210</v>
      </c>
      <c r="H17" s="66">
        <f t="shared" si="1"/>
        <v>3716100</v>
      </c>
      <c r="I17" s="66">
        <v>240844266</v>
      </c>
      <c r="J17" s="41">
        <f t="shared" si="2"/>
        <v>1.1882759514583907</v>
      </c>
      <c r="K17" s="34">
        <f t="shared" si="3"/>
        <v>1.6728104182854326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13339690</v>
      </c>
      <c r="D18" s="71">
        <v>12950219</v>
      </c>
      <c r="E18" s="72">
        <f t="shared" si="0"/>
        <v>-389471</v>
      </c>
      <c r="F18" s="73">
        <v>11200290</v>
      </c>
      <c r="G18" s="74">
        <v>6244046</v>
      </c>
      <c r="H18" s="75">
        <f t="shared" si="1"/>
        <v>-4956244</v>
      </c>
      <c r="I18" s="75">
        <v>-4740616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>
        <v>29226145</v>
      </c>
      <c r="D22" s="62">
        <v>25804419</v>
      </c>
      <c r="E22" s="63">
        <f t="shared" si="0"/>
        <v>-3421726</v>
      </c>
      <c r="F22" s="61">
        <v>27960000</v>
      </c>
      <c r="G22" s="62">
        <v>19285801</v>
      </c>
      <c r="H22" s="63">
        <f t="shared" si="1"/>
        <v>-8674199</v>
      </c>
      <c r="I22" s="63">
        <v>12776795</v>
      </c>
      <c r="J22" s="28">
        <f t="shared" si="2"/>
        <v>-11.707756873169554</v>
      </c>
      <c r="K22" s="29">
        <f t="shared" si="3"/>
        <v>-31.02360157367668</v>
      </c>
      <c r="L22" s="30">
        <f>IF($E$25=0,0,($E22/$E$25)*100)</f>
        <v>13.049202024306103</v>
      </c>
      <c r="M22" s="29">
        <f>IF($H$25=0,0,($H22/$H$25)*100)</f>
        <v>26.876698984995656</v>
      </c>
      <c r="N22" s="5"/>
      <c r="O22" s="31"/>
    </row>
    <row r="23" spans="1:15" ht="12.75">
      <c r="A23" s="6"/>
      <c r="B23" s="27" t="s">
        <v>29</v>
      </c>
      <c r="C23" s="61">
        <v>53193000</v>
      </c>
      <c r="D23" s="62">
        <v>30393000</v>
      </c>
      <c r="E23" s="63">
        <f t="shared" si="0"/>
        <v>-22800000</v>
      </c>
      <c r="F23" s="61">
        <v>77197000</v>
      </c>
      <c r="G23" s="62">
        <v>53597150</v>
      </c>
      <c r="H23" s="63">
        <f t="shared" si="1"/>
        <v>-23599850</v>
      </c>
      <c r="I23" s="63">
        <v>54014350</v>
      </c>
      <c r="J23" s="28">
        <f t="shared" si="2"/>
        <v>-42.86278269697141</v>
      </c>
      <c r="K23" s="29">
        <f t="shared" si="3"/>
        <v>-30.570941875979635</v>
      </c>
      <c r="L23" s="30">
        <f>IF($E$25=0,0,($E23/$E$25)*100)</f>
        <v>86.95079797569389</v>
      </c>
      <c r="M23" s="29">
        <f>IF($H$25=0,0,($H23/$H$25)*100)</f>
        <v>73.12330101500434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82419145</v>
      </c>
      <c r="D25" s="65">
        <v>56197419</v>
      </c>
      <c r="E25" s="66">
        <f t="shared" si="0"/>
        <v>-26221726</v>
      </c>
      <c r="F25" s="64">
        <v>105157000</v>
      </c>
      <c r="G25" s="65">
        <v>72882951</v>
      </c>
      <c r="H25" s="66">
        <f t="shared" si="1"/>
        <v>-32274049</v>
      </c>
      <c r="I25" s="66">
        <v>66791145</v>
      </c>
      <c r="J25" s="41">
        <f t="shared" si="2"/>
        <v>-31.815091020417647</v>
      </c>
      <c r="K25" s="34">
        <f t="shared" si="3"/>
        <v>-30.691298724763925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70500000</v>
      </c>
      <c r="D27" s="62">
        <v>36000000</v>
      </c>
      <c r="E27" s="63">
        <f t="shared" si="0"/>
        <v>-34500000</v>
      </c>
      <c r="F27" s="61">
        <v>95199000</v>
      </c>
      <c r="G27" s="62">
        <v>51639150</v>
      </c>
      <c r="H27" s="63">
        <f t="shared" si="1"/>
        <v>-43559850</v>
      </c>
      <c r="I27" s="63">
        <v>51958350</v>
      </c>
      <c r="J27" s="28">
        <f t="shared" si="2"/>
        <v>-48.93617021276596</v>
      </c>
      <c r="K27" s="29">
        <f t="shared" si="3"/>
        <v>-45.756625594806664</v>
      </c>
      <c r="L27" s="30">
        <f aca="true" t="shared" si="6" ref="L27:L32">IF($E$32=0,0,($E27/$E$32)*100)</f>
        <v>131.57028641058946</v>
      </c>
      <c r="M27" s="29">
        <f aca="true" t="shared" si="7" ref="M27:M32">IF($H$32=0,0,($H27/$H$32)*100)</f>
        <v>134.96865546681173</v>
      </c>
      <c r="N27" s="5"/>
      <c r="O27" s="31"/>
    </row>
    <row r="28" spans="1:15" ht="12.75">
      <c r="A28" s="6"/>
      <c r="B28" s="27" t="s">
        <v>34</v>
      </c>
      <c r="C28" s="61"/>
      <c r="D28" s="62">
        <v>7000000</v>
      </c>
      <c r="E28" s="63">
        <f t="shared" si="0"/>
        <v>7000000</v>
      </c>
      <c r="F28" s="61"/>
      <c r="G28" s="62">
        <v>5993001</v>
      </c>
      <c r="H28" s="63">
        <f t="shared" si="1"/>
        <v>5993001</v>
      </c>
      <c r="I28" s="63">
        <v>3603695</v>
      </c>
      <c r="J28" s="28">
        <f t="shared" si="2"/>
        <v>0</v>
      </c>
      <c r="K28" s="29">
        <f t="shared" si="3"/>
        <v>0</v>
      </c>
      <c r="L28" s="30">
        <f t="shared" si="6"/>
        <v>-26.695420431134092</v>
      </c>
      <c r="M28" s="29">
        <f t="shared" si="7"/>
        <v>-18.569101757266342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6000000</v>
      </c>
      <c r="D30" s="62">
        <v>1893000</v>
      </c>
      <c r="E30" s="63">
        <f t="shared" si="0"/>
        <v>-4107000</v>
      </c>
      <c r="F30" s="61">
        <v>8000000</v>
      </c>
      <c r="G30" s="62">
        <v>1958000</v>
      </c>
      <c r="H30" s="63">
        <f t="shared" si="1"/>
        <v>-6042000</v>
      </c>
      <c r="I30" s="63">
        <v>2056000</v>
      </c>
      <c r="J30" s="28">
        <f t="shared" si="2"/>
        <v>-68.45</v>
      </c>
      <c r="K30" s="29">
        <f t="shared" si="3"/>
        <v>-75.52499999999999</v>
      </c>
      <c r="L30" s="30">
        <f t="shared" si="6"/>
        <v>15.662584530095389</v>
      </c>
      <c r="M30" s="29">
        <f t="shared" si="7"/>
        <v>18.720923426744505</v>
      </c>
      <c r="N30" s="5"/>
      <c r="O30" s="31"/>
    </row>
    <row r="31" spans="1:15" ht="12.75">
      <c r="A31" s="6"/>
      <c r="B31" s="27" t="s">
        <v>30</v>
      </c>
      <c r="C31" s="61">
        <v>5919145</v>
      </c>
      <c r="D31" s="62">
        <v>11304419</v>
      </c>
      <c r="E31" s="63">
        <f t="shared" si="0"/>
        <v>5385274</v>
      </c>
      <c r="F31" s="61">
        <v>1958000</v>
      </c>
      <c r="G31" s="62">
        <v>13292800</v>
      </c>
      <c r="H31" s="63">
        <f t="shared" si="1"/>
        <v>11334800</v>
      </c>
      <c r="I31" s="63">
        <v>9173100</v>
      </c>
      <c r="J31" s="28">
        <f t="shared" si="2"/>
        <v>90.98060615173307</v>
      </c>
      <c r="K31" s="29">
        <f t="shared" si="3"/>
        <v>578.8968335035751</v>
      </c>
      <c r="L31" s="30">
        <f t="shared" si="6"/>
        <v>-20.537450509550744</v>
      </c>
      <c r="M31" s="29">
        <f t="shared" si="7"/>
        <v>-35.1204771362899</v>
      </c>
      <c r="N31" s="5"/>
      <c r="O31" s="31"/>
    </row>
    <row r="32" spans="1:15" ht="17.25" thickBot="1">
      <c r="A32" s="6"/>
      <c r="B32" s="55" t="s">
        <v>37</v>
      </c>
      <c r="C32" s="79">
        <v>82419145</v>
      </c>
      <c r="D32" s="80">
        <v>56197419</v>
      </c>
      <c r="E32" s="81">
        <f t="shared" si="0"/>
        <v>-26221726</v>
      </c>
      <c r="F32" s="79">
        <v>105157000</v>
      </c>
      <c r="G32" s="80">
        <v>72882951</v>
      </c>
      <c r="H32" s="81">
        <f t="shared" si="1"/>
        <v>-32274049</v>
      </c>
      <c r="I32" s="81">
        <v>66791145</v>
      </c>
      <c r="J32" s="56">
        <f t="shared" si="2"/>
        <v>-31.815091020417647</v>
      </c>
      <c r="K32" s="57">
        <f t="shared" si="3"/>
        <v>-30.691298724763925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43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70033057</v>
      </c>
      <c r="D7" s="62">
        <v>72524528</v>
      </c>
      <c r="E7" s="63">
        <f>($D7-$C7)</f>
        <v>2491471</v>
      </c>
      <c r="F7" s="61">
        <v>73885092</v>
      </c>
      <c r="G7" s="62">
        <v>76803473</v>
      </c>
      <c r="H7" s="63">
        <f>($G7-$F7)</f>
        <v>2918381</v>
      </c>
      <c r="I7" s="63">
        <v>81104469</v>
      </c>
      <c r="J7" s="28">
        <f>IF($C7=0,0,($E7/$C7)*100)</f>
        <v>3.5575642514077312</v>
      </c>
      <c r="K7" s="29">
        <f>IF($F7=0,0,($H7/$F7)*100)</f>
        <v>3.9498915423966716</v>
      </c>
      <c r="L7" s="30">
        <f>IF($E$10=0,0,($E7/$E$10)*100)</f>
        <v>5.10468454044837</v>
      </c>
      <c r="M7" s="29">
        <f>IF($H$10=0,0,($H7/$H$10)*100)</f>
        <v>-0.3446502066786292</v>
      </c>
      <c r="N7" s="5"/>
      <c r="O7" s="31"/>
    </row>
    <row r="8" spans="1:15" ht="12.75">
      <c r="A8" s="2"/>
      <c r="B8" s="27" t="s">
        <v>16</v>
      </c>
      <c r="C8" s="61">
        <v>272400583</v>
      </c>
      <c r="D8" s="62">
        <v>297922853</v>
      </c>
      <c r="E8" s="63">
        <f>($D8-$C8)</f>
        <v>25522270</v>
      </c>
      <c r="F8" s="61">
        <v>446865315</v>
      </c>
      <c r="G8" s="62">
        <v>315500313</v>
      </c>
      <c r="H8" s="63">
        <f>($G8-$F8)</f>
        <v>-131365002</v>
      </c>
      <c r="I8" s="63">
        <v>333168338</v>
      </c>
      <c r="J8" s="28">
        <f>IF($C8=0,0,($E8/$C8)*100)</f>
        <v>9.369388904721983</v>
      </c>
      <c r="K8" s="29">
        <f>IF($F8=0,0,($H8/$F8)*100)</f>
        <v>-29.397001197105666</v>
      </c>
      <c r="L8" s="30">
        <f>IF($E$10=0,0,($E8/$E$10)*100)</f>
        <v>52.291653045991396</v>
      </c>
      <c r="M8" s="29">
        <f>IF($H$10=0,0,($H8/$H$10)*100)</f>
        <v>15.513730074873205</v>
      </c>
      <c r="N8" s="5"/>
      <c r="O8" s="31"/>
    </row>
    <row r="9" spans="1:15" ht="12.75">
      <c r="A9" s="2"/>
      <c r="B9" s="27" t="s">
        <v>17</v>
      </c>
      <c r="C9" s="61">
        <v>152931009</v>
      </c>
      <c r="D9" s="62">
        <v>173724809</v>
      </c>
      <c r="E9" s="63">
        <f aca="true" t="shared" si="0" ref="E9:E32">($D9-$C9)</f>
        <v>20793800</v>
      </c>
      <c r="F9" s="61">
        <v>902302360</v>
      </c>
      <c r="G9" s="62">
        <v>183982914</v>
      </c>
      <c r="H9" s="63">
        <f aca="true" t="shared" si="1" ref="H9:H32">($G9-$F9)</f>
        <v>-718319446</v>
      </c>
      <c r="I9" s="63">
        <v>194542012</v>
      </c>
      <c r="J9" s="28">
        <f aca="true" t="shared" si="2" ref="J9:J32">IF($C9=0,0,($E9/$C9)*100)</f>
        <v>13.596850067209065</v>
      </c>
      <c r="K9" s="29">
        <f aca="true" t="shared" si="3" ref="K9:K32">IF($F9=0,0,($H9/$F9)*100)</f>
        <v>-79.60961622664935</v>
      </c>
      <c r="L9" s="30">
        <f>IF($E$10=0,0,($E9/$E$10)*100)</f>
        <v>42.60366241356024</v>
      </c>
      <c r="M9" s="29">
        <f>IF($H$10=0,0,($H9/$H$10)*100)</f>
        <v>84.83092013180541</v>
      </c>
      <c r="N9" s="5"/>
      <c r="O9" s="31"/>
    </row>
    <row r="10" spans="1:15" ht="16.5">
      <c r="A10" s="6"/>
      <c r="B10" s="32" t="s">
        <v>18</v>
      </c>
      <c r="C10" s="64">
        <v>495364649</v>
      </c>
      <c r="D10" s="65">
        <v>544172190</v>
      </c>
      <c r="E10" s="66">
        <f t="shared" si="0"/>
        <v>48807541</v>
      </c>
      <c r="F10" s="64">
        <v>1423052767</v>
      </c>
      <c r="G10" s="65">
        <v>576286700</v>
      </c>
      <c r="H10" s="66">
        <f t="shared" si="1"/>
        <v>-846766067</v>
      </c>
      <c r="I10" s="66">
        <v>608814819</v>
      </c>
      <c r="J10" s="33">
        <f t="shared" si="2"/>
        <v>9.852851045896898</v>
      </c>
      <c r="K10" s="34">
        <f t="shared" si="3"/>
        <v>-59.50349042819436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149584894</v>
      </c>
      <c r="D12" s="62">
        <v>154737934</v>
      </c>
      <c r="E12" s="63">
        <f t="shared" si="0"/>
        <v>5153040</v>
      </c>
      <c r="F12" s="61">
        <v>408062978</v>
      </c>
      <c r="G12" s="62">
        <v>171280579</v>
      </c>
      <c r="H12" s="63">
        <f t="shared" si="1"/>
        <v>-236782399</v>
      </c>
      <c r="I12" s="63">
        <v>180872305</v>
      </c>
      <c r="J12" s="28">
        <f t="shared" si="2"/>
        <v>3.4448933058708455</v>
      </c>
      <c r="K12" s="29">
        <f t="shared" si="3"/>
        <v>-58.02594495597687</v>
      </c>
      <c r="L12" s="30">
        <f aca="true" t="shared" si="4" ref="L12:L17">IF($E$17=0,0,($E12/$E$17)*100)</f>
        <v>4.3034002393717525</v>
      </c>
      <c r="M12" s="29">
        <f aca="true" t="shared" si="5" ref="M12:M17">IF($H$17=0,0,($H12/$H$17)*100)</f>
        <v>24.832098077265343</v>
      </c>
      <c r="N12" s="5"/>
      <c r="O12" s="31"/>
    </row>
    <row r="13" spans="1:15" ht="12.75">
      <c r="A13" s="2"/>
      <c r="B13" s="27" t="s">
        <v>21</v>
      </c>
      <c r="C13" s="61">
        <v>28073782</v>
      </c>
      <c r="D13" s="62">
        <v>80002297</v>
      </c>
      <c r="E13" s="63">
        <f t="shared" si="0"/>
        <v>51928515</v>
      </c>
      <c r="F13" s="61">
        <v>186701042</v>
      </c>
      <c r="G13" s="62">
        <v>84722435</v>
      </c>
      <c r="H13" s="63">
        <f t="shared" si="1"/>
        <v>-101978607</v>
      </c>
      <c r="I13" s="63">
        <v>89466890</v>
      </c>
      <c r="J13" s="28">
        <f t="shared" si="2"/>
        <v>184.97156884669118</v>
      </c>
      <c r="K13" s="29">
        <f t="shared" si="3"/>
        <v>-54.62133789269371</v>
      </c>
      <c r="L13" s="30">
        <f t="shared" si="4"/>
        <v>43.36647568837417</v>
      </c>
      <c r="M13" s="29">
        <f t="shared" si="5"/>
        <v>10.69481000911262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165471010</v>
      </c>
      <c r="D15" s="62">
        <v>193003611</v>
      </c>
      <c r="E15" s="63">
        <f t="shared" si="0"/>
        <v>27532601</v>
      </c>
      <c r="F15" s="61">
        <v>52777482</v>
      </c>
      <c r="G15" s="62">
        <v>209197192</v>
      </c>
      <c r="H15" s="63">
        <f t="shared" si="1"/>
        <v>156419710</v>
      </c>
      <c r="I15" s="63">
        <v>220912234</v>
      </c>
      <c r="J15" s="28">
        <f t="shared" si="2"/>
        <v>16.638927265869714</v>
      </c>
      <c r="K15" s="29">
        <f t="shared" si="3"/>
        <v>296.37584832106995</v>
      </c>
      <c r="L15" s="30">
        <f t="shared" si="4"/>
        <v>22.992990881873023</v>
      </c>
      <c r="M15" s="29">
        <f t="shared" si="5"/>
        <v>-16.404215838430638</v>
      </c>
      <c r="N15" s="5"/>
      <c r="O15" s="31"/>
    </row>
    <row r="16" spans="1:15" ht="12.75">
      <c r="A16" s="2"/>
      <c r="B16" s="27" t="s">
        <v>23</v>
      </c>
      <c r="C16" s="61">
        <v>190038220</v>
      </c>
      <c r="D16" s="62">
        <v>225167516</v>
      </c>
      <c r="E16" s="63">
        <f t="shared" si="0"/>
        <v>35129296</v>
      </c>
      <c r="F16" s="61">
        <v>1009653184</v>
      </c>
      <c r="G16" s="62">
        <v>238460879</v>
      </c>
      <c r="H16" s="63">
        <f t="shared" si="1"/>
        <v>-771192305</v>
      </c>
      <c r="I16" s="63">
        <v>252070860</v>
      </c>
      <c r="J16" s="40">
        <f t="shared" si="2"/>
        <v>18.485384676829746</v>
      </c>
      <c r="K16" s="29">
        <f t="shared" si="3"/>
        <v>-76.38190194624296</v>
      </c>
      <c r="L16" s="30">
        <f t="shared" si="4"/>
        <v>29.33713319038105</v>
      </c>
      <c r="M16" s="29">
        <f t="shared" si="5"/>
        <v>80.87730775205267</v>
      </c>
      <c r="N16" s="5"/>
      <c r="O16" s="31"/>
    </row>
    <row r="17" spans="1:15" ht="16.5">
      <c r="A17" s="2"/>
      <c r="B17" s="32" t="s">
        <v>24</v>
      </c>
      <c r="C17" s="64">
        <v>533167906</v>
      </c>
      <c r="D17" s="65">
        <v>652911358</v>
      </c>
      <c r="E17" s="66">
        <f t="shared" si="0"/>
        <v>119743452</v>
      </c>
      <c r="F17" s="64">
        <v>1657194686</v>
      </c>
      <c r="G17" s="65">
        <v>703661085</v>
      </c>
      <c r="H17" s="66">
        <f t="shared" si="1"/>
        <v>-953533601</v>
      </c>
      <c r="I17" s="66">
        <v>743322289</v>
      </c>
      <c r="J17" s="41">
        <f t="shared" si="2"/>
        <v>22.458863456046057</v>
      </c>
      <c r="K17" s="34">
        <f t="shared" si="3"/>
        <v>-57.53902115759018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-37803257</v>
      </c>
      <c r="D18" s="71">
        <v>-108739168</v>
      </c>
      <c r="E18" s="72">
        <f t="shared" si="0"/>
        <v>-70935911</v>
      </c>
      <c r="F18" s="73">
        <v>-234141919</v>
      </c>
      <c r="G18" s="74">
        <v>-127374385</v>
      </c>
      <c r="H18" s="75">
        <f t="shared" si="1"/>
        <v>106767534</v>
      </c>
      <c r="I18" s="75">
        <v>-134507470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632088578</v>
      </c>
      <c r="D23" s="62">
        <v>61066150</v>
      </c>
      <c r="E23" s="63">
        <f t="shared" si="0"/>
        <v>-571022428</v>
      </c>
      <c r="F23" s="61"/>
      <c r="G23" s="62">
        <v>60312950</v>
      </c>
      <c r="H23" s="63">
        <f t="shared" si="1"/>
        <v>60312950</v>
      </c>
      <c r="I23" s="63">
        <v>62138250</v>
      </c>
      <c r="J23" s="28">
        <f t="shared" si="2"/>
        <v>-90.33898853334446</v>
      </c>
      <c r="K23" s="29">
        <f t="shared" si="3"/>
        <v>0</v>
      </c>
      <c r="L23" s="30">
        <f>IF($E$25=0,0,($E23/$E$25)*100)</f>
        <v>105.3180773529899</v>
      </c>
      <c r="M23" s="29">
        <f>IF($H$25=0,0,($H23/$H$25)*100)</f>
        <v>72.39411633025034</v>
      </c>
      <c r="N23" s="5"/>
      <c r="O23" s="31"/>
    </row>
    <row r="24" spans="1:15" ht="12.75">
      <c r="A24" s="6"/>
      <c r="B24" s="27" t="s">
        <v>30</v>
      </c>
      <c r="C24" s="61"/>
      <c r="D24" s="62">
        <v>28834000</v>
      </c>
      <c r="E24" s="63">
        <f t="shared" si="0"/>
        <v>28834000</v>
      </c>
      <c r="F24" s="61"/>
      <c r="G24" s="62">
        <v>22999000</v>
      </c>
      <c r="H24" s="63">
        <f t="shared" si="1"/>
        <v>22999000</v>
      </c>
      <c r="I24" s="63">
        <v>23149000</v>
      </c>
      <c r="J24" s="28">
        <f t="shared" si="2"/>
        <v>0</v>
      </c>
      <c r="K24" s="29">
        <f t="shared" si="3"/>
        <v>0</v>
      </c>
      <c r="L24" s="30">
        <f>IF($E$25=0,0,($E24/$E$25)*100)</f>
        <v>-5.318077352989909</v>
      </c>
      <c r="M24" s="29">
        <f>IF($H$25=0,0,($H24/$H$25)*100)</f>
        <v>27.60588366974966</v>
      </c>
      <c r="N24" s="5"/>
      <c r="O24" s="31"/>
    </row>
    <row r="25" spans="1:15" ht="16.5">
      <c r="A25" s="6"/>
      <c r="B25" s="32" t="s">
        <v>31</v>
      </c>
      <c r="C25" s="64">
        <v>632088578</v>
      </c>
      <c r="D25" s="65">
        <v>89900150</v>
      </c>
      <c r="E25" s="66">
        <f t="shared" si="0"/>
        <v>-542188428</v>
      </c>
      <c r="F25" s="64"/>
      <c r="G25" s="65">
        <v>83311950</v>
      </c>
      <c r="H25" s="66">
        <f t="shared" si="1"/>
        <v>83311950</v>
      </c>
      <c r="I25" s="66">
        <v>85287250</v>
      </c>
      <c r="J25" s="41">
        <f t="shared" si="2"/>
        <v>-85.77728610688486</v>
      </c>
      <c r="K25" s="34">
        <f t="shared" si="3"/>
        <v>0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349296010</v>
      </c>
      <c r="D27" s="62">
        <v>60778150</v>
      </c>
      <c r="E27" s="63">
        <f t="shared" si="0"/>
        <v>-288517860</v>
      </c>
      <c r="F27" s="61"/>
      <c r="G27" s="62">
        <v>50312950</v>
      </c>
      <c r="H27" s="63">
        <f t="shared" si="1"/>
        <v>50312950</v>
      </c>
      <c r="I27" s="63">
        <v>53138250</v>
      </c>
      <c r="J27" s="28">
        <f t="shared" si="2"/>
        <v>-82.59981555472106</v>
      </c>
      <c r="K27" s="29">
        <f t="shared" si="3"/>
        <v>0</v>
      </c>
      <c r="L27" s="30">
        <f aca="true" t="shared" si="6" ref="L27:L32">IF($E$32=0,0,($E27/$E$32)*100)</f>
        <v>53.21357762360801</v>
      </c>
      <c r="M27" s="29">
        <f aca="true" t="shared" si="7" ref="M27:M32">IF($H$32=0,0,($H27/$H$32)*100)</f>
        <v>60.39103633992482</v>
      </c>
      <c r="N27" s="5"/>
      <c r="O27" s="31"/>
    </row>
    <row r="28" spans="1:15" ht="12.75">
      <c r="A28" s="6"/>
      <c r="B28" s="27" t="s">
        <v>34</v>
      </c>
      <c r="C28" s="61">
        <v>266408946</v>
      </c>
      <c r="D28" s="62">
        <v>29122000</v>
      </c>
      <c r="E28" s="63">
        <f t="shared" si="0"/>
        <v>-237286946</v>
      </c>
      <c r="F28" s="61"/>
      <c r="G28" s="62">
        <v>32999000</v>
      </c>
      <c r="H28" s="63">
        <f t="shared" si="1"/>
        <v>32999000</v>
      </c>
      <c r="I28" s="63">
        <v>32149000</v>
      </c>
      <c r="J28" s="28">
        <f t="shared" si="2"/>
        <v>-89.0686854036801</v>
      </c>
      <c r="K28" s="29">
        <f t="shared" si="3"/>
        <v>0</v>
      </c>
      <c r="L28" s="30">
        <f t="shared" si="6"/>
        <v>43.76466441294096</v>
      </c>
      <c r="M28" s="29">
        <f t="shared" si="7"/>
        <v>39.608963660075176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15825000</v>
      </c>
      <c r="D30" s="62">
        <v>0</v>
      </c>
      <c r="E30" s="63">
        <f t="shared" si="0"/>
        <v>-15825000</v>
      </c>
      <c r="F30" s="61"/>
      <c r="G30" s="62">
        <v>0</v>
      </c>
      <c r="H30" s="63">
        <f t="shared" si="1"/>
        <v>0</v>
      </c>
      <c r="I30" s="63">
        <v>0</v>
      </c>
      <c r="J30" s="28">
        <f t="shared" si="2"/>
        <v>-100</v>
      </c>
      <c r="K30" s="29">
        <f t="shared" si="3"/>
        <v>0</v>
      </c>
      <c r="L30" s="30">
        <f t="shared" si="6"/>
        <v>2.9187269928232404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>
        <v>558622</v>
      </c>
      <c r="D31" s="62">
        <v>0</v>
      </c>
      <c r="E31" s="63">
        <f t="shared" si="0"/>
        <v>-558622</v>
      </c>
      <c r="F31" s="61"/>
      <c r="G31" s="62">
        <v>0</v>
      </c>
      <c r="H31" s="63">
        <f t="shared" si="1"/>
        <v>0</v>
      </c>
      <c r="I31" s="63">
        <v>0</v>
      </c>
      <c r="J31" s="28">
        <f t="shared" si="2"/>
        <v>-100</v>
      </c>
      <c r="K31" s="29">
        <f t="shared" si="3"/>
        <v>0</v>
      </c>
      <c r="L31" s="30">
        <f t="shared" si="6"/>
        <v>0.10303097062779806</v>
      </c>
      <c r="M31" s="29">
        <f t="shared" si="7"/>
        <v>0</v>
      </c>
      <c r="N31" s="5"/>
      <c r="O31" s="31"/>
    </row>
    <row r="32" spans="1:15" ht="17.25" thickBot="1">
      <c r="A32" s="6"/>
      <c r="B32" s="55" t="s">
        <v>37</v>
      </c>
      <c r="C32" s="79">
        <v>632088578</v>
      </c>
      <c r="D32" s="80">
        <v>89900150</v>
      </c>
      <c r="E32" s="81">
        <f t="shared" si="0"/>
        <v>-542188428</v>
      </c>
      <c r="F32" s="79"/>
      <c r="G32" s="80">
        <v>83311950</v>
      </c>
      <c r="H32" s="81">
        <f t="shared" si="1"/>
        <v>83311950</v>
      </c>
      <c r="I32" s="81">
        <v>85287250</v>
      </c>
      <c r="J32" s="56">
        <f t="shared" si="2"/>
        <v>-85.77728610688486</v>
      </c>
      <c r="K32" s="57">
        <f t="shared" si="3"/>
        <v>0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44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31274449</v>
      </c>
      <c r="D7" s="62">
        <v>38936000</v>
      </c>
      <c r="E7" s="63">
        <f>($D7-$C7)</f>
        <v>7661551</v>
      </c>
      <c r="F7" s="61">
        <v>32963270</v>
      </c>
      <c r="G7" s="62">
        <v>41272160</v>
      </c>
      <c r="H7" s="63">
        <f>($G7-$F7)</f>
        <v>8308890</v>
      </c>
      <c r="I7" s="63">
        <v>43748489</v>
      </c>
      <c r="J7" s="28">
        <f>IF($C7=0,0,($E7/$C7)*100)</f>
        <v>24.49779690762897</v>
      </c>
      <c r="K7" s="29">
        <f>IF($F7=0,0,($H7/$F7)*100)</f>
        <v>25.2065101550908</v>
      </c>
      <c r="L7" s="30">
        <f>IF($E$10=0,0,($E7/$E$10)*100)</f>
        <v>487.4513681186086</v>
      </c>
      <c r="M7" s="29">
        <f>IF($H$10=0,0,($H7/$H$10)*100)</f>
        <v>326.79460162310005</v>
      </c>
      <c r="N7" s="5"/>
      <c r="O7" s="31"/>
    </row>
    <row r="8" spans="1:15" ht="12.75">
      <c r="A8" s="2"/>
      <c r="B8" s="27" t="s">
        <v>16</v>
      </c>
      <c r="C8" s="61">
        <v>133636800</v>
      </c>
      <c r="D8" s="62">
        <v>129207000</v>
      </c>
      <c r="E8" s="63">
        <f>($D8-$C8)</f>
        <v>-4429800</v>
      </c>
      <c r="F8" s="61">
        <v>140853186</v>
      </c>
      <c r="G8" s="62">
        <v>136959420</v>
      </c>
      <c r="H8" s="63">
        <f>($G8-$F8)</f>
        <v>-3893766</v>
      </c>
      <c r="I8" s="63">
        <v>145176984</v>
      </c>
      <c r="J8" s="28">
        <f>IF($C8=0,0,($E8/$C8)*100)</f>
        <v>-3.3148055026759096</v>
      </c>
      <c r="K8" s="29">
        <f>IF($F8=0,0,($H8/$F8)*100)</f>
        <v>-2.764414572773668</v>
      </c>
      <c r="L8" s="30">
        <f>IF($E$10=0,0,($E8/$E$10)*100)</f>
        <v>-281.83745960730573</v>
      </c>
      <c r="M8" s="29">
        <f>IF($H$10=0,0,($H8/$H$10)*100)</f>
        <v>-153.14460882062124</v>
      </c>
      <c r="N8" s="5"/>
      <c r="O8" s="31"/>
    </row>
    <row r="9" spans="1:15" ht="12.75">
      <c r="A9" s="2"/>
      <c r="B9" s="27" t="s">
        <v>17</v>
      </c>
      <c r="C9" s="61">
        <v>195634992</v>
      </c>
      <c r="D9" s="62">
        <v>193974998</v>
      </c>
      <c r="E9" s="63">
        <f aca="true" t="shared" si="0" ref="E9:E32">($D9-$C9)</f>
        <v>-1659994</v>
      </c>
      <c r="F9" s="61">
        <v>205469096</v>
      </c>
      <c r="G9" s="62">
        <v>203596514</v>
      </c>
      <c r="H9" s="63">
        <f aca="true" t="shared" si="1" ref="H9:H32">($G9-$F9)</f>
        <v>-1872582</v>
      </c>
      <c r="I9" s="63">
        <v>214342804</v>
      </c>
      <c r="J9" s="28">
        <f aca="true" t="shared" si="2" ref="J9:J32">IF($C9=0,0,($E9/$C9)*100)</f>
        <v>-0.8485158933121739</v>
      </c>
      <c r="K9" s="29">
        <f aca="true" t="shared" si="3" ref="K9:K32">IF($F9=0,0,($H9/$F9)*100)</f>
        <v>-0.9113691725202315</v>
      </c>
      <c r="L9" s="30">
        <f>IF($E$10=0,0,($E9/$E$10)*100)</f>
        <v>-105.61390851130295</v>
      </c>
      <c r="M9" s="29">
        <f>IF($H$10=0,0,($H9/$H$10)*100)</f>
        <v>-73.64999280247878</v>
      </c>
      <c r="N9" s="5"/>
      <c r="O9" s="31"/>
    </row>
    <row r="10" spans="1:15" ht="16.5">
      <c r="A10" s="6"/>
      <c r="B10" s="32" t="s">
        <v>18</v>
      </c>
      <c r="C10" s="64">
        <v>360546241</v>
      </c>
      <c r="D10" s="65">
        <v>362117998</v>
      </c>
      <c r="E10" s="66">
        <f t="shared" si="0"/>
        <v>1571757</v>
      </c>
      <c r="F10" s="64">
        <v>379285552</v>
      </c>
      <c r="G10" s="65">
        <v>381828094</v>
      </c>
      <c r="H10" s="66">
        <f t="shared" si="1"/>
        <v>2542542</v>
      </c>
      <c r="I10" s="66">
        <v>403268277</v>
      </c>
      <c r="J10" s="33">
        <f t="shared" si="2"/>
        <v>0.4359377026482437</v>
      </c>
      <c r="K10" s="34">
        <f t="shared" si="3"/>
        <v>0.6703503433212769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105193734</v>
      </c>
      <c r="D12" s="62">
        <v>113731775</v>
      </c>
      <c r="E12" s="63">
        <f t="shared" si="0"/>
        <v>8538041</v>
      </c>
      <c r="F12" s="61">
        <v>110874006</v>
      </c>
      <c r="G12" s="62">
        <v>120555682</v>
      </c>
      <c r="H12" s="63">
        <f t="shared" si="1"/>
        <v>9681676</v>
      </c>
      <c r="I12" s="63">
        <v>127789022</v>
      </c>
      <c r="J12" s="28">
        <f t="shared" si="2"/>
        <v>8.116491995616393</v>
      </c>
      <c r="K12" s="29">
        <f t="shared" si="3"/>
        <v>8.73214232017557</v>
      </c>
      <c r="L12" s="30">
        <f aca="true" t="shared" si="4" ref="L12:L17">IF($E$17=0,0,($E12/$E$17)*100)</f>
        <v>-60.90136729261341</v>
      </c>
      <c r="M12" s="29">
        <f aca="true" t="shared" si="5" ref="M12:M17">IF($H$17=0,0,($H12/$H$17)*100)</f>
        <v>-97.4402117065621</v>
      </c>
      <c r="N12" s="5"/>
      <c r="O12" s="31"/>
    </row>
    <row r="13" spans="1:15" ht="12.75">
      <c r="A13" s="2"/>
      <c r="B13" s="27" t="s">
        <v>21</v>
      </c>
      <c r="C13" s="61">
        <v>17241978</v>
      </c>
      <c r="D13" s="62">
        <v>28699000</v>
      </c>
      <c r="E13" s="63">
        <f t="shared" si="0"/>
        <v>11457022</v>
      </c>
      <c r="F13" s="61">
        <v>18173045</v>
      </c>
      <c r="G13" s="62">
        <v>30420940</v>
      </c>
      <c r="H13" s="63">
        <f t="shared" si="1"/>
        <v>12247895</v>
      </c>
      <c r="I13" s="63">
        <v>32246196</v>
      </c>
      <c r="J13" s="28">
        <f t="shared" si="2"/>
        <v>66.4484202450554</v>
      </c>
      <c r="K13" s="29">
        <f t="shared" si="3"/>
        <v>67.39594272726447</v>
      </c>
      <c r="L13" s="30">
        <f t="shared" si="4"/>
        <v>-81.72229495051056</v>
      </c>
      <c r="M13" s="29">
        <f t="shared" si="5"/>
        <v>-123.26765342692147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85293753</v>
      </c>
      <c r="D15" s="62">
        <v>93915475</v>
      </c>
      <c r="E15" s="63">
        <f t="shared" si="0"/>
        <v>8621722</v>
      </c>
      <c r="F15" s="61">
        <v>89899616</v>
      </c>
      <c r="G15" s="62">
        <v>99550404</v>
      </c>
      <c r="H15" s="63">
        <f t="shared" si="1"/>
        <v>9650788</v>
      </c>
      <c r="I15" s="63">
        <v>105523428</v>
      </c>
      <c r="J15" s="28">
        <f t="shared" si="2"/>
        <v>10.108269007696261</v>
      </c>
      <c r="K15" s="29">
        <f t="shared" si="3"/>
        <v>10.735071437902471</v>
      </c>
      <c r="L15" s="30">
        <f t="shared" si="4"/>
        <v>-61.49825916938152</v>
      </c>
      <c r="M15" s="29">
        <f t="shared" si="5"/>
        <v>-97.1293426732261</v>
      </c>
      <c r="N15" s="5"/>
      <c r="O15" s="31"/>
    </row>
    <row r="16" spans="1:15" ht="12.75">
      <c r="A16" s="2"/>
      <c r="B16" s="27" t="s">
        <v>23</v>
      </c>
      <c r="C16" s="61">
        <v>229463543</v>
      </c>
      <c r="D16" s="62">
        <v>186827301</v>
      </c>
      <c r="E16" s="63">
        <f t="shared" si="0"/>
        <v>-42636242</v>
      </c>
      <c r="F16" s="61">
        <v>237070132</v>
      </c>
      <c r="G16" s="62">
        <v>195553756</v>
      </c>
      <c r="H16" s="63">
        <f t="shared" si="1"/>
        <v>-41516376</v>
      </c>
      <c r="I16" s="63">
        <v>207531963</v>
      </c>
      <c r="J16" s="40">
        <f t="shared" si="2"/>
        <v>-18.58083486490924</v>
      </c>
      <c r="K16" s="29">
        <f t="shared" si="3"/>
        <v>-17.512276071960006</v>
      </c>
      <c r="L16" s="30">
        <f t="shared" si="4"/>
        <v>304.1219214125055</v>
      </c>
      <c r="M16" s="29">
        <f t="shared" si="5"/>
        <v>417.8372078067096</v>
      </c>
      <c r="N16" s="5"/>
      <c r="O16" s="31"/>
    </row>
    <row r="17" spans="1:15" ht="16.5">
      <c r="A17" s="2"/>
      <c r="B17" s="32" t="s">
        <v>24</v>
      </c>
      <c r="C17" s="64">
        <v>437193008</v>
      </c>
      <c r="D17" s="65">
        <v>423173551</v>
      </c>
      <c r="E17" s="66">
        <f t="shared" si="0"/>
        <v>-14019457</v>
      </c>
      <c r="F17" s="64">
        <v>456016799</v>
      </c>
      <c r="G17" s="65">
        <v>446080782</v>
      </c>
      <c r="H17" s="66">
        <f t="shared" si="1"/>
        <v>-9936017</v>
      </c>
      <c r="I17" s="66">
        <v>473090609</v>
      </c>
      <c r="J17" s="41">
        <f t="shared" si="2"/>
        <v>-3.206697441053312</v>
      </c>
      <c r="K17" s="34">
        <f t="shared" si="3"/>
        <v>-2.1788708270810875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-76646767</v>
      </c>
      <c r="D18" s="71">
        <v>-61055553</v>
      </c>
      <c r="E18" s="72">
        <f t="shared" si="0"/>
        <v>15591214</v>
      </c>
      <c r="F18" s="73">
        <v>-76731247</v>
      </c>
      <c r="G18" s="74">
        <v>-64252688</v>
      </c>
      <c r="H18" s="75">
        <f t="shared" si="1"/>
        <v>12478559</v>
      </c>
      <c r="I18" s="75">
        <v>-69822332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>
        <v>15278000</v>
      </c>
      <c r="D22" s="62">
        <v>11047558</v>
      </c>
      <c r="E22" s="63">
        <f t="shared" si="0"/>
        <v>-4230442</v>
      </c>
      <c r="F22" s="61">
        <v>16103000</v>
      </c>
      <c r="G22" s="62">
        <v>12879000</v>
      </c>
      <c r="H22" s="63">
        <f t="shared" si="1"/>
        <v>-3224000</v>
      </c>
      <c r="I22" s="63">
        <v>13651305</v>
      </c>
      <c r="J22" s="28">
        <f t="shared" si="2"/>
        <v>-27.689763057991883</v>
      </c>
      <c r="K22" s="29">
        <f t="shared" si="3"/>
        <v>-20.02111407812209</v>
      </c>
      <c r="L22" s="30">
        <f>IF($E$25=0,0,($E22/$E$25)*100)</f>
        <v>98.15064526726668</v>
      </c>
      <c r="M22" s="29">
        <f>IF($H$25=0,0,($H22/$H$25)*100)</f>
        <v>41.163355063686375</v>
      </c>
      <c r="N22" s="5"/>
      <c r="O22" s="31"/>
    </row>
    <row r="23" spans="1:15" ht="12.75">
      <c r="A23" s="6"/>
      <c r="B23" s="27" t="s">
        <v>29</v>
      </c>
      <c r="C23" s="61">
        <v>81964310</v>
      </c>
      <c r="D23" s="62">
        <v>81884600</v>
      </c>
      <c r="E23" s="63">
        <f t="shared" si="0"/>
        <v>-79710</v>
      </c>
      <c r="F23" s="61">
        <v>86390383</v>
      </c>
      <c r="G23" s="62">
        <v>81782174</v>
      </c>
      <c r="H23" s="63">
        <f t="shared" si="1"/>
        <v>-4608209</v>
      </c>
      <c r="I23" s="63">
        <v>87124550</v>
      </c>
      <c r="J23" s="28">
        <f t="shared" si="2"/>
        <v>-0.09724964438790493</v>
      </c>
      <c r="K23" s="29">
        <f t="shared" si="3"/>
        <v>-5.334168966469335</v>
      </c>
      <c r="L23" s="30">
        <f>IF($E$25=0,0,($E23/$E$25)*100)</f>
        <v>1.8493547327333235</v>
      </c>
      <c r="M23" s="29">
        <f>IF($H$25=0,0,($H23/$H$25)*100)</f>
        <v>58.83664493631362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97242310</v>
      </c>
      <c r="D25" s="65">
        <v>92932158</v>
      </c>
      <c r="E25" s="66">
        <f t="shared" si="0"/>
        <v>-4310152</v>
      </c>
      <c r="F25" s="64">
        <v>102493383</v>
      </c>
      <c r="G25" s="65">
        <v>94661174</v>
      </c>
      <c r="H25" s="66">
        <f t="shared" si="1"/>
        <v>-7832209</v>
      </c>
      <c r="I25" s="66">
        <v>100775855</v>
      </c>
      <c r="J25" s="41">
        <f t="shared" si="2"/>
        <v>-4.432383393607166</v>
      </c>
      <c r="K25" s="34">
        <f t="shared" si="3"/>
        <v>-7.641672828771785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52616591</v>
      </c>
      <c r="D27" s="62">
        <v>54124310</v>
      </c>
      <c r="E27" s="63">
        <f t="shared" si="0"/>
        <v>1507719</v>
      </c>
      <c r="F27" s="61">
        <v>55457886</v>
      </c>
      <c r="G27" s="62">
        <v>55881769</v>
      </c>
      <c r="H27" s="63">
        <f t="shared" si="1"/>
        <v>423883</v>
      </c>
      <c r="I27" s="63">
        <v>59082075</v>
      </c>
      <c r="J27" s="28">
        <f t="shared" si="2"/>
        <v>2.8654821062048663</v>
      </c>
      <c r="K27" s="29">
        <f t="shared" si="3"/>
        <v>0.7643331374008738</v>
      </c>
      <c r="L27" s="30">
        <f aca="true" t="shared" si="6" ref="L27:L32">IF($E$32=0,0,($E27/$E$32)*100)</f>
        <v>-34.98064569416577</v>
      </c>
      <c r="M27" s="29">
        <f aca="true" t="shared" si="7" ref="M27:M32">IF($H$32=0,0,($H27/$H$32)*100)</f>
        <v>-5.4120532882000125</v>
      </c>
      <c r="N27" s="5"/>
      <c r="O27" s="31"/>
    </row>
    <row r="28" spans="1:15" ht="12.75">
      <c r="A28" s="6"/>
      <c r="B28" s="27" t="s">
        <v>34</v>
      </c>
      <c r="C28" s="61"/>
      <c r="D28" s="62">
        <v>12397558</v>
      </c>
      <c r="E28" s="63">
        <f t="shared" si="0"/>
        <v>12397558</v>
      </c>
      <c r="F28" s="61"/>
      <c r="G28" s="62">
        <v>10710000</v>
      </c>
      <c r="H28" s="63">
        <f t="shared" si="1"/>
        <v>10710000</v>
      </c>
      <c r="I28" s="63">
        <v>11932600</v>
      </c>
      <c r="J28" s="28">
        <f t="shared" si="2"/>
        <v>0</v>
      </c>
      <c r="K28" s="29">
        <f t="shared" si="3"/>
        <v>0</v>
      </c>
      <c r="L28" s="30">
        <f t="shared" si="6"/>
        <v>-287.6362132936379</v>
      </c>
      <c r="M28" s="29">
        <f t="shared" si="7"/>
        <v>-136.74313599890095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29663776</v>
      </c>
      <c r="D30" s="62">
        <v>21260290</v>
      </c>
      <c r="E30" s="63">
        <f t="shared" si="0"/>
        <v>-8403486</v>
      </c>
      <c r="F30" s="61">
        <v>31258990</v>
      </c>
      <c r="G30" s="62">
        <v>22610411</v>
      </c>
      <c r="H30" s="63">
        <f t="shared" si="1"/>
        <v>-8648579</v>
      </c>
      <c r="I30" s="63">
        <v>23974640</v>
      </c>
      <c r="J30" s="28">
        <f t="shared" si="2"/>
        <v>-28.329117641665043</v>
      </c>
      <c r="K30" s="29">
        <f t="shared" si="3"/>
        <v>-27.66749341549423</v>
      </c>
      <c r="L30" s="30">
        <f t="shared" si="6"/>
        <v>194.96959735990748</v>
      </c>
      <c r="M30" s="29">
        <f t="shared" si="7"/>
        <v>110.42332534026507</v>
      </c>
      <c r="N30" s="5"/>
      <c r="O30" s="31"/>
    </row>
    <row r="31" spans="1:15" ht="12.75">
      <c r="A31" s="6"/>
      <c r="B31" s="27" t="s">
        <v>30</v>
      </c>
      <c r="C31" s="61">
        <v>14961943</v>
      </c>
      <c r="D31" s="62">
        <v>5150000</v>
      </c>
      <c r="E31" s="63">
        <f t="shared" si="0"/>
        <v>-9811943</v>
      </c>
      <c r="F31" s="61">
        <v>15776507</v>
      </c>
      <c r="G31" s="62">
        <v>5459000</v>
      </c>
      <c r="H31" s="63">
        <f t="shared" si="1"/>
        <v>-10317507</v>
      </c>
      <c r="I31" s="63">
        <v>5786540</v>
      </c>
      <c r="J31" s="28">
        <f t="shared" si="2"/>
        <v>-65.57933685484566</v>
      </c>
      <c r="K31" s="29">
        <f t="shared" si="3"/>
        <v>-65.39791729563458</v>
      </c>
      <c r="L31" s="30">
        <f t="shared" si="6"/>
        <v>227.64726162789617</v>
      </c>
      <c r="M31" s="29">
        <f t="shared" si="7"/>
        <v>131.7318639468359</v>
      </c>
      <c r="N31" s="5"/>
      <c r="O31" s="31"/>
    </row>
    <row r="32" spans="1:15" ht="17.25" thickBot="1">
      <c r="A32" s="6"/>
      <c r="B32" s="55" t="s">
        <v>37</v>
      </c>
      <c r="C32" s="79">
        <v>97242310</v>
      </c>
      <c r="D32" s="80">
        <v>92932158</v>
      </c>
      <c r="E32" s="81">
        <f t="shared" si="0"/>
        <v>-4310152</v>
      </c>
      <c r="F32" s="79">
        <v>102493383</v>
      </c>
      <c r="G32" s="80">
        <v>94661180</v>
      </c>
      <c r="H32" s="81">
        <f t="shared" si="1"/>
        <v>-7832203</v>
      </c>
      <c r="I32" s="81">
        <v>100775855</v>
      </c>
      <c r="J32" s="56">
        <f t="shared" si="2"/>
        <v>-4.432383393607166</v>
      </c>
      <c r="K32" s="57">
        <f t="shared" si="3"/>
        <v>-7.641666974735335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45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34947000</v>
      </c>
      <c r="D7" s="62">
        <v>35375796</v>
      </c>
      <c r="E7" s="63">
        <f>($D7-$C7)</f>
        <v>428796</v>
      </c>
      <c r="F7" s="61">
        <v>36869085</v>
      </c>
      <c r="G7" s="62">
        <v>37144586</v>
      </c>
      <c r="H7" s="63">
        <f>($G7-$F7)</f>
        <v>275501</v>
      </c>
      <c r="I7" s="63">
        <v>39001815</v>
      </c>
      <c r="J7" s="28">
        <f>IF($C7=0,0,($E7/$C7)*100)</f>
        <v>1.226989441153747</v>
      </c>
      <c r="K7" s="29">
        <f>IF($F7=0,0,($H7/$F7)*100)</f>
        <v>0.7472412184896913</v>
      </c>
      <c r="L7" s="30">
        <f>IF($E$10=0,0,($E7/$E$10)*100)</f>
        <v>1.1542566410215438</v>
      </c>
      <c r="M7" s="29">
        <f>IF($H$10=0,0,($H7/$H$10)*100)</f>
        <v>0.6392397237482775</v>
      </c>
      <c r="N7" s="5"/>
      <c r="O7" s="31"/>
    </row>
    <row r="8" spans="1:15" ht="12.75">
      <c r="A8" s="2"/>
      <c r="B8" s="27" t="s">
        <v>16</v>
      </c>
      <c r="C8" s="61">
        <v>87929063</v>
      </c>
      <c r="D8" s="62">
        <v>123297073</v>
      </c>
      <c r="E8" s="63">
        <f>($D8-$C8)</f>
        <v>35368010</v>
      </c>
      <c r="F8" s="61">
        <v>92765162</v>
      </c>
      <c r="G8" s="62">
        <v>130571599</v>
      </c>
      <c r="H8" s="63">
        <f>($G8-$F8)</f>
        <v>37806437</v>
      </c>
      <c r="I8" s="63">
        <v>137883608</v>
      </c>
      <c r="J8" s="28">
        <f>IF($C8=0,0,($E8/$C8)*100)</f>
        <v>40.22334458403133</v>
      </c>
      <c r="K8" s="29">
        <f>IF($F8=0,0,($H8/$F8)*100)</f>
        <v>40.75499485464166</v>
      </c>
      <c r="L8" s="30">
        <f>IF($E$10=0,0,($E8/$E$10)*100)</f>
        <v>95.20555327525531</v>
      </c>
      <c r="M8" s="29">
        <f>IF($H$10=0,0,($H8/$H$10)*100)</f>
        <v>87.72155579757117</v>
      </c>
      <c r="N8" s="5"/>
      <c r="O8" s="31"/>
    </row>
    <row r="9" spans="1:15" ht="12.75">
      <c r="A9" s="2"/>
      <c r="B9" s="27" t="s">
        <v>17</v>
      </c>
      <c r="C9" s="61">
        <v>119468723</v>
      </c>
      <c r="D9" s="62">
        <v>120821021</v>
      </c>
      <c r="E9" s="63">
        <f aca="true" t="shared" si="0" ref="E9:E32">($D9-$C9)</f>
        <v>1352298</v>
      </c>
      <c r="F9" s="61">
        <v>119000503</v>
      </c>
      <c r="G9" s="62">
        <v>124016794</v>
      </c>
      <c r="H9" s="63">
        <f aca="true" t="shared" si="1" ref="H9:H32">($G9-$F9)</f>
        <v>5016291</v>
      </c>
      <c r="I9" s="63">
        <v>133839436</v>
      </c>
      <c r="J9" s="28">
        <f aca="true" t="shared" si="2" ref="J9:J32">IF($C9=0,0,($E9/$C9)*100)</f>
        <v>1.1319263871264447</v>
      </c>
      <c r="K9" s="29">
        <f aca="true" t="shared" si="3" ref="K9:K32">IF($F9=0,0,($H9/$F9)*100)</f>
        <v>4.215352770399634</v>
      </c>
      <c r="L9" s="30">
        <f>IF($E$10=0,0,($E9/$E$10)*100)</f>
        <v>3.6401900837231502</v>
      </c>
      <c r="M9" s="29">
        <f>IF($H$10=0,0,($H9/$H$10)*100)</f>
        <v>11.63920447868055</v>
      </c>
      <c r="N9" s="5"/>
      <c r="O9" s="31"/>
    </row>
    <row r="10" spans="1:15" ht="16.5">
      <c r="A10" s="6"/>
      <c r="B10" s="32" t="s">
        <v>18</v>
      </c>
      <c r="C10" s="64">
        <v>242344786</v>
      </c>
      <c r="D10" s="65">
        <v>279493890</v>
      </c>
      <c r="E10" s="66">
        <f t="shared" si="0"/>
        <v>37149104</v>
      </c>
      <c r="F10" s="64">
        <v>248634750</v>
      </c>
      <c r="G10" s="65">
        <v>291732979</v>
      </c>
      <c r="H10" s="66">
        <f t="shared" si="1"/>
        <v>43098229</v>
      </c>
      <c r="I10" s="66">
        <v>310724859</v>
      </c>
      <c r="J10" s="33">
        <f t="shared" si="2"/>
        <v>15.329029608254086</v>
      </c>
      <c r="K10" s="34">
        <f t="shared" si="3"/>
        <v>17.333952313584486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84298541</v>
      </c>
      <c r="D12" s="62">
        <v>79289371</v>
      </c>
      <c r="E12" s="63">
        <f t="shared" si="0"/>
        <v>-5009170</v>
      </c>
      <c r="F12" s="61">
        <v>89589057</v>
      </c>
      <c r="G12" s="62">
        <v>83024792</v>
      </c>
      <c r="H12" s="63">
        <f t="shared" si="1"/>
        <v>-6564265</v>
      </c>
      <c r="I12" s="63">
        <v>121425942</v>
      </c>
      <c r="J12" s="28">
        <f t="shared" si="2"/>
        <v>-5.942178762026261</v>
      </c>
      <c r="K12" s="29">
        <f t="shared" si="3"/>
        <v>-7.32708348520735</v>
      </c>
      <c r="L12" s="30">
        <f aca="true" t="shared" si="4" ref="L12:L17">IF($E$17=0,0,($E12/$E$17)*100)</f>
        <v>6.492492320610451</v>
      </c>
      <c r="M12" s="29">
        <f aca="true" t="shared" si="5" ref="M12:M17">IF($H$17=0,0,($H12/$H$17)*100)</f>
        <v>7.70156323806968</v>
      </c>
      <c r="N12" s="5"/>
      <c r="O12" s="31"/>
    </row>
    <row r="13" spans="1:15" ht="12.75">
      <c r="A13" s="2"/>
      <c r="B13" s="27" t="s">
        <v>21</v>
      </c>
      <c r="C13" s="61">
        <v>46945470</v>
      </c>
      <c r="D13" s="62">
        <v>51920418</v>
      </c>
      <c r="E13" s="63">
        <f t="shared" si="0"/>
        <v>4974948</v>
      </c>
      <c r="F13" s="61">
        <v>49527471</v>
      </c>
      <c r="G13" s="62">
        <v>62579236</v>
      </c>
      <c r="H13" s="63">
        <f t="shared" si="1"/>
        <v>13051765</v>
      </c>
      <c r="I13" s="63">
        <v>65974578</v>
      </c>
      <c r="J13" s="28">
        <f t="shared" si="2"/>
        <v>10.597290856817494</v>
      </c>
      <c r="K13" s="29">
        <f t="shared" si="3"/>
        <v>26.35257713845312</v>
      </c>
      <c r="L13" s="30">
        <f t="shared" si="4"/>
        <v>-6.448136454829108</v>
      </c>
      <c r="M13" s="29">
        <f t="shared" si="5"/>
        <v>-15.31306147998664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40677922</v>
      </c>
      <c r="D15" s="62">
        <v>54751245</v>
      </c>
      <c r="E15" s="63">
        <f t="shared" si="0"/>
        <v>14073323</v>
      </c>
      <c r="F15" s="61">
        <v>42915207</v>
      </c>
      <c r="G15" s="62">
        <v>57794068</v>
      </c>
      <c r="H15" s="63">
        <f t="shared" si="1"/>
        <v>14878861</v>
      </c>
      <c r="I15" s="63">
        <v>67450814</v>
      </c>
      <c r="J15" s="28">
        <f t="shared" si="2"/>
        <v>34.596956550533726</v>
      </c>
      <c r="K15" s="29">
        <f t="shared" si="3"/>
        <v>34.67036987611408</v>
      </c>
      <c r="L15" s="30">
        <f t="shared" si="4"/>
        <v>-18.240734792983755</v>
      </c>
      <c r="M15" s="29">
        <f t="shared" si="5"/>
        <v>-17.45671280820452</v>
      </c>
      <c r="N15" s="5"/>
      <c r="O15" s="31"/>
    </row>
    <row r="16" spans="1:15" ht="12.75">
      <c r="A16" s="2"/>
      <c r="B16" s="27" t="s">
        <v>23</v>
      </c>
      <c r="C16" s="61">
        <v>194495141</v>
      </c>
      <c r="D16" s="62">
        <v>103302772</v>
      </c>
      <c r="E16" s="63">
        <f t="shared" si="0"/>
        <v>-91192369</v>
      </c>
      <c r="F16" s="61">
        <v>205204565</v>
      </c>
      <c r="G16" s="62">
        <v>98605313</v>
      </c>
      <c r="H16" s="63">
        <f t="shared" si="1"/>
        <v>-106599252</v>
      </c>
      <c r="I16" s="63">
        <v>108036007</v>
      </c>
      <c r="J16" s="40">
        <f t="shared" si="2"/>
        <v>-46.886708084907895</v>
      </c>
      <c r="K16" s="29">
        <f t="shared" si="3"/>
        <v>-51.947797555088506</v>
      </c>
      <c r="L16" s="30">
        <f t="shared" si="4"/>
        <v>118.1963789272024</v>
      </c>
      <c r="M16" s="29">
        <f t="shared" si="5"/>
        <v>125.06821105012149</v>
      </c>
      <c r="N16" s="5"/>
      <c r="O16" s="31"/>
    </row>
    <row r="17" spans="1:15" ht="16.5">
      <c r="A17" s="2"/>
      <c r="B17" s="32" t="s">
        <v>24</v>
      </c>
      <c r="C17" s="64">
        <v>366417074</v>
      </c>
      <c r="D17" s="65">
        <v>289263806</v>
      </c>
      <c r="E17" s="66">
        <f t="shared" si="0"/>
        <v>-77153268</v>
      </c>
      <c r="F17" s="64">
        <v>387236300</v>
      </c>
      <c r="G17" s="65">
        <v>302003409</v>
      </c>
      <c r="H17" s="66">
        <f t="shared" si="1"/>
        <v>-85232891</v>
      </c>
      <c r="I17" s="66">
        <v>362887341</v>
      </c>
      <c r="J17" s="41">
        <f t="shared" si="2"/>
        <v>-21.056133426795498</v>
      </c>
      <c r="K17" s="34">
        <f t="shared" si="3"/>
        <v>-22.01056331754022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-124072288</v>
      </c>
      <c r="D18" s="71">
        <v>-9769916</v>
      </c>
      <c r="E18" s="72">
        <f t="shared" si="0"/>
        <v>114302372</v>
      </c>
      <c r="F18" s="73">
        <v>-138601550</v>
      </c>
      <c r="G18" s="74">
        <v>-10270430</v>
      </c>
      <c r="H18" s="75">
        <f t="shared" si="1"/>
        <v>128331120</v>
      </c>
      <c r="I18" s="75">
        <v>-52162482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5000000</v>
      </c>
      <c r="E22" s="63">
        <f t="shared" si="0"/>
        <v>5000000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11.200751973684506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/>
      <c r="D23" s="62">
        <v>38039860</v>
      </c>
      <c r="E23" s="63">
        <f t="shared" si="0"/>
        <v>38039860</v>
      </c>
      <c r="F23" s="61"/>
      <c r="G23" s="62">
        <v>34209200</v>
      </c>
      <c r="H23" s="63">
        <f t="shared" si="1"/>
        <v>34209200</v>
      </c>
      <c r="I23" s="63">
        <v>34477450</v>
      </c>
      <c r="J23" s="28">
        <f t="shared" si="2"/>
        <v>0</v>
      </c>
      <c r="K23" s="29">
        <f t="shared" si="3"/>
        <v>0</v>
      </c>
      <c r="L23" s="30">
        <f>IF($E$25=0,0,($E23/$E$25)*100)</f>
        <v>85.21500739473645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1600000</v>
      </c>
      <c r="E24" s="63">
        <f t="shared" si="0"/>
        <v>1600000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3.5842406315790414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/>
      <c r="D25" s="65">
        <v>44639860</v>
      </c>
      <c r="E25" s="66">
        <f t="shared" si="0"/>
        <v>44639860</v>
      </c>
      <c r="F25" s="64"/>
      <c r="G25" s="65">
        <v>34209200</v>
      </c>
      <c r="H25" s="66">
        <f t="shared" si="1"/>
        <v>34209200</v>
      </c>
      <c r="I25" s="66">
        <v>34477450</v>
      </c>
      <c r="J25" s="41">
        <f t="shared" si="2"/>
        <v>0</v>
      </c>
      <c r="K25" s="34">
        <f t="shared" si="3"/>
        <v>0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29362750</v>
      </c>
      <c r="E27" s="63">
        <f t="shared" si="0"/>
        <v>29362750</v>
      </c>
      <c r="F27" s="61"/>
      <c r="G27" s="62">
        <v>25209200</v>
      </c>
      <c r="H27" s="63">
        <f t="shared" si="1"/>
        <v>25209200</v>
      </c>
      <c r="I27" s="63">
        <v>14477450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65.77697600306094</v>
      </c>
      <c r="M27" s="29">
        <f aca="true" t="shared" si="7" ref="M27:M32">IF($H$32=0,0,($H27/$H$32)*100)</f>
        <v>73.69128772377022</v>
      </c>
      <c r="N27" s="5"/>
      <c r="O27" s="31"/>
    </row>
    <row r="28" spans="1:15" ht="12.75">
      <c r="A28" s="6"/>
      <c r="B28" s="27" t="s">
        <v>34</v>
      </c>
      <c r="C28" s="61"/>
      <c r="D28" s="62">
        <v>13148000</v>
      </c>
      <c r="E28" s="63">
        <f t="shared" si="0"/>
        <v>13148000</v>
      </c>
      <c r="F28" s="61"/>
      <c r="G28" s="62">
        <v>9000000</v>
      </c>
      <c r="H28" s="63">
        <f t="shared" si="1"/>
        <v>9000000</v>
      </c>
      <c r="I28" s="63">
        <v>8000000</v>
      </c>
      <c r="J28" s="28">
        <f t="shared" si="2"/>
        <v>0</v>
      </c>
      <c r="K28" s="29">
        <f t="shared" si="3"/>
        <v>0</v>
      </c>
      <c r="L28" s="30">
        <f t="shared" si="6"/>
        <v>29.453497390000777</v>
      </c>
      <c r="M28" s="29">
        <f t="shared" si="7"/>
        <v>26.308712276229784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529110</v>
      </c>
      <c r="E30" s="63">
        <f t="shared" si="0"/>
        <v>529110</v>
      </c>
      <c r="F30" s="61"/>
      <c r="G30" s="62">
        <v>0</v>
      </c>
      <c r="H30" s="63">
        <f t="shared" si="1"/>
        <v>0</v>
      </c>
      <c r="I30" s="63">
        <v>12000000</v>
      </c>
      <c r="J30" s="28">
        <f t="shared" si="2"/>
        <v>0</v>
      </c>
      <c r="K30" s="29">
        <f t="shared" si="3"/>
        <v>0</v>
      </c>
      <c r="L30" s="30">
        <f t="shared" si="6"/>
        <v>1.1852859753592417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/>
      <c r="D31" s="62">
        <v>1600000</v>
      </c>
      <c r="E31" s="63">
        <f t="shared" si="0"/>
        <v>1600000</v>
      </c>
      <c r="F31" s="61"/>
      <c r="G31" s="62">
        <v>0</v>
      </c>
      <c r="H31" s="63">
        <f t="shared" si="1"/>
        <v>0</v>
      </c>
      <c r="I31" s="63">
        <v>0</v>
      </c>
      <c r="J31" s="28">
        <f t="shared" si="2"/>
        <v>0</v>
      </c>
      <c r="K31" s="29">
        <f t="shared" si="3"/>
        <v>0</v>
      </c>
      <c r="L31" s="30">
        <f t="shared" si="6"/>
        <v>3.5842406315790414</v>
      </c>
      <c r="M31" s="29">
        <f t="shared" si="7"/>
        <v>0</v>
      </c>
      <c r="N31" s="5"/>
      <c r="O31" s="31"/>
    </row>
    <row r="32" spans="1:15" ht="17.25" thickBot="1">
      <c r="A32" s="6"/>
      <c r="B32" s="55" t="s">
        <v>37</v>
      </c>
      <c r="C32" s="79"/>
      <c r="D32" s="80">
        <v>44639860</v>
      </c>
      <c r="E32" s="81">
        <f t="shared" si="0"/>
        <v>44639860</v>
      </c>
      <c r="F32" s="79"/>
      <c r="G32" s="80">
        <v>34209200</v>
      </c>
      <c r="H32" s="81">
        <f t="shared" si="1"/>
        <v>34209200</v>
      </c>
      <c r="I32" s="81">
        <v>34477450</v>
      </c>
      <c r="J32" s="56">
        <f t="shared" si="2"/>
        <v>0</v>
      </c>
      <c r="K32" s="57">
        <f t="shared" si="3"/>
        <v>0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46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55230000</v>
      </c>
      <c r="D7" s="62">
        <v>63359538</v>
      </c>
      <c r="E7" s="63">
        <f>($D7-$C7)</f>
        <v>8129538</v>
      </c>
      <c r="F7" s="61">
        <v>57991500</v>
      </c>
      <c r="G7" s="62">
        <v>67794705</v>
      </c>
      <c r="H7" s="63">
        <f>($G7-$F7)</f>
        <v>9803205</v>
      </c>
      <c r="I7" s="63">
        <v>72540335</v>
      </c>
      <c r="J7" s="28">
        <f>IF($C7=0,0,($E7/$C7)*100)</f>
        <v>14.71942422596415</v>
      </c>
      <c r="K7" s="29">
        <f>IF($F7=0,0,($H7/$F7)*100)</f>
        <v>16.90455497788469</v>
      </c>
      <c r="L7" s="30">
        <f>IF($E$10=0,0,($E7/$E$10)*100)</f>
        <v>12.922131862828781</v>
      </c>
      <c r="M7" s="29">
        <f>IF($H$10=0,0,($H7/$H$10)*100)</f>
        <v>13.150118088354338</v>
      </c>
      <c r="N7" s="5"/>
      <c r="O7" s="31"/>
    </row>
    <row r="8" spans="1:15" ht="12.75">
      <c r="A8" s="2"/>
      <c r="B8" s="27" t="s">
        <v>16</v>
      </c>
      <c r="C8" s="61">
        <v>341410570</v>
      </c>
      <c r="D8" s="62">
        <v>400558201</v>
      </c>
      <c r="E8" s="63">
        <f>($D8-$C8)</f>
        <v>59147631</v>
      </c>
      <c r="F8" s="61">
        <v>371283980</v>
      </c>
      <c r="G8" s="62">
        <v>445406937</v>
      </c>
      <c r="H8" s="63">
        <f>($G8-$F8)</f>
        <v>74122957</v>
      </c>
      <c r="I8" s="63">
        <v>495445867</v>
      </c>
      <c r="J8" s="28">
        <f>IF($C8=0,0,($E8/$C8)*100)</f>
        <v>17.324487346715713</v>
      </c>
      <c r="K8" s="29">
        <f>IF($F8=0,0,($H8/$F8)*100)</f>
        <v>19.96395239029704</v>
      </c>
      <c r="L8" s="30">
        <f>IF($E$10=0,0,($E8/$E$10)*100)</f>
        <v>94.0168416896433</v>
      </c>
      <c r="M8" s="29">
        <f>IF($H$10=0,0,($H8/$H$10)*100)</f>
        <v>99.42928232226203</v>
      </c>
      <c r="N8" s="5"/>
      <c r="O8" s="31"/>
    </row>
    <row r="9" spans="1:15" ht="12.75">
      <c r="A9" s="2"/>
      <c r="B9" s="27" t="s">
        <v>17</v>
      </c>
      <c r="C9" s="61">
        <v>136916630</v>
      </c>
      <c r="D9" s="62">
        <v>132551201</v>
      </c>
      <c r="E9" s="63">
        <f aca="true" t="shared" si="0" ref="E9:E32">($D9-$C9)</f>
        <v>-4365429</v>
      </c>
      <c r="F9" s="61">
        <v>145628980</v>
      </c>
      <c r="G9" s="62">
        <v>136251236</v>
      </c>
      <c r="H9" s="63">
        <f aca="true" t="shared" si="1" ref="H9:H32">($G9-$F9)</f>
        <v>-9377744</v>
      </c>
      <c r="I9" s="63">
        <v>143237627</v>
      </c>
      <c r="J9" s="28">
        <f aca="true" t="shared" si="2" ref="J9:J32">IF($C9=0,0,($E9/$C9)*100)</f>
        <v>-3.1883847856903866</v>
      </c>
      <c r="K9" s="29">
        <f aca="true" t="shared" si="3" ref="K9:K32">IF($F9=0,0,($H9/$F9)*100)</f>
        <v>-6.439476538254954</v>
      </c>
      <c r="L9" s="30">
        <f>IF($E$10=0,0,($E9/$E$10)*100)</f>
        <v>-6.938973552472081</v>
      </c>
      <c r="M9" s="29">
        <f>IF($H$10=0,0,($H9/$H$10)*100)</f>
        <v>-12.579400410616358</v>
      </c>
      <c r="N9" s="5"/>
      <c r="O9" s="31"/>
    </row>
    <row r="10" spans="1:15" ht="16.5">
      <c r="A10" s="6"/>
      <c r="B10" s="32" t="s">
        <v>18</v>
      </c>
      <c r="C10" s="64">
        <v>533557200</v>
      </c>
      <c r="D10" s="65">
        <v>596468940</v>
      </c>
      <c r="E10" s="66">
        <f t="shared" si="0"/>
        <v>62911740</v>
      </c>
      <c r="F10" s="64">
        <v>574904460</v>
      </c>
      <c r="G10" s="65">
        <v>649452878</v>
      </c>
      <c r="H10" s="66">
        <f t="shared" si="1"/>
        <v>74548418</v>
      </c>
      <c r="I10" s="66">
        <v>711223829</v>
      </c>
      <c r="J10" s="33">
        <f t="shared" si="2"/>
        <v>11.791001976920187</v>
      </c>
      <c r="K10" s="34">
        <f t="shared" si="3"/>
        <v>12.967096828575656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131818724</v>
      </c>
      <c r="D12" s="62">
        <v>131667133</v>
      </c>
      <c r="E12" s="63">
        <f t="shared" si="0"/>
        <v>-151591</v>
      </c>
      <c r="F12" s="61">
        <v>138349960</v>
      </c>
      <c r="G12" s="62">
        <v>139831301</v>
      </c>
      <c r="H12" s="63">
        <f t="shared" si="1"/>
        <v>1481341</v>
      </c>
      <c r="I12" s="63">
        <v>172558993</v>
      </c>
      <c r="J12" s="28">
        <f t="shared" si="2"/>
        <v>-0.11499959596028254</v>
      </c>
      <c r="K12" s="29">
        <f t="shared" si="3"/>
        <v>1.0707202228320123</v>
      </c>
      <c r="L12" s="30">
        <f aca="true" t="shared" si="4" ref="L12:L17">IF($E$17=0,0,($E12/$E$17)*100)</f>
        <v>-0.20533261496965802</v>
      </c>
      <c r="M12" s="29">
        <f aca="true" t="shared" si="5" ref="M12:M17">IF($H$17=0,0,($H12/$H$17)*100)</f>
        <v>0.441062290965507</v>
      </c>
      <c r="N12" s="5"/>
      <c r="O12" s="31"/>
    </row>
    <row r="13" spans="1:15" ht="12.75">
      <c r="A13" s="2"/>
      <c r="B13" s="27" t="s">
        <v>21</v>
      </c>
      <c r="C13" s="61">
        <v>78419340</v>
      </c>
      <c r="D13" s="62">
        <v>102547188</v>
      </c>
      <c r="E13" s="63">
        <f t="shared" si="0"/>
        <v>24127848</v>
      </c>
      <c r="F13" s="61">
        <v>61110870</v>
      </c>
      <c r="G13" s="62">
        <v>105623604</v>
      </c>
      <c r="H13" s="63">
        <f t="shared" si="1"/>
        <v>44512734</v>
      </c>
      <c r="I13" s="63">
        <v>109320429</v>
      </c>
      <c r="J13" s="28">
        <f t="shared" si="2"/>
        <v>30.767726430750375</v>
      </c>
      <c r="K13" s="29">
        <f t="shared" si="3"/>
        <v>72.83930665690082</v>
      </c>
      <c r="L13" s="30">
        <f t="shared" si="4"/>
        <v>32.68158481328333</v>
      </c>
      <c r="M13" s="29">
        <f t="shared" si="5"/>
        <v>13.253456452753426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232343830</v>
      </c>
      <c r="D15" s="62">
        <v>297282314</v>
      </c>
      <c r="E15" s="63">
        <f t="shared" si="0"/>
        <v>64938484</v>
      </c>
      <c r="F15" s="61">
        <v>250842790</v>
      </c>
      <c r="G15" s="62">
        <v>305419013</v>
      </c>
      <c r="H15" s="63">
        <f t="shared" si="1"/>
        <v>54576223</v>
      </c>
      <c r="I15" s="63">
        <v>316108678</v>
      </c>
      <c r="J15" s="28">
        <f t="shared" si="2"/>
        <v>27.949304270313526</v>
      </c>
      <c r="K15" s="29">
        <f t="shared" si="3"/>
        <v>21.757142391854277</v>
      </c>
      <c r="L15" s="30">
        <f t="shared" si="4"/>
        <v>87.96029270791338</v>
      </c>
      <c r="M15" s="29">
        <f t="shared" si="5"/>
        <v>16.24981280382059</v>
      </c>
      <c r="N15" s="5"/>
      <c r="O15" s="31"/>
    </row>
    <row r="16" spans="1:15" ht="12.75">
      <c r="A16" s="2"/>
      <c r="B16" s="27" t="s">
        <v>23</v>
      </c>
      <c r="C16" s="61">
        <v>261119636</v>
      </c>
      <c r="D16" s="62">
        <v>246031939</v>
      </c>
      <c r="E16" s="63">
        <f t="shared" si="0"/>
        <v>-15087697</v>
      </c>
      <c r="F16" s="61">
        <v>273973130</v>
      </c>
      <c r="G16" s="62">
        <v>509260381</v>
      </c>
      <c r="H16" s="63">
        <f t="shared" si="1"/>
        <v>235287251</v>
      </c>
      <c r="I16" s="63">
        <v>487773522</v>
      </c>
      <c r="J16" s="40">
        <f t="shared" si="2"/>
        <v>-5.778078290519676</v>
      </c>
      <c r="K16" s="29">
        <f t="shared" si="3"/>
        <v>85.87968133955326</v>
      </c>
      <c r="L16" s="30">
        <f t="shared" si="4"/>
        <v>-20.43654490622705</v>
      </c>
      <c r="M16" s="29">
        <f t="shared" si="5"/>
        <v>70.05566845246048</v>
      </c>
      <c r="N16" s="5"/>
      <c r="O16" s="31"/>
    </row>
    <row r="17" spans="1:15" ht="16.5">
      <c r="A17" s="2"/>
      <c r="B17" s="32" t="s">
        <v>24</v>
      </c>
      <c r="C17" s="64">
        <v>703701530</v>
      </c>
      <c r="D17" s="65">
        <v>777528574</v>
      </c>
      <c r="E17" s="66">
        <f t="shared" si="0"/>
        <v>73827044</v>
      </c>
      <c r="F17" s="64">
        <v>724276750</v>
      </c>
      <c r="G17" s="65">
        <v>1060134299</v>
      </c>
      <c r="H17" s="66">
        <f t="shared" si="1"/>
        <v>335857549</v>
      </c>
      <c r="I17" s="66">
        <v>1085761622</v>
      </c>
      <c r="J17" s="41">
        <f t="shared" si="2"/>
        <v>10.49124392268978</v>
      </c>
      <c r="K17" s="34">
        <f t="shared" si="3"/>
        <v>46.37143868003494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-170144330</v>
      </c>
      <c r="D18" s="71">
        <v>-181059634</v>
      </c>
      <c r="E18" s="72">
        <f t="shared" si="0"/>
        <v>-10915304</v>
      </c>
      <c r="F18" s="73">
        <v>-149372290</v>
      </c>
      <c r="G18" s="74">
        <v>-410681421</v>
      </c>
      <c r="H18" s="75">
        <f t="shared" si="1"/>
        <v>-261309131</v>
      </c>
      <c r="I18" s="75">
        <v>-374537793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26806150</v>
      </c>
      <c r="D23" s="62">
        <v>29678150</v>
      </c>
      <c r="E23" s="63">
        <f t="shared" si="0"/>
        <v>2872000</v>
      </c>
      <c r="F23" s="61">
        <v>27870150</v>
      </c>
      <c r="G23" s="62">
        <v>27870150</v>
      </c>
      <c r="H23" s="63">
        <f t="shared" si="1"/>
        <v>0</v>
      </c>
      <c r="I23" s="63">
        <v>28933200</v>
      </c>
      <c r="J23" s="28">
        <f t="shared" si="2"/>
        <v>10.71395929665394</v>
      </c>
      <c r="K23" s="29">
        <f t="shared" si="3"/>
        <v>0</v>
      </c>
      <c r="L23" s="30">
        <f>IF($E$25=0,0,($E23/$E$25)*100)</f>
        <v>100</v>
      </c>
      <c r="M23" s="29">
        <f>IF($H$25=0,0,($H23/$H$25)*100)</f>
        <v>0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26806150</v>
      </c>
      <c r="D25" s="65">
        <v>29678150</v>
      </c>
      <c r="E25" s="66">
        <f t="shared" si="0"/>
        <v>2872000</v>
      </c>
      <c r="F25" s="64">
        <v>27870150</v>
      </c>
      <c r="G25" s="65">
        <v>27870150</v>
      </c>
      <c r="H25" s="66">
        <f t="shared" si="1"/>
        <v>0</v>
      </c>
      <c r="I25" s="66">
        <v>28933200</v>
      </c>
      <c r="J25" s="41">
        <f t="shared" si="2"/>
        <v>10.71395929665394</v>
      </c>
      <c r="K25" s="34">
        <f t="shared" si="3"/>
        <v>0</v>
      </c>
      <c r="L25" s="35">
        <f>IF($E$25=0,0,($E25/$E$25)*100)</f>
        <v>100</v>
      </c>
      <c r="M25" s="34">
        <f>IF($H$25=0,0,($H25/$H$25)*100)</f>
        <v>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26806150</v>
      </c>
      <c r="D27" s="62">
        <v>26805150</v>
      </c>
      <c r="E27" s="63">
        <f t="shared" si="0"/>
        <v>-1000</v>
      </c>
      <c r="F27" s="61">
        <v>27870150</v>
      </c>
      <c r="G27" s="62">
        <v>27870150</v>
      </c>
      <c r="H27" s="63">
        <f t="shared" si="1"/>
        <v>0</v>
      </c>
      <c r="I27" s="63">
        <v>28933200</v>
      </c>
      <c r="J27" s="28">
        <f t="shared" si="2"/>
        <v>-0.0037304872202834054</v>
      </c>
      <c r="K27" s="29">
        <f t="shared" si="3"/>
        <v>0</v>
      </c>
      <c r="L27" s="30">
        <f aca="true" t="shared" si="6" ref="L27:L32">IF($E$32=0,0,($E27/$E$32)*100)</f>
        <v>-0.034818941504178275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1700000</v>
      </c>
      <c r="E28" s="63">
        <f t="shared" si="0"/>
        <v>1700000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59.19220055710307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0</v>
      </c>
      <c r="E30" s="63">
        <f t="shared" si="0"/>
        <v>0</v>
      </c>
      <c r="F30" s="61"/>
      <c r="G30" s="62">
        <v>0</v>
      </c>
      <c r="H30" s="63">
        <f t="shared" si="1"/>
        <v>0</v>
      </c>
      <c r="I30" s="63">
        <v>0</v>
      </c>
      <c r="J30" s="28">
        <f t="shared" si="2"/>
        <v>0</v>
      </c>
      <c r="K30" s="29">
        <f t="shared" si="3"/>
        <v>0</v>
      </c>
      <c r="L30" s="30">
        <f t="shared" si="6"/>
        <v>0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/>
      <c r="D31" s="62">
        <v>1173000</v>
      </c>
      <c r="E31" s="63">
        <f t="shared" si="0"/>
        <v>1173000</v>
      </c>
      <c r="F31" s="61"/>
      <c r="G31" s="62">
        <v>0</v>
      </c>
      <c r="H31" s="63">
        <f t="shared" si="1"/>
        <v>0</v>
      </c>
      <c r="I31" s="63">
        <v>0</v>
      </c>
      <c r="J31" s="28">
        <f t="shared" si="2"/>
        <v>0</v>
      </c>
      <c r="K31" s="29">
        <f t="shared" si="3"/>
        <v>0</v>
      </c>
      <c r="L31" s="30">
        <f t="shared" si="6"/>
        <v>40.84261838440111</v>
      </c>
      <c r="M31" s="29">
        <f t="shared" si="7"/>
        <v>0</v>
      </c>
      <c r="N31" s="5"/>
      <c r="O31" s="31"/>
    </row>
    <row r="32" spans="1:15" ht="17.25" thickBot="1">
      <c r="A32" s="6"/>
      <c r="B32" s="55" t="s">
        <v>37</v>
      </c>
      <c r="C32" s="79">
        <v>26806150</v>
      </c>
      <c r="D32" s="80">
        <v>29678150</v>
      </c>
      <c r="E32" s="81">
        <f t="shared" si="0"/>
        <v>2872000</v>
      </c>
      <c r="F32" s="79">
        <v>27870150</v>
      </c>
      <c r="G32" s="80">
        <v>27870150</v>
      </c>
      <c r="H32" s="81">
        <f t="shared" si="1"/>
        <v>0</v>
      </c>
      <c r="I32" s="81">
        <v>28933200</v>
      </c>
      <c r="J32" s="56">
        <f t="shared" si="2"/>
        <v>10.71395929665394</v>
      </c>
      <c r="K32" s="57">
        <f t="shared" si="3"/>
        <v>0</v>
      </c>
      <c r="L32" s="58">
        <f t="shared" si="6"/>
        <v>100</v>
      </c>
      <c r="M32" s="57">
        <f t="shared" si="7"/>
        <v>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47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15799196</v>
      </c>
      <c r="D7" s="62">
        <v>9766743</v>
      </c>
      <c r="E7" s="63">
        <f>($D7-$C7)</f>
        <v>-6032453</v>
      </c>
      <c r="F7" s="61">
        <v>16668151</v>
      </c>
      <c r="G7" s="62">
        <v>10342981</v>
      </c>
      <c r="H7" s="63">
        <f>($G7-$F7)</f>
        <v>-6325170</v>
      </c>
      <c r="I7" s="63">
        <v>10922188</v>
      </c>
      <c r="J7" s="28">
        <f>IF($C7=0,0,($E7/$C7)*100)</f>
        <v>-38.18202521191585</v>
      </c>
      <c r="K7" s="29">
        <f>IF($F7=0,0,($H7/$F7)*100)</f>
        <v>-37.94764038314748</v>
      </c>
      <c r="L7" s="30">
        <f>IF($E$10=0,0,($E7/$E$10)*100)</f>
        <v>-79.98782504878864</v>
      </c>
      <c r="M7" s="29">
        <f>IF($H$10=0,0,($H7/$H$10)*100)</f>
        <v>-67.22135636829512</v>
      </c>
      <c r="N7" s="5"/>
      <c r="O7" s="31"/>
    </row>
    <row r="8" spans="1:15" ht="12.75">
      <c r="A8" s="2"/>
      <c r="B8" s="27" t="s">
        <v>16</v>
      </c>
      <c r="C8" s="61">
        <v>73828044</v>
      </c>
      <c r="D8" s="62">
        <v>75330130</v>
      </c>
      <c r="E8" s="63">
        <f>($D8-$C8)</f>
        <v>1502086</v>
      </c>
      <c r="F8" s="61">
        <v>78634112</v>
      </c>
      <c r="G8" s="62">
        <v>79761789</v>
      </c>
      <c r="H8" s="63">
        <f>($G8-$F8)</f>
        <v>1127677</v>
      </c>
      <c r="I8" s="63">
        <v>84228449</v>
      </c>
      <c r="J8" s="28">
        <f>IF($C8=0,0,($E8/$C8)*100)</f>
        <v>2.0345737454455652</v>
      </c>
      <c r="K8" s="29">
        <f>IF($F8=0,0,($H8/$F8)*100)</f>
        <v>1.434081178407661</v>
      </c>
      <c r="L8" s="30">
        <f>IF($E$10=0,0,($E8/$E$10)*100)</f>
        <v>19.917037426770626</v>
      </c>
      <c r="M8" s="29">
        <f>IF($H$10=0,0,($H8/$H$10)*100)</f>
        <v>11.984496461807339</v>
      </c>
      <c r="N8" s="5"/>
      <c r="O8" s="31"/>
    </row>
    <row r="9" spans="1:15" ht="12.75">
      <c r="A9" s="2"/>
      <c r="B9" s="27" t="s">
        <v>17</v>
      </c>
      <c r="C9" s="61">
        <v>69643555</v>
      </c>
      <c r="D9" s="62">
        <v>81715636</v>
      </c>
      <c r="E9" s="63">
        <f aca="true" t="shared" si="0" ref="E9:E32">($D9-$C9)</f>
        <v>12072081</v>
      </c>
      <c r="F9" s="61">
        <v>71938206</v>
      </c>
      <c r="G9" s="62">
        <v>86545164</v>
      </c>
      <c r="H9" s="63">
        <f aca="true" t="shared" si="1" ref="H9:H32">($G9-$F9)</f>
        <v>14606958</v>
      </c>
      <c r="I9" s="63">
        <v>91393908</v>
      </c>
      <c r="J9" s="28">
        <f aca="true" t="shared" si="2" ref="J9:J32">IF($C9=0,0,($E9/$C9)*100)</f>
        <v>17.334096457310373</v>
      </c>
      <c r="K9" s="29">
        <f aca="true" t="shared" si="3" ref="K9:K32">IF($F9=0,0,($H9/$F9)*100)</f>
        <v>20.304868319902223</v>
      </c>
      <c r="L9" s="30">
        <f>IF($E$10=0,0,($E9/$E$10)*100)</f>
        <v>160.07078762201803</v>
      </c>
      <c r="M9" s="29">
        <f>IF($H$10=0,0,($H9/$H$10)*100)</f>
        <v>155.23685990648778</v>
      </c>
      <c r="N9" s="5"/>
      <c r="O9" s="31"/>
    </row>
    <row r="10" spans="1:15" ht="16.5">
      <c r="A10" s="6"/>
      <c r="B10" s="32" t="s">
        <v>18</v>
      </c>
      <c r="C10" s="64">
        <v>159270795</v>
      </c>
      <c r="D10" s="65">
        <v>166812509</v>
      </c>
      <c r="E10" s="66">
        <f t="shared" si="0"/>
        <v>7541714</v>
      </c>
      <c r="F10" s="64">
        <v>167240469</v>
      </c>
      <c r="G10" s="65">
        <v>176649934</v>
      </c>
      <c r="H10" s="66">
        <f t="shared" si="1"/>
        <v>9409465</v>
      </c>
      <c r="I10" s="66">
        <v>186544545</v>
      </c>
      <c r="J10" s="33">
        <f t="shared" si="2"/>
        <v>4.7351518525414535</v>
      </c>
      <c r="K10" s="34">
        <f t="shared" si="3"/>
        <v>5.62630866575721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51081664</v>
      </c>
      <c r="D12" s="62">
        <v>50386558</v>
      </c>
      <c r="E12" s="63">
        <f t="shared" si="0"/>
        <v>-695106</v>
      </c>
      <c r="F12" s="61">
        <v>54490882</v>
      </c>
      <c r="G12" s="62">
        <v>53107756</v>
      </c>
      <c r="H12" s="63">
        <f t="shared" si="1"/>
        <v>-1383126</v>
      </c>
      <c r="I12" s="63">
        <v>55975632</v>
      </c>
      <c r="J12" s="28">
        <f t="shared" si="2"/>
        <v>-1.3607739951462818</v>
      </c>
      <c r="K12" s="29">
        <f t="shared" si="3"/>
        <v>-2.5382705312055696</v>
      </c>
      <c r="L12" s="30">
        <f aca="true" t="shared" si="4" ref="L12:L17">IF($E$17=0,0,($E12/$E$17)*100)</f>
        <v>-18.49080575165235</v>
      </c>
      <c r="M12" s="29">
        <f aca="true" t="shared" si="5" ref="M12:M17">IF($H$17=0,0,($H12/$H$17)*100)</f>
        <v>-45.72429209838521</v>
      </c>
      <c r="N12" s="5"/>
      <c r="O12" s="31"/>
    </row>
    <row r="13" spans="1:15" ht="12.75">
      <c r="A13" s="2"/>
      <c r="B13" s="27" t="s">
        <v>21</v>
      </c>
      <c r="C13" s="61">
        <v>23996264</v>
      </c>
      <c r="D13" s="62">
        <v>48169998</v>
      </c>
      <c r="E13" s="63">
        <f t="shared" si="0"/>
        <v>24173734</v>
      </c>
      <c r="F13" s="61">
        <v>25323818</v>
      </c>
      <c r="G13" s="62">
        <v>51012028</v>
      </c>
      <c r="H13" s="63">
        <f t="shared" si="1"/>
        <v>25688210</v>
      </c>
      <c r="I13" s="63">
        <v>53868701</v>
      </c>
      <c r="J13" s="28">
        <f t="shared" si="2"/>
        <v>100.73957346026864</v>
      </c>
      <c r="K13" s="29">
        <f t="shared" si="3"/>
        <v>101.43892994334425</v>
      </c>
      <c r="L13" s="30">
        <f t="shared" si="4"/>
        <v>643.0556198423174</v>
      </c>
      <c r="M13" s="29">
        <f t="shared" si="5"/>
        <v>849.217799046985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53850518</v>
      </c>
      <c r="D15" s="62">
        <v>39863149</v>
      </c>
      <c r="E15" s="63">
        <f t="shared" si="0"/>
        <v>-13987369</v>
      </c>
      <c r="F15" s="61">
        <v>58072825</v>
      </c>
      <c r="G15" s="62">
        <v>45425975</v>
      </c>
      <c r="H15" s="63">
        <f t="shared" si="1"/>
        <v>-12646850</v>
      </c>
      <c r="I15" s="63">
        <v>51769909</v>
      </c>
      <c r="J15" s="28">
        <f t="shared" si="2"/>
        <v>-25.974437237539664</v>
      </c>
      <c r="K15" s="29">
        <f t="shared" si="3"/>
        <v>-21.777569801365786</v>
      </c>
      <c r="L15" s="30">
        <f t="shared" si="4"/>
        <v>-372.08385937638826</v>
      </c>
      <c r="M15" s="29">
        <f t="shared" si="5"/>
        <v>-418.0879135555712</v>
      </c>
      <c r="N15" s="5"/>
      <c r="O15" s="31"/>
    </row>
    <row r="16" spans="1:15" ht="12.75">
      <c r="A16" s="2"/>
      <c r="B16" s="27" t="s">
        <v>23</v>
      </c>
      <c r="C16" s="61">
        <v>77918634</v>
      </c>
      <c r="D16" s="62">
        <v>72186573</v>
      </c>
      <c r="E16" s="63">
        <f t="shared" si="0"/>
        <v>-5732061</v>
      </c>
      <c r="F16" s="61">
        <v>82118217</v>
      </c>
      <c r="G16" s="62">
        <v>73484909</v>
      </c>
      <c r="H16" s="63">
        <f t="shared" si="1"/>
        <v>-8633308</v>
      </c>
      <c r="I16" s="63">
        <v>73907836</v>
      </c>
      <c r="J16" s="40">
        <f t="shared" si="2"/>
        <v>-7.356470083908298</v>
      </c>
      <c r="K16" s="29">
        <f t="shared" si="3"/>
        <v>-10.513267719877552</v>
      </c>
      <c r="L16" s="30">
        <f t="shared" si="4"/>
        <v>-152.48095471427683</v>
      </c>
      <c r="M16" s="29">
        <f t="shared" si="5"/>
        <v>-285.4055933930284</v>
      </c>
      <c r="N16" s="5"/>
      <c r="O16" s="31"/>
    </row>
    <row r="17" spans="1:15" ht="16.5">
      <c r="A17" s="2"/>
      <c r="B17" s="32" t="s">
        <v>24</v>
      </c>
      <c r="C17" s="64">
        <v>206847080</v>
      </c>
      <c r="D17" s="65">
        <v>210606278</v>
      </c>
      <c r="E17" s="66">
        <f t="shared" si="0"/>
        <v>3759198</v>
      </c>
      <c r="F17" s="64">
        <v>220005742</v>
      </c>
      <c r="G17" s="65">
        <v>223030668</v>
      </c>
      <c r="H17" s="66">
        <f t="shared" si="1"/>
        <v>3024926</v>
      </c>
      <c r="I17" s="66">
        <v>235522078</v>
      </c>
      <c r="J17" s="41">
        <f t="shared" si="2"/>
        <v>1.8173802598518676</v>
      </c>
      <c r="K17" s="34">
        <f t="shared" si="3"/>
        <v>1.374930477950889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-47576285</v>
      </c>
      <c r="D18" s="71">
        <v>-43793769</v>
      </c>
      <c r="E18" s="72">
        <f t="shared" si="0"/>
        <v>3782516</v>
      </c>
      <c r="F18" s="73">
        <v>-52765273</v>
      </c>
      <c r="G18" s="74">
        <v>-46380734</v>
      </c>
      <c r="H18" s="75">
        <f t="shared" si="1"/>
        <v>6384539</v>
      </c>
      <c r="I18" s="75">
        <v>-48977533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/>
      <c r="D23" s="62">
        <v>59143000</v>
      </c>
      <c r="E23" s="63">
        <f t="shared" si="0"/>
        <v>59143000</v>
      </c>
      <c r="F23" s="61"/>
      <c r="G23" s="62">
        <v>0</v>
      </c>
      <c r="H23" s="63">
        <f t="shared" si="1"/>
        <v>0</v>
      </c>
      <c r="I23" s="63">
        <v>0</v>
      </c>
      <c r="J23" s="28">
        <f t="shared" si="2"/>
        <v>0</v>
      </c>
      <c r="K23" s="29">
        <f t="shared" si="3"/>
        <v>0</v>
      </c>
      <c r="L23" s="30">
        <f>IF($E$25=0,0,($E23/$E$25)*100)</f>
        <v>100</v>
      </c>
      <c r="M23" s="29">
        <f>IF($H$25=0,0,($H23/$H$25)*100)</f>
        <v>0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/>
      <c r="D25" s="65">
        <v>59143000</v>
      </c>
      <c r="E25" s="66">
        <f t="shared" si="0"/>
        <v>59143000</v>
      </c>
      <c r="F25" s="64"/>
      <c r="G25" s="65">
        <v>0</v>
      </c>
      <c r="H25" s="66">
        <f t="shared" si="1"/>
        <v>0</v>
      </c>
      <c r="I25" s="66">
        <v>0</v>
      </c>
      <c r="J25" s="41">
        <f t="shared" si="2"/>
        <v>0</v>
      </c>
      <c r="K25" s="34">
        <f t="shared" si="3"/>
        <v>0</v>
      </c>
      <c r="L25" s="35">
        <f>IF($E$25=0,0,($E25/$E$25)*100)</f>
        <v>100</v>
      </c>
      <c r="M25" s="34">
        <f>IF($H$25=0,0,($H25/$H$25)*100)</f>
        <v>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38443000</v>
      </c>
      <c r="E27" s="63">
        <f t="shared" si="0"/>
        <v>38443000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65.0000845408586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14200000</v>
      </c>
      <c r="E28" s="63">
        <f t="shared" si="0"/>
        <v>14200000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24.009603841536613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3000000</v>
      </c>
      <c r="E30" s="63">
        <f t="shared" si="0"/>
        <v>3000000</v>
      </c>
      <c r="F30" s="61"/>
      <c r="G30" s="62">
        <v>0</v>
      </c>
      <c r="H30" s="63">
        <f t="shared" si="1"/>
        <v>0</v>
      </c>
      <c r="I30" s="63">
        <v>0</v>
      </c>
      <c r="J30" s="28">
        <f t="shared" si="2"/>
        <v>0</v>
      </c>
      <c r="K30" s="29">
        <f t="shared" si="3"/>
        <v>0</v>
      </c>
      <c r="L30" s="30">
        <f t="shared" si="6"/>
        <v>5.072451515817595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/>
      <c r="D31" s="62">
        <v>3500000</v>
      </c>
      <c r="E31" s="63">
        <f t="shared" si="0"/>
        <v>3500000</v>
      </c>
      <c r="F31" s="61"/>
      <c r="G31" s="62">
        <v>0</v>
      </c>
      <c r="H31" s="63">
        <f t="shared" si="1"/>
        <v>0</v>
      </c>
      <c r="I31" s="63">
        <v>0</v>
      </c>
      <c r="J31" s="28">
        <f t="shared" si="2"/>
        <v>0</v>
      </c>
      <c r="K31" s="29">
        <f t="shared" si="3"/>
        <v>0</v>
      </c>
      <c r="L31" s="30">
        <f t="shared" si="6"/>
        <v>5.917860101787194</v>
      </c>
      <c r="M31" s="29">
        <f t="shared" si="7"/>
        <v>0</v>
      </c>
      <c r="N31" s="5"/>
      <c r="O31" s="31"/>
    </row>
    <row r="32" spans="1:15" ht="17.25" thickBot="1">
      <c r="A32" s="6"/>
      <c r="B32" s="55" t="s">
        <v>37</v>
      </c>
      <c r="C32" s="79"/>
      <c r="D32" s="80">
        <v>59143000</v>
      </c>
      <c r="E32" s="81">
        <f t="shared" si="0"/>
        <v>59143000</v>
      </c>
      <c r="F32" s="79"/>
      <c r="G32" s="80">
        <v>0</v>
      </c>
      <c r="H32" s="81">
        <f t="shared" si="1"/>
        <v>0</v>
      </c>
      <c r="I32" s="81">
        <v>0</v>
      </c>
      <c r="J32" s="56">
        <f t="shared" si="2"/>
        <v>0</v>
      </c>
      <c r="K32" s="57">
        <f t="shared" si="3"/>
        <v>0</v>
      </c>
      <c r="L32" s="58">
        <f t="shared" si="6"/>
        <v>100</v>
      </c>
      <c r="M32" s="57">
        <f t="shared" si="7"/>
        <v>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48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>
        <v>214761949</v>
      </c>
      <c r="D7" s="62">
        <v>193932523</v>
      </c>
      <c r="E7" s="63">
        <f>($D7-$C7)</f>
        <v>-20829426</v>
      </c>
      <c r="F7" s="61">
        <v>225196646</v>
      </c>
      <c r="G7" s="62">
        <v>205568475</v>
      </c>
      <c r="H7" s="63">
        <f>($G7-$F7)</f>
        <v>-19628171</v>
      </c>
      <c r="I7" s="63">
        <v>217902583</v>
      </c>
      <c r="J7" s="28">
        <f>IF($C7=0,0,($E7/$C7)*100)</f>
        <v>-9.698843811479845</v>
      </c>
      <c r="K7" s="29">
        <f>IF($F7=0,0,($H7/$F7)*100)</f>
        <v>-8.716013914345776</v>
      </c>
      <c r="L7" s="30">
        <f>IF($E$10=0,0,($E7/$E$10)*100)</f>
        <v>-14.636399987225296</v>
      </c>
      <c r="M7" s="29">
        <f>IF($H$10=0,0,($H7/$H$10)*100)</f>
        <v>-17.011671770297077</v>
      </c>
      <c r="N7" s="5"/>
      <c r="O7" s="31"/>
    </row>
    <row r="8" spans="1:15" ht="12.75">
      <c r="A8" s="2"/>
      <c r="B8" s="27" t="s">
        <v>16</v>
      </c>
      <c r="C8" s="61">
        <v>932654571</v>
      </c>
      <c r="D8" s="62">
        <v>1025268248</v>
      </c>
      <c r="E8" s="63">
        <f>($D8-$C8)</f>
        <v>92613677</v>
      </c>
      <c r="F8" s="61">
        <v>1002893253</v>
      </c>
      <c r="G8" s="62">
        <v>1086784342</v>
      </c>
      <c r="H8" s="63">
        <f>($G8-$F8)</f>
        <v>83891089</v>
      </c>
      <c r="I8" s="63">
        <v>1151991403</v>
      </c>
      <c r="J8" s="28">
        <f>IF($C8=0,0,($E8/$C8)*100)</f>
        <v>9.930115594747885</v>
      </c>
      <c r="K8" s="29">
        <f>IF($F8=0,0,($H8/$F8)*100)</f>
        <v>8.364907107416746</v>
      </c>
      <c r="L8" s="30">
        <f>IF($E$10=0,0,($E8/$E$10)*100)</f>
        <v>65.07768485121423</v>
      </c>
      <c r="M8" s="29">
        <f>IF($H$10=0,0,($H8/$H$10)*100)</f>
        <v>72.70813314805437</v>
      </c>
      <c r="N8" s="5"/>
      <c r="O8" s="31"/>
    </row>
    <row r="9" spans="1:15" ht="12.75">
      <c r="A9" s="2"/>
      <c r="B9" s="27" t="s">
        <v>17</v>
      </c>
      <c r="C9" s="61">
        <v>330841000</v>
      </c>
      <c r="D9" s="62">
        <v>401369244</v>
      </c>
      <c r="E9" s="63">
        <f aca="true" t="shared" si="0" ref="E9:E32">($D9-$C9)</f>
        <v>70528244</v>
      </c>
      <c r="F9" s="61">
        <v>341285517</v>
      </c>
      <c r="G9" s="62">
        <v>392403211</v>
      </c>
      <c r="H9" s="63">
        <f aca="true" t="shared" si="1" ref="H9:H32">($G9-$F9)</f>
        <v>51117694</v>
      </c>
      <c r="I9" s="63">
        <v>409026712</v>
      </c>
      <c r="J9" s="28">
        <f aca="true" t="shared" si="2" ref="J9:J32">IF($C9=0,0,($E9/$C9)*100)</f>
        <v>21.317866890742078</v>
      </c>
      <c r="K9" s="29">
        <f aca="true" t="shared" si="3" ref="K9:K32">IF($F9=0,0,($H9/$F9)*100)</f>
        <v>14.977985133778764</v>
      </c>
      <c r="L9" s="30">
        <f>IF($E$10=0,0,($E9/$E$10)*100)</f>
        <v>49.558715136011074</v>
      </c>
      <c r="M9" s="29">
        <f>IF($H$10=0,0,($H9/$H$10)*100)</f>
        <v>44.303538622242705</v>
      </c>
      <c r="N9" s="5"/>
      <c r="O9" s="31"/>
    </row>
    <row r="10" spans="1:15" ht="16.5">
      <c r="A10" s="6"/>
      <c r="B10" s="32" t="s">
        <v>18</v>
      </c>
      <c r="C10" s="64">
        <v>1478257520</v>
      </c>
      <c r="D10" s="65">
        <v>1620570015</v>
      </c>
      <c r="E10" s="66">
        <f t="shared" si="0"/>
        <v>142312495</v>
      </c>
      <c r="F10" s="64">
        <v>1569375416</v>
      </c>
      <c r="G10" s="65">
        <v>1684756028</v>
      </c>
      <c r="H10" s="66">
        <f t="shared" si="1"/>
        <v>115380612</v>
      </c>
      <c r="I10" s="66">
        <v>1778920698</v>
      </c>
      <c r="J10" s="33">
        <f t="shared" si="2"/>
        <v>9.627043534336291</v>
      </c>
      <c r="K10" s="34">
        <f t="shared" si="3"/>
        <v>7.35200837375676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387558046</v>
      </c>
      <c r="D12" s="62">
        <v>414429974</v>
      </c>
      <c r="E12" s="63">
        <f t="shared" si="0"/>
        <v>26871928</v>
      </c>
      <c r="F12" s="61">
        <v>416605681</v>
      </c>
      <c r="G12" s="62">
        <v>437803754</v>
      </c>
      <c r="H12" s="63">
        <f t="shared" si="1"/>
        <v>21198073</v>
      </c>
      <c r="I12" s="63">
        <v>463546326</v>
      </c>
      <c r="J12" s="28">
        <f t="shared" si="2"/>
        <v>6.933652462475259</v>
      </c>
      <c r="K12" s="29">
        <f t="shared" si="3"/>
        <v>5.088282269487343</v>
      </c>
      <c r="L12" s="30">
        <f aca="true" t="shared" si="4" ref="L12:L17">IF($E$17=0,0,($E12/$E$17)*100)</f>
        <v>-11.71715875057219</v>
      </c>
      <c r="M12" s="29">
        <f aca="true" t="shared" si="5" ref="M12:M17">IF($H$17=0,0,($H12/$H$17)*100)</f>
        <v>-8.968704575146463</v>
      </c>
      <c r="N12" s="5"/>
      <c r="O12" s="31"/>
    </row>
    <row r="13" spans="1:15" ht="12.75">
      <c r="A13" s="2"/>
      <c r="B13" s="27" t="s">
        <v>21</v>
      </c>
      <c r="C13" s="61">
        <v>122971607</v>
      </c>
      <c r="D13" s="62">
        <v>129321957</v>
      </c>
      <c r="E13" s="63">
        <f t="shared" si="0"/>
        <v>6350350</v>
      </c>
      <c r="F13" s="61">
        <v>131772291</v>
      </c>
      <c r="G13" s="62">
        <v>126735518</v>
      </c>
      <c r="H13" s="63">
        <f t="shared" si="1"/>
        <v>-5036773</v>
      </c>
      <c r="I13" s="63">
        <v>124200808</v>
      </c>
      <c r="J13" s="28">
        <f t="shared" si="2"/>
        <v>5.1640782412479975</v>
      </c>
      <c r="K13" s="29">
        <f t="shared" si="3"/>
        <v>-3.8223309026326335</v>
      </c>
      <c r="L13" s="30">
        <f t="shared" si="4"/>
        <v>-2.7689884801602664</v>
      </c>
      <c r="M13" s="29">
        <f t="shared" si="5"/>
        <v>2.13101110884344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>
        <v>614420956</v>
      </c>
      <c r="D15" s="62">
        <v>553171690</v>
      </c>
      <c r="E15" s="63">
        <f t="shared" si="0"/>
        <v>-61249266</v>
      </c>
      <c r="F15" s="61">
        <v>659868113</v>
      </c>
      <c r="G15" s="62">
        <v>630908973</v>
      </c>
      <c r="H15" s="63">
        <f t="shared" si="1"/>
        <v>-28959140</v>
      </c>
      <c r="I15" s="63">
        <v>719576404</v>
      </c>
      <c r="J15" s="28">
        <f t="shared" si="2"/>
        <v>-9.96861604440458</v>
      </c>
      <c r="K15" s="29">
        <f t="shared" si="3"/>
        <v>-4.388625458554322</v>
      </c>
      <c r="L15" s="30">
        <f t="shared" si="4"/>
        <v>26.706955045355272</v>
      </c>
      <c r="M15" s="29">
        <f t="shared" si="5"/>
        <v>12.252338757881764</v>
      </c>
      <c r="N15" s="5"/>
      <c r="O15" s="31"/>
    </row>
    <row r="16" spans="1:15" ht="12.75">
      <c r="A16" s="2"/>
      <c r="B16" s="27" t="s">
        <v>23</v>
      </c>
      <c r="C16" s="61">
        <v>709566067</v>
      </c>
      <c r="D16" s="62">
        <v>508254795</v>
      </c>
      <c r="E16" s="63">
        <f t="shared" si="0"/>
        <v>-201311272</v>
      </c>
      <c r="F16" s="61">
        <v>754767731</v>
      </c>
      <c r="G16" s="62">
        <v>531209553</v>
      </c>
      <c r="H16" s="63">
        <f t="shared" si="1"/>
        <v>-223558178</v>
      </c>
      <c r="I16" s="63">
        <v>557322299</v>
      </c>
      <c r="J16" s="40">
        <f t="shared" si="2"/>
        <v>-28.371039902053262</v>
      </c>
      <c r="K16" s="29">
        <f t="shared" si="3"/>
        <v>-29.619466866158326</v>
      </c>
      <c r="L16" s="30">
        <f t="shared" si="4"/>
        <v>87.77919218537717</v>
      </c>
      <c r="M16" s="29">
        <f t="shared" si="5"/>
        <v>94.58535470842125</v>
      </c>
      <c r="N16" s="5"/>
      <c r="O16" s="31"/>
    </row>
    <row r="17" spans="1:15" ht="16.5">
      <c r="A17" s="2"/>
      <c r="B17" s="32" t="s">
        <v>24</v>
      </c>
      <c r="C17" s="64">
        <v>1834516676</v>
      </c>
      <c r="D17" s="65">
        <v>1605178416</v>
      </c>
      <c r="E17" s="66">
        <f t="shared" si="0"/>
        <v>-229338260</v>
      </c>
      <c r="F17" s="64">
        <v>1963013816</v>
      </c>
      <c r="G17" s="65">
        <v>1726657798</v>
      </c>
      <c r="H17" s="66">
        <f t="shared" si="1"/>
        <v>-236356018</v>
      </c>
      <c r="I17" s="66">
        <v>1864645837</v>
      </c>
      <c r="J17" s="41">
        <f t="shared" si="2"/>
        <v>-12.501290557906053</v>
      </c>
      <c r="K17" s="34">
        <f t="shared" si="3"/>
        <v>-12.040466351969883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-356259156</v>
      </c>
      <c r="D18" s="71">
        <v>15391599</v>
      </c>
      <c r="E18" s="72">
        <f t="shared" si="0"/>
        <v>371650755</v>
      </c>
      <c r="F18" s="73">
        <v>-393638400</v>
      </c>
      <c r="G18" s="74">
        <v>-41901770</v>
      </c>
      <c r="H18" s="75">
        <f t="shared" si="1"/>
        <v>351736630</v>
      </c>
      <c r="I18" s="75">
        <v>-85725139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0</v>
      </c>
      <c r="E21" s="63">
        <f t="shared" si="0"/>
        <v>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0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15000000</v>
      </c>
      <c r="E22" s="63">
        <f t="shared" si="0"/>
        <v>15000000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36.564853862467395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>
        <v>65416000</v>
      </c>
      <c r="D23" s="62">
        <v>91439000</v>
      </c>
      <c r="E23" s="63">
        <f t="shared" si="0"/>
        <v>26023000</v>
      </c>
      <c r="F23" s="61">
        <v>68598000</v>
      </c>
      <c r="G23" s="62">
        <v>68249000</v>
      </c>
      <c r="H23" s="63">
        <f t="shared" si="1"/>
        <v>-349000</v>
      </c>
      <c r="I23" s="63">
        <v>76548000</v>
      </c>
      <c r="J23" s="28">
        <f t="shared" si="2"/>
        <v>39.780787574905226</v>
      </c>
      <c r="K23" s="29">
        <f t="shared" si="3"/>
        <v>-0.5087611883728389</v>
      </c>
      <c r="L23" s="30">
        <f>IF($E$25=0,0,($E23/$E$25)*100)</f>
        <v>63.435146137532605</v>
      </c>
      <c r="M23" s="29">
        <f>IF($H$25=0,0,($H23/$H$25)*100)</f>
        <v>100</v>
      </c>
      <c r="N23" s="5"/>
      <c r="O23" s="31"/>
    </row>
    <row r="24" spans="1:15" ht="12.75">
      <c r="A24" s="6"/>
      <c r="B24" s="27" t="s">
        <v>30</v>
      </c>
      <c r="C24" s="61"/>
      <c r="D24" s="62">
        <v>0</v>
      </c>
      <c r="E24" s="63">
        <f t="shared" si="0"/>
        <v>0</v>
      </c>
      <c r="F24" s="61"/>
      <c r="G24" s="62">
        <v>0</v>
      </c>
      <c r="H24" s="63">
        <f t="shared" si="1"/>
        <v>0</v>
      </c>
      <c r="I24" s="63">
        <v>0</v>
      </c>
      <c r="J24" s="28">
        <f t="shared" si="2"/>
        <v>0</v>
      </c>
      <c r="K24" s="29">
        <f t="shared" si="3"/>
        <v>0</v>
      </c>
      <c r="L24" s="30">
        <f>IF($E$25=0,0,($E24/$E$25)*100)</f>
        <v>0</v>
      </c>
      <c r="M24" s="29">
        <f>IF($H$25=0,0,($H24/$H$25)*100)</f>
        <v>0</v>
      </c>
      <c r="N24" s="5"/>
      <c r="O24" s="31"/>
    </row>
    <row r="25" spans="1:15" ht="16.5">
      <c r="A25" s="6"/>
      <c r="B25" s="32" t="s">
        <v>31</v>
      </c>
      <c r="C25" s="64">
        <v>65416000</v>
      </c>
      <c r="D25" s="65">
        <v>106439000</v>
      </c>
      <c r="E25" s="66">
        <f t="shared" si="0"/>
        <v>41023000</v>
      </c>
      <c r="F25" s="64">
        <v>68598000</v>
      </c>
      <c r="G25" s="65">
        <v>68249000</v>
      </c>
      <c r="H25" s="66">
        <f t="shared" si="1"/>
        <v>-349000</v>
      </c>
      <c r="I25" s="66">
        <v>76548000</v>
      </c>
      <c r="J25" s="41">
        <f t="shared" si="2"/>
        <v>62.71095756389874</v>
      </c>
      <c r="K25" s="34">
        <f t="shared" si="3"/>
        <v>-0.5087611883728389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>
        <v>15000000</v>
      </c>
      <c r="D27" s="62">
        <v>56238000</v>
      </c>
      <c r="E27" s="63">
        <f t="shared" si="0"/>
        <v>41238000</v>
      </c>
      <c r="F27" s="61">
        <v>500000</v>
      </c>
      <c r="G27" s="62">
        <v>58084000</v>
      </c>
      <c r="H27" s="63">
        <f t="shared" si="1"/>
        <v>57584000</v>
      </c>
      <c r="I27" s="63">
        <v>61375000</v>
      </c>
      <c r="J27" s="28">
        <f t="shared" si="2"/>
        <v>274.92</v>
      </c>
      <c r="K27" s="29">
        <f t="shared" si="3"/>
        <v>11516.800000000001</v>
      </c>
      <c r="L27" s="30">
        <f aca="true" t="shared" si="6" ref="L27:L32">IF($E$32=0,0,($E27/$E$32)*100)</f>
        <v>100.52409623869536</v>
      </c>
      <c r="M27" s="29">
        <f aca="true" t="shared" si="7" ref="M27:M32">IF($H$32=0,0,($H27/$H$32)*100)</f>
        <v>-16499.71346704871</v>
      </c>
      <c r="N27" s="5"/>
      <c r="O27" s="31"/>
    </row>
    <row r="28" spans="1:15" ht="12.75">
      <c r="A28" s="6"/>
      <c r="B28" s="27" t="s">
        <v>34</v>
      </c>
      <c r="C28" s="61">
        <v>9000000</v>
      </c>
      <c r="D28" s="62">
        <v>46201000</v>
      </c>
      <c r="E28" s="63">
        <f t="shared" si="0"/>
        <v>37201000</v>
      </c>
      <c r="F28" s="61">
        <v>10000000</v>
      </c>
      <c r="G28" s="62">
        <v>10165000</v>
      </c>
      <c r="H28" s="63">
        <f t="shared" si="1"/>
        <v>165000</v>
      </c>
      <c r="I28" s="63">
        <v>15173000</v>
      </c>
      <c r="J28" s="28">
        <f t="shared" si="2"/>
        <v>413.3444444444445</v>
      </c>
      <c r="K28" s="29">
        <f t="shared" si="3"/>
        <v>1.6500000000000001</v>
      </c>
      <c r="L28" s="30">
        <f t="shared" si="6"/>
        <v>90.68327523584331</v>
      </c>
      <c r="M28" s="29">
        <f t="shared" si="7"/>
        <v>-47.277936962750715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>
        <v>37916000</v>
      </c>
      <c r="D30" s="62">
        <v>1000000</v>
      </c>
      <c r="E30" s="63">
        <f t="shared" si="0"/>
        <v>-36916000</v>
      </c>
      <c r="F30" s="61">
        <v>46696000</v>
      </c>
      <c r="G30" s="62">
        <v>0</v>
      </c>
      <c r="H30" s="63">
        <f t="shared" si="1"/>
        <v>-46696000</v>
      </c>
      <c r="I30" s="63">
        <v>0</v>
      </c>
      <c r="J30" s="28">
        <f t="shared" si="2"/>
        <v>-97.36259099061083</v>
      </c>
      <c r="K30" s="29">
        <f t="shared" si="3"/>
        <v>-100</v>
      </c>
      <c r="L30" s="30">
        <f t="shared" si="6"/>
        <v>-89.98854301245642</v>
      </c>
      <c r="M30" s="29">
        <f t="shared" si="7"/>
        <v>13379.942693409743</v>
      </c>
      <c r="N30" s="5"/>
      <c r="O30" s="31"/>
    </row>
    <row r="31" spans="1:15" ht="12.75">
      <c r="A31" s="6"/>
      <c r="B31" s="27" t="s">
        <v>30</v>
      </c>
      <c r="C31" s="61">
        <v>3500000</v>
      </c>
      <c r="D31" s="62">
        <v>3000000</v>
      </c>
      <c r="E31" s="63">
        <f t="shared" si="0"/>
        <v>-500000</v>
      </c>
      <c r="F31" s="61">
        <v>11402000</v>
      </c>
      <c r="G31" s="62">
        <v>0</v>
      </c>
      <c r="H31" s="63">
        <f t="shared" si="1"/>
        <v>-11402000</v>
      </c>
      <c r="I31" s="63">
        <v>0</v>
      </c>
      <c r="J31" s="28">
        <f t="shared" si="2"/>
        <v>-14.285714285714285</v>
      </c>
      <c r="K31" s="29">
        <f t="shared" si="3"/>
        <v>-100</v>
      </c>
      <c r="L31" s="30">
        <f t="shared" si="6"/>
        <v>-1.2188284620822465</v>
      </c>
      <c r="M31" s="29">
        <f t="shared" si="7"/>
        <v>3267.048710601719</v>
      </c>
      <c r="N31" s="5"/>
      <c r="O31" s="31"/>
    </row>
    <row r="32" spans="1:15" ht="17.25" thickBot="1">
      <c r="A32" s="6"/>
      <c r="B32" s="55" t="s">
        <v>37</v>
      </c>
      <c r="C32" s="79">
        <v>65416000</v>
      </c>
      <c r="D32" s="80">
        <v>106439000</v>
      </c>
      <c r="E32" s="81">
        <f t="shared" si="0"/>
        <v>41023000</v>
      </c>
      <c r="F32" s="79">
        <v>68598000</v>
      </c>
      <c r="G32" s="80">
        <v>68249000</v>
      </c>
      <c r="H32" s="81">
        <f t="shared" si="1"/>
        <v>-349000</v>
      </c>
      <c r="I32" s="81">
        <v>76548000</v>
      </c>
      <c r="J32" s="56">
        <f t="shared" si="2"/>
        <v>62.71095756389874</v>
      </c>
      <c r="K32" s="57">
        <f t="shared" si="3"/>
        <v>-0.5087611883728389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9" width="12.140625" style="1" customWidth="1"/>
    <col min="10" max="13" width="8.7109375" style="1" customWidth="1"/>
    <col min="14" max="14" width="12.140625" style="1" customWidth="1"/>
    <col min="15" max="15" width="9.8515625" style="1" bestFit="1" customWidth="1"/>
    <col min="16" max="16384" width="9.140625" style="1" customWidth="1"/>
  </cols>
  <sheetData>
    <row r="1" spans="1:14" ht="15.75" customHeight="1">
      <c r="A1" s="83"/>
      <c r="B1" s="88" t="s">
        <v>49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6.5">
      <c r="A2" s="82"/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4"/>
      <c r="B3" s="88" t="s">
        <v>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31.5" customHeight="1">
      <c r="A4" s="2"/>
      <c r="B4" s="3"/>
      <c r="C4" s="89" t="s">
        <v>3</v>
      </c>
      <c r="D4" s="90"/>
      <c r="E4" s="91"/>
      <c r="F4" s="92" t="s">
        <v>4</v>
      </c>
      <c r="G4" s="93"/>
      <c r="H4" s="94"/>
      <c r="I4" s="4" t="s">
        <v>5</v>
      </c>
      <c r="J4" s="95" t="s">
        <v>6</v>
      </c>
      <c r="K4" s="96"/>
      <c r="L4" s="97" t="s">
        <v>7</v>
      </c>
      <c r="M4" s="98"/>
      <c r="N4" s="5"/>
    </row>
    <row r="5" spans="1:14" ht="33.75">
      <c r="A5" s="6"/>
      <c r="B5" s="99" t="s">
        <v>8</v>
      </c>
      <c r="C5" s="7" t="s">
        <v>9</v>
      </c>
      <c r="D5" s="8" t="s">
        <v>10</v>
      </c>
      <c r="E5" s="9" t="s">
        <v>2</v>
      </c>
      <c r="F5" s="10" t="s">
        <v>11</v>
      </c>
      <c r="G5" s="11" t="s">
        <v>12</v>
      </c>
      <c r="H5" s="12" t="s">
        <v>2</v>
      </c>
      <c r="I5" s="13" t="s">
        <v>13</v>
      </c>
      <c r="J5" s="14" t="s">
        <v>3</v>
      </c>
      <c r="K5" s="15" t="s">
        <v>4</v>
      </c>
      <c r="L5" s="16" t="s">
        <v>3</v>
      </c>
      <c r="M5" s="17" t="s">
        <v>4</v>
      </c>
      <c r="N5" s="5"/>
    </row>
    <row r="6" spans="1:15" ht="15.75">
      <c r="A6" s="18"/>
      <c r="B6" s="19" t="s">
        <v>14</v>
      </c>
      <c r="C6" s="20"/>
      <c r="D6" s="21"/>
      <c r="E6" s="22"/>
      <c r="F6" s="20"/>
      <c r="G6" s="21"/>
      <c r="H6" s="22"/>
      <c r="I6" s="23"/>
      <c r="J6" s="23"/>
      <c r="K6" s="24"/>
      <c r="L6" s="25"/>
      <c r="M6" s="24"/>
      <c r="N6" s="5"/>
      <c r="O6" s="26"/>
    </row>
    <row r="7" spans="1:15" ht="12.75">
      <c r="A7" s="2"/>
      <c r="B7" s="27" t="s">
        <v>15</v>
      </c>
      <c r="C7" s="61"/>
      <c r="D7" s="62">
        <v>0</v>
      </c>
      <c r="E7" s="63">
        <f>($D7-$C7)</f>
        <v>0</v>
      </c>
      <c r="F7" s="61"/>
      <c r="G7" s="62">
        <v>0</v>
      </c>
      <c r="H7" s="63">
        <f>($G7-$F7)</f>
        <v>0</v>
      </c>
      <c r="I7" s="63">
        <v>0</v>
      </c>
      <c r="J7" s="28">
        <f>IF($C7=0,0,($E7/$C7)*100)</f>
        <v>0</v>
      </c>
      <c r="K7" s="29">
        <f>IF($F7=0,0,($H7/$F7)*100)</f>
        <v>0</v>
      </c>
      <c r="L7" s="30">
        <f>IF($E$10=0,0,($E7/$E$10)*100)</f>
        <v>0</v>
      </c>
      <c r="M7" s="29">
        <f>IF($H$10=0,0,($H7/$H$10)*100)</f>
        <v>0</v>
      </c>
      <c r="N7" s="5"/>
      <c r="O7" s="31"/>
    </row>
    <row r="8" spans="1:15" ht="12.75">
      <c r="A8" s="2"/>
      <c r="B8" s="27" t="s">
        <v>16</v>
      </c>
      <c r="C8" s="61">
        <v>1500000</v>
      </c>
      <c r="D8" s="62">
        <v>2050000</v>
      </c>
      <c r="E8" s="63">
        <f>($D8-$C8)</f>
        <v>550000</v>
      </c>
      <c r="F8" s="61">
        <v>1500000</v>
      </c>
      <c r="G8" s="62">
        <v>2173000</v>
      </c>
      <c r="H8" s="63">
        <f>($G8-$F8)</f>
        <v>673000</v>
      </c>
      <c r="I8" s="63">
        <v>2303380</v>
      </c>
      <c r="J8" s="28">
        <f>IF($C8=0,0,($E8/$C8)*100)</f>
        <v>36.666666666666664</v>
      </c>
      <c r="K8" s="29">
        <f>IF($F8=0,0,($H8/$F8)*100)</f>
        <v>44.86666666666667</v>
      </c>
      <c r="L8" s="30">
        <f>IF($E$10=0,0,($E8/$E$10)*100)</f>
        <v>-4.125412541254125</v>
      </c>
      <c r="M8" s="29">
        <f>IF($H$10=0,0,($H8/$H$10)*100)</f>
        <v>-2.832226955225564</v>
      </c>
      <c r="N8" s="5"/>
      <c r="O8" s="31"/>
    </row>
    <row r="9" spans="1:15" ht="12.75">
      <c r="A9" s="2"/>
      <c r="B9" s="27" t="s">
        <v>17</v>
      </c>
      <c r="C9" s="61">
        <v>414494150</v>
      </c>
      <c r="D9" s="62">
        <v>400612150</v>
      </c>
      <c r="E9" s="63">
        <f aca="true" t="shared" si="0" ref="E9:E32">($D9-$C9)</f>
        <v>-13882000</v>
      </c>
      <c r="F9" s="61">
        <v>436398910</v>
      </c>
      <c r="G9" s="62">
        <v>411963690</v>
      </c>
      <c r="H9" s="63">
        <f aca="true" t="shared" si="1" ref="H9:H32">($G9-$F9)</f>
        <v>-24435220</v>
      </c>
      <c r="I9" s="63">
        <v>361537900</v>
      </c>
      <c r="J9" s="28">
        <f aca="true" t="shared" si="2" ref="J9:J32">IF($C9=0,0,($E9/$C9)*100)</f>
        <v>-3.3491425632907004</v>
      </c>
      <c r="K9" s="29">
        <f aca="true" t="shared" si="3" ref="K9:K32">IF($F9=0,0,($H9/$F9)*100)</f>
        <v>-5.59928529610672</v>
      </c>
      <c r="L9" s="30">
        <f>IF($E$10=0,0,($E9/$E$10)*100)</f>
        <v>104.12541254125414</v>
      </c>
      <c r="M9" s="29">
        <f>IF($H$10=0,0,($H9/$H$10)*100)</f>
        <v>102.83222695522556</v>
      </c>
      <c r="N9" s="5"/>
      <c r="O9" s="31"/>
    </row>
    <row r="10" spans="1:15" ht="16.5">
      <c r="A10" s="6"/>
      <c r="B10" s="32" t="s">
        <v>18</v>
      </c>
      <c r="C10" s="64">
        <v>415994150</v>
      </c>
      <c r="D10" s="65">
        <v>402662150</v>
      </c>
      <c r="E10" s="66">
        <f t="shared" si="0"/>
        <v>-13332000</v>
      </c>
      <c r="F10" s="64">
        <v>437898910</v>
      </c>
      <c r="G10" s="65">
        <v>414136690</v>
      </c>
      <c r="H10" s="66">
        <f t="shared" si="1"/>
        <v>-23762220</v>
      </c>
      <c r="I10" s="66">
        <v>363841280</v>
      </c>
      <c r="J10" s="33">
        <f t="shared" si="2"/>
        <v>-3.2048527605496377</v>
      </c>
      <c r="K10" s="34">
        <f t="shared" si="3"/>
        <v>-5.426416795602437</v>
      </c>
      <c r="L10" s="35">
        <f>IF($E$10=0,0,($E10/$E$10)*100)</f>
        <v>100</v>
      </c>
      <c r="M10" s="34">
        <f>IF($H$10=0,0,($H10/$H$10)*100)</f>
        <v>100</v>
      </c>
      <c r="N10" s="5"/>
      <c r="O10" s="36"/>
    </row>
    <row r="11" spans="1:15" ht="15.75">
      <c r="A11" s="6"/>
      <c r="B11" s="19" t="s">
        <v>19</v>
      </c>
      <c r="C11" s="67"/>
      <c r="D11" s="68"/>
      <c r="E11" s="69"/>
      <c r="F11" s="67"/>
      <c r="G11" s="68"/>
      <c r="H11" s="69"/>
      <c r="I11" s="69"/>
      <c r="J11" s="37"/>
      <c r="K11" s="38"/>
      <c r="L11" s="39"/>
      <c r="M11" s="38"/>
      <c r="N11" s="5"/>
      <c r="O11" s="26"/>
    </row>
    <row r="12" spans="1:15" ht="12.75">
      <c r="A12" s="2"/>
      <c r="B12" s="27" t="s">
        <v>20</v>
      </c>
      <c r="C12" s="61">
        <v>113492590</v>
      </c>
      <c r="D12" s="62">
        <v>111184292</v>
      </c>
      <c r="E12" s="63">
        <f t="shared" si="0"/>
        <v>-2308298</v>
      </c>
      <c r="F12" s="61">
        <v>120302170</v>
      </c>
      <c r="G12" s="62">
        <v>120044190</v>
      </c>
      <c r="H12" s="63">
        <f t="shared" si="1"/>
        <v>-257980</v>
      </c>
      <c r="I12" s="63">
        <v>127246890</v>
      </c>
      <c r="J12" s="28">
        <f t="shared" si="2"/>
        <v>-2.0338755155733077</v>
      </c>
      <c r="K12" s="29">
        <f t="shared" si="3"/>
        <v>-0.21444334711501878</v>
      </c>
      <c r="L12" s="30">
        <f aca="true" t="shared" si="4" ref="L12:L17">IF($E$17=0,0,($E12/$E$17)*100)</f>
        <v>-8.256699260441195</v>
      </c>
      <c r="M12" s="29">
        <f aca="true" t="shared" si="5" ref="M12:M17">IF($H$17=0,0,($H12/$H$17)*100)</f>
        <v>1.4140043322312745</v>
      </c>
      <c r="N12" s="5"/>
      <c r="O12" s="31"/>
    </row>
    <row r="13" spans="1:15" ht="12.75">
      <c r="A13" s="2"/>
      <c r="B13" s="27" t="s">
        <v>21</v>
      </c>
      <c r="C13" s="61"/>
      <c r="D13" s="62">
        <v>0</v>
      </c>
      <c r="E13" s="63">
        <f t="shared" si="0"/>
        <v>0</v>
      </c>
      <c r="F13" s="61"/>
      <c r="G13" s="62">
        <v>0</v>
      </c>
      <c r="H13" s="63">
        <f t="shared" si="1"/>
        <v>0</v>
      </c>
      <c r="I13" s="63">
        <v>0</v>
      </c>
      <c r="J13" s="28">
        <f t="shared" si="2"/>
        <v>0</v>
      </c>
      <c r="K13" s="29">
        <f t="shared" si="3"/>
        <v>0</v>
      </c>
      <c r="L13" s="30">
        <f t="shared" si="4"/>
        <v>0</v>
      </c>
      <c r="M13" s="29">
        <f t="shared" si="5"/>
        <v>0</v>
      </c>
      <c r="N13" s="5"/>
      <c r="O13" s="31"/>
    </row>
    <row r="14" spans="1:15" ht="12.75" hidden="1">
      <c r="A14" s="2"/>
      <c r="B14" s="27"/>
      <c r="C14" s="61"/>
      <c r="D14" s="62">
        <v>0</v>
      </c>
      <c r="E14" s="63">
        <f t="shared" si="0"/>
        <v>0</v>
      </c>
      <c r="F14" s="61"/>
      <c r="G14" s="62">
        <v>0</v>
      </c>
      <c r="H14" s="63">
        <f t="shared" si="1"/>
        <v>0</v>
      </c>
      <c r="I14" s="63">
        <v>0</v>
      </c>
      <c r="J14" s="28">
        <f t="shared" si="2"/>
        <v>0</v>
      </c>
      <c r="K14" s="29">
        <f t="shared" si="3"/>
        <v>0</v>
      </c>
      <c r="L14" s="30">
        <f t="shared" si="4"/>
        <v>0</v>
      </c>
      <c r="M14" s="29">
        <f t="shared" si="5"/>
        <v>0</v>
      </c>
      <c r="N14" s="5"/>
      <c r="O14" s="31"/>
    </row>
    <row r="15" spans="1:15" ht="12.75">
      <c r="A15" s="2"/>
      <c r="B15" s="27" t="s">
        <v>22</v>
      </c>
      <c r="C15" s="61"/>
      <c r="D15" s="62">
        <v>0</v>
      </c>
      <c r="E15" s="63">
        <f t="shared" si="0"/>
        <v>0</v>
      </c>
      <c r="F15" s="61"/>
      <c r="G15" s="62">
        <v>0</v>
      </c>
      <c r="H15" s="63">
        <f t="shared" si="1"/>
        <v>0</v>
      </c>
      <c r="I15" s="63">
        <v>0</v>
      </c>
      <c r="J15" s="28">
        <f t="shared" si="2"/>
        <v>0</v>
      </c>
      <c r="K15" s="29">
        <f t="shared" si="3"/>
        <v>0</v>
      </c>
      <c r="L15" s="30">
        <f t="shared" si="4"/>
        <v>0</v>
      </c>
      <c r="M15" s="29">
        <f t="shared" si="5"/>
        <v>0</v>
      </c>
      <c r="N15" s="5"/>
      <c r="O15" s="31"/>
    </row>
    <row r="16" spans="1:15" ht="12.75">
      <c r="A16" s="2"/>
      <c r="B16" s="27" t="s">
        <v>23</v>
      </c>
      <c r="C16" s="61">
        <v>297731990</v>
      </c>
      <c r="D16" s="62">
        <v>327996956</v>
      </c>
      <c r="E16" s="63">
        <f t="shared" si="0"/>
        <v>30264966</v>
      </c>
      <c r="F16" s="61">
        <v>316625870</v>
      </c>
      <c r="G16" s="62">
        <v>298639210</v>
      </c>
      <c r="H16" s="63">
        <f t="shared" si="1"/>
        <v>-17986660</v>
      </c>
      <c r="I16" s="63">
        <v>248558360</v>
      </c>
      <c r="J16" s="40">
        <f t="shared" si="2"/>
        <v>10.165171031839742</v>
      </c>
      <c r="K16" s="29">
        <f t="shared" si="3"/>
        <v>-5.680729752120381</v>
      </c>
      <c r="L16" s="30">
        <f t="shared" si="4"/>
        <v>108.2566992604412</v>
      </c>
      <c r="M16" s="29">
        <f t="shared" si="5"/>
        <v>98.58599566776873</v>
      </c>
      <c r="N16" s="5"/>
      <c r="O16" s="31"/>
    </row>
    <row r="17" spans="1:15" ht="16.5">
      <c r="A17" s="2"/>
      <c r="B17" s="32" t="s">
        <v>24</v>
      </c>
      <c r="C17" s="64">
        <v>411224580</v>
      </c>
      <c r="D17" s="65">
        <v>439181248</v>
      </c>
      <c r="E17" s="66">
        <f t="shared" si="0"/>
        <v>27956668</v>
      </c>
      <c r="F17" s="64">
        <v>436928040</v>
      </c>
      <c r="G17" s="65">
        <v>418683400</v>
      </c>
      <c r="H17" s="66">
        <f t="shared" si="1"/>
        <v>-18244640</v>
      </c>
      <c r="I17" s="66">
        <v>375805250</v>
      </c>
      <c r="J17" s="41">
        <f t="shared" si="2"/>
        <v>6.798394201047028</v>
      </c>
      <c r="K17" s="34">
        <f t="shared" si="3"/>
        <v>-4.1756624271584855</v>
      </c>
      <c r="L17" s="35">
        <f t="shared" si="4"/>
        <v>100</v>
      </c>
      <c r="M17" s="34">
        <f t="shared" si="5"/>
        <v>100</v>
      </c>
      <c r="N17" s="5"/>
      <c r="O17" s="36"/>
    </row>
    <row r="18" spans="1:15" ht="16.5">
      <c r="A18" s="42"/>
      <c r="B18" s="43" t="s">
        <v>25</v>
      </c>
      <c r="C18" s="70">
        <v>4769570</v>
      </c>
      <c r="D18" s="71">
        <v>-36519098</v>
      </c>
      <c r="E18" s="72">
        <f t="shared" si="0"/>
        <v>-41288668</v>
      </c>
      <c r="F18" s="73">
        <v>970870</v>
      </c>
      <c r="G18" s="74">
        <v>-4546710</v>
      </c>
      <c r="H18" s="75">
        <f t="shared" si="1"/>
        <v>-5517580</v>
      </c>
      <c r="I18" s="75">
        <v>-11963970</v>
      </c>
      <c r="J18" s="44"/>
      <c r="K18" s="45"/>
      <c r="L18" s="46"/>
      <c r="M18" s="45"/>
      <c r="N18" s="5"/>
      <c r="O18" s="36"/>
    </row>
    <row r="19" spans="1:15" ht="12.75">
      <c r="A19" s="2"/>
      <c r="B19" s="47"/>
      <c r="C19" s="67"/>
      <c r="D19" s="68"/>
      <c r="E19" s="69"/>
      <c r="F19" s="67"/>
      <c r="G19" s="68"/>
      <c r="H19" s="69"/>
      <c r="I19" s="69"/>
      <c r="J19" s="48"/>
      <c r="K19" s="49"/>
      <c r="L19" s="50"/>
      <c r="M19" s="49"/>
      <c r="N19" s="5"/>
      <c r="O19" s="31"/>
    </row>
    <row r="20" spans="1:15" ht="15.75">
      <c r="A20" s="18"/>
      <c r="B20" s="43" t="s">
        <v>26</v>
      </c>
      <c r="C20" s="76"/>
      <c r="D20" s="77"/>
      <c r="E20" s="78"/>
      <c r="F20" s="76"/>
      <c r="G20" s="77"/>
      <c r="H20" s="78"/>
      <c r="I20" s="78"/>
      <c r="J20" s="51"/>
      <c r="K20" s="38"/>
      <c r="L20" s="39"/>
      <c r="M20" s="38"/>
      <c r="N20" s="5"/>
      <c r="O20" s="26"/>
    </row>
    <row r="21" spans="1:15" ht="12.75">
      <c r="A21" s="2"/>
      <c r="B21" s="27" t="s">
        <v>27</v>
      </c>
      <c r="C21" s="61"/>
      <c r="D21" s="62">
        <v>7500000</v>
      </c>
      <c r="E21" s="63">
        <f t="shared" si="0"/>
        <v>7500000</v>
      </c>
      <c r="F21" s="61"/>
      <c r="G21" s="62">
        <v>0</v>
      </c>
      <c r="H21" s="63">
        <f t="shared" si="1"/>
        <v>0</v>
      </c>
      <c r="I21" s="63">
        <v>0</v>
      </c>
      <c r="J21" s="28">
        <f t="shared" si="2"/>
        <v>0</v>
      </c>
      <c r="K21" s="29">
        <f t="shared" si="3"/>
        <v>0</v>
      </c>
      <c r="L21" s="30">
        <f>IF($E$25=0,0,($E21/$E$25)*100)</f>
        <v>71.42857142857143</v>
      </c>
      <c r="M21" s="29">
        <f>IF($H$25=0,0,($H21/$H$25)*100)</f>
        <v>0</v>
      </c>
      <c r="N21" s="5"/>
      <c r="O21" s="31"/>
    </row>
    <row r="22" spans="1:15" ht="12.75">
      <c r="A22" s="6"/>
      <c r="B22" s="27" t="s">
        <v>28</v>
      </c>
      <c r="C22" s="61"/>
      <c r="D22" s="62">
        <v>0</v>
      </c>
      <c r="E22" s="63">
        <f t="shared" si="0"/>
        <v>0</v>
      </c>
      <c r="F22" s="61"/>
      <c r="G22" s="62">
        <v>0</v>
      </c>
      <c r="H22" s="63">
        <f t="shared" si="1"/>
        <v>0</v>
      </c>
      <c r="I22" s="63">
        <v>0</v>
      </c>
      <c r="J22" s="28">
        <f t="shared" si="2"/>
        <v>0</v>
      </c>
      <c r="K22" s="29">
        <f t="shared" si="3"/>
        <v>0</v>
      </c>
      <c r="L22" s="30">
        <f>IF($E$25=0,0,($E22/$E$25)*100)</f>
        <v>0</v>
      </c>
      <c r="M22" s="29">
        <f>IF($H$25=0,0,($H22/$H$25)*100)</f>
        <v>0</v>
      </c>
      <c r="N22" s="5"/>
      <c r="O22" s="31"/>
    </row>
    <row r="23" spans="1:15" ht="12.75">
      <c r="A23" s="6"/>
      <c r="B23" s="27" t="s">
        <v>29</v>
      </c>
      <c r="C23" s="61"/>
      <c r="D23" s="62">
        <v>0</v>
      </c>
      <c r="E23" s="63">
        <f t="shared" si="0"/>
        <v>0</v>
      </c>
      <c r="F23" s="61"/>
      <c r="G23" s="62">
        <v>0</v>
      </c>
      <c r="H23" s="63">
        <f t="shared" si="1"/>
        <v>0</v>
      </c>
      <c r="I23" s="63">
        <v>0</v>
      </c>
      <c r="J23" s="28">
        <f t="shared" si="2"/>
        <v>0</v>
      </c>
      <c r="K23" s="29">
        <f t="shared" si="3"/>
        <v>0</v>
      </c>
      <c r="L23" s="30">
        <f>IF($E$25=0,0,($E23/$E$25)*100)</f>
        <v>0</v>
      </c>
      <c r="M23" s="29">
        <f>IF($H$25=0,0,($H23/$H$25)*100)</f>
        <v>0</v>
      </c>
      <c r="N23" s="5"/>
      <c r="O23" s="31"/>
    </row>
    <row r="24" spans="1:15" ht="12.75">
      <c r="A24" s="6"/>
      <c r="B24" s="27" t="s">
        <v>30</v>
      </c>
      <c r="C24" s="61">
        <v>11000000</v>
      </c>
      <c r="D24" s="62">
        <v>14000000</v>
      </c>
      <c r="E24" s="63">
        <f t="shared" si="0"/>
        <v>3000000</v>
      </c>
      <c r="F24" s="61">
        <v>11000000</v>
      </c>
      <c r="G24" s="62">
        <v>14500000</v>
      </c>
      <c r="H24" s="63">
        <f t="shared" si="1"/>
        <v>3500000</v>
      </c>
      <c r="I24" s="63">
        <v>7500000</v>
      </c>
      <c r="J24" s="28">
        <f t="shared" si="2"/>
        <v>27.27272727272727</v>
      </c>
      <c r="K24" s="29">
        <f t="shared" si="3"/>
        <v>31.818181818181817</v>
      </c>
      <c r="L24" s="30">
        <f>IF($E$25=0,0,($E24/$E$25)*100)</f>
        <v>28.57142857142857</v>
      </c>
      <c r="M24" s="29">
        <f>IF($H$25=0,0,($H24/$H$25)*100)</f>
        <v>100</v>
      </c>
      <c r="N24" s="5"/>
      <c r="O24" s="31"/>
    </row>
    <row r="25" spans="1:15" ht="16.5">
      <c r="A25" s="6"/>
      <c r="B25" s="32" t="s">
        <v>31</v>
      </c>
      <c r="C25" s="64">
        <v>11000000</v>
      </c>
      <c r="D25" s="65">
        <v>21500000</v>
      </c>
      <c r="E25" s="66">
        <f t="shared" si="0"/>
        <v>10500000</v>
      </c>
      <c r="F25" s="64">
        <v>11000000</v>
      </c>
      <c r="G25" s="65">
        <v>14500000</v>
      </c>
      <c r="H25" s="66">
        <f t="shared" si="1"/>
        <v>3500000</v>
      </c>
      <c r="I25" s="66">
        <v>7500000</v>
      </c>
      <c r="J25" s="41">
        <f t="shared" si="2"/>
        <v>95.45454545454545</v>
      </c>
      <c r="K25" s="34">
        <f t="shared" si="3"/>
        <v>31.818181818181817</v>
      </c>
      <c r="L25" s="35">
        <f>IF($E$25=0,0,($E25/$E$25)*100)</f>
        <v>100</v>
      </c>
      <c r="M25" s="34">
        <f>IF($H$25=0,0,($H25/$H$25)*100)</f>
        <v>100</v>
      </c>
      <c r="N25" s="5"/>
      <c r="O25" s="36"/>
    </row>
    <row r="26" spans="1:15" ht="15.75">
      <c r="A26" s="18"/>
      <c r="B26" s="43" t="s">
        <v>32</v>
      </c>
      <c r="C26" s="76"/>
      <c r="D26" s="77"/>
      <c r="E26" s="78"/>
      <c r="F26" s="76"/>
      <c r="G26" s="77"/>
      <c r="H26" s="78"/>
      <c r="I26" s="78"/>
      <c r="J26" s="52"/>
      <c r="K26" s="53"/>
      <c r="L26" s="54"/>
      <c r="M26" s="53"/>
      <c r="N26" s="5"/>
      <c r="O26" s="26"/>
    </row>
    <row r="27" spans="1:15" ht="12.75">
      <c r="A27" s="2"/>
      <c r="B27" s="27" t="s">
        <v>33</v>
      </c>
      <c r="C27" s="61"/>
      <c r="D27" s="62">
        <v>0</v>
      </c>
      <c r="E27" s="63">
        <f t="shared" si="0"/>
        <v>0</v>
      </c>
      <c r="F27" s="61"/>
      <c r="G27" s="62">
        <v>0</v>
      </c>
      <c r="H27" s="63">
        <f t="shared" si="1"/>
        <v>0</v>
      </c>
      <c r="I27" s="63">
        <v>0</v>
      </c>
      <c r="J27" s="28">
        <f t="shared" si="2"/>
        <v>0</v>
      </c>
      <c r="K27" s="29">
        <f t="shared" si="3"/>
        <v>0</v>
      </c>
      <c r="L27" s="30">
        <f aca="true" t="shared" si="6" ref="L27:L32">IF($E$32=0,0,($E27/$E$32)*100)</f>
        <v>0</v>
      </c>
      <c r="M27" s="29">
        <f aca="true" t="shared" si="7" ref="M27:M32">IF($H$32=0,0,($H27/$H$32)*100)</f>
        <v>0</v>
      </c>
      <c r="N27" s="5"/>
      <c r="O27" s="31"/>
    </row>
    <row r="28" spans="1:15" ht="12.75">
      <c r="A28" s="6"/>
      <c r="B28" s="27" t="s">
        <v>34</v>
      </c>
      <c r="C28" s="61"/>
      <c r="D28" s="62">
        <v>0</v>
      </c>
      <c r="E28" s="63">
        <f t="shared" si="0"/>
        <v>0</v>
      </c>
      <c r="F28" s="61"/>
      <c r="G28" s="62">
        <v>0</v>
      </c>
      <c r="H28" s="63">
        <f t="shared" si="1"/>
        <v>0</v>
      </c>
      <c r="I28" s="63">
        <v>0</v>
      </c>
      <c r="J28" s="28">
        <f t="shared" si="2"/>
        <v>0</v>
      </c>
      <c r="K28" s="29">
        <f t="shared" si="3"/>
        <v>0</v>
      </c>
      <c r="L28" s="30">
        <f t="shared" si="6"/>
        <v>0</v>
      </c>
      <c r="M28" s="29">
        <f t="shared" si="7"/>
        <v>0</v>
      </c>
      <c r="N28" s="5"/>
      <c r="O28" s="31"/>
    </row>
    <row r="29" spans="1:15" ht="12.75">
      <c r="A29" s="6"/>
      <c r="B29" s="27" t="s">
        <v>35</v>
      </c>
      <c r="C29" s="61"/>
      <c r="D29" s="62">
        <v>0</v>
      </c>
      <c r="E29" s="63">
        <f t="shared" si="0"/>
        <v>0</v>
      </c>
      <c r="F29" s="61"/>
      <c r="G29" s="62">
        <v>0</v>
      </c>
      <c r="H29" s="63">
        <f t="shared" si="1"/>
        <v>0</v>
      </c>
      <c r="I29" s="63">
        <v>0</v>
      </c>
      <c r="J29" s="28">
        <f t="shared" si="2"/>
        <v>0</v>
      </c>
      <c r="K29" s="29">
        <f t="shared" si="3"/>
        <v>0</v>
      </c>
      <c r="L29" s="30">
        <f t="shared" si="6"/>
        <v>0</v>
      </c>
      <c r="M29" s="29">
        <f t="shared" si="7"/>
        <v>0</v>
      </c>
      <c r="N29" s="5"/>
      <c r="O29" s="31"/>
    </row>
    <row r="30" spans="1:15" ht="12.75">
      <c r="A30" s="6"/>
      <c r="B30" s="27" t="s">
        <v>36</v>
      </c>
      <c r="C30" s="61"/>
      <c r="D30" s="62">
        <v>0</v>
      </c>
      <c r="E30" s="63">
        <f t="shared" si="0"/>
        <v>0</v>
      </c>
      <c r="F30" s="61"/>
      <c r="G30" s="62">
        <v>0</v>
      </c>
      <c r="H30" s="63">
        <f t="shared" si="1"/>
        <v>0</v>
      </c>
      <c r="I30" s="63">
        <v>0</v>
      </c>
      <c r="J30" s="28">
        <f t="shared" si="2"/>
        <v>0</v>
      </c>
      <c r="K30" s="29">
        <f t="shared" si="3"/>
        <v>0</v>
      </c>
      <c r="L30" s="30">
        <f t="shared" si="6"/>
        <v>0</v>
      </c>
      <c r="M30" s="29">
        <f t="shared" si="7"/>
        <v>0</v>
      </c>
      <c r="N30" s="5"/>
      <c r="O30" s="31"/>
    </row>
    <row r="31" spans="1:15" ht="12.75">
      <c r="A31" s="6"/>
      <c r="B31" s="27" t="s">
        <v>30</v>
      </c>
      <c r="C31" s="61">
        <v>11000000</v>
      </c>
      <c r="D31" s="62">
        <v>21500000</v>
      </c>
      <c r="E31" s="63">
        <f t="shared" si="0"/>
        <v>10500000</v>
      </c>
      <c r="F31" s="61">
        <v>11000000</v>
      </c>
      <c r="G31" s="62">
        <v>14500000</v>
      </c>
      <c r="H31" s="63">
        <f t="shared" si="1"/>
        <v>3500000</v>
      </c>
      <c r="I31" s="63">
        <v>7500000</v>
      </c>
      <c r="J31" s="28">
        <f t="shared" si="2"/>
        <v>95.45454545454545</v>
      </c>
      <c r="K31" s="29">
        <f t="shared" si="3"/>
        <v>31.818181818181817</v>
      </c>
      <c r="L31" s="30">
        <f t="shared" si="6"/>
        <v>100</v>
      </c>
      <c r="M31" s="29">
        <f t="shared" si="7"/>
        <v>100</v>
      </c>
      <c r="N31" s="5"/>
      <c r="O31" s="31"/>
    </row>
    <row r="32" spans="1:15" ht="17.25" thickBot="1">
      <c r="A32" s="6"/>
      <c r="B32" s="55" t="s">
        <v>37</v>
      </c>
      <c r="C32" s="79">
        <v>11000000</v>
      </c>
      <c r="D32" s="80">
        <v>21500000</v>
      </c>
      <c r="E32" s="81">
        <f t="shared" si="0"/>
        <v>10500000</v>
      </c>
      <c r="F32" s="79">
        <v>11000000</v>
      </c>
      <c r="G32" s="80">
        <v>14500000</v>
      </c>
      <c r="H32" s="81">
        <f t="shared" si="1"/>
        <v>3500000</v>
      </c>
      <c r="I32" s="81">
        <v>7500000</v>
      </c>
      <c r="J32" s="56">
        <f t="shared" si="2"/>
        <v>95.45454545454545</v>
      </c>
      <c r="K32" s="57">
        <f t="shared" si="3"/>
        <v>31.818181818181817</v>
      </c>
      <c r="L32" s="58">
        <f t="shared" si="6"/>
        <v>100</v>
      </c>
      <c r="M32" s="57">
        <f t="shared" si="7"/>
        <v>100</v>
      </c>
      <c r="N32" s="5"/>
      <c r="O32" s="36"/>
    </row>
    <row r="33" spans="1:14" ht="16.5" customHeight="1">
      <c r="A33" s="59"/>
      <c r="B33" s="85" t="s">
        <v>38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6.5" customHeight="1">
      <c r="A34" s="60"/>
      <c r="B34" s="87" t="s">
        <v>39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4" ht="16.5" customHeight="1">
      <c r="A35" s="60"/>
      <c r="B35" s="87" t="s">
        <v>40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6.5" customHeight="1">
      <c r="A36" s="60"/>
      <c r="B36" s="87" t="s">
        <v>41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6.5" customHeight="1">
      <c r="A37" s="5"/>
      <c r="B37" s="87" t="s">
        <v>42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</sheetData>
  <sheetProtection password="F954" sheet="1" objects="1" scenarios="1"/>
  <mergeCells count="12">
    <mergeCell ref="F4:H4"/>
    <mergeCell ref="J4:K4"/>
    <mergeCell ref="L4:M4"/>
    <mergeCell ref="B33:N33"/>
    <mergeCell ref="B34:N34"/>
    <mergeCell ref="B35:N35"/>
    <mergeCell ref="B36:N36"/>
    <mergeCell ref="B37:N37"/>
    <mergeCell ref="B1:N1"/>
    <mergeCell ref="B2:N2"/>
    <mergeCell ref="B3:N3"/>
    <mergeCell ref="C4:E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2015-11-06T06:59:31Z</dcterms:created>
  <dcterms:modified xsi:type="dcterms:W3CDTF">2015-11-06T07:02:43Z</dcterms:modified>
  <cp:category/>
  <cp:version/>
  <cp:contentType/>
  <cp:contentStatus/>
</cp:coreProperties>
</file>