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NC451" sheetId="2" r:id="rId2"/>
    <sheet name="NC452" sheetId="3" r:id="rId3"/>
    <sheet name="NC453" sheetId="4" r:id="rId4"/>
    <sheet name="DC45" sheetId="5" r:id="rId5"/>
    <sheet name="NC061" sheetId="6" r:id="rId6"/>
    <sheet name="NC062" sheetId="7" r:id="rId7"/>
    <sheet name="NC064" sheetId="8" r:id="rId8"/>
    <sheet name="NC065" sheetId="9" r:id="rId9"/>
    <sheet name="NC066" sheetId="10" r:id="rId10"/>
    <sheet name="NC067" sheetId="11" r:id="rId11"/>
    <sheet name="DC6" sheetId="12" r:id="rId12"/>
    <sheet name="NC071" sheetId="13" r:id="rId13"/>
    <sheet name="NC072" sheetId="14" r:id="rId14"/>
    <sheet name="NC073" sheetId="15" r:id="rId15"/>
    <sheet name="NC074" sheetId="16" r:id="rId16"/>
    <sheet name="NC075" sheetId="17" r:id="rId17"/>
    <sheet name="NC076" sheetId="18" r:id="rId18"/>
    <sheet name="NC077" sheetId="19" r:id="rId19"/>
    <sheet name="NC078" sheetId="20" r:id="rId20"/>
    <sheet name="DC7" sheetId="21" r:id="rId21"/>
    <sheet name="NC081" sheetId="22" r:id="rId22"/>
    <sheet name="NC082" sheetId="23" r:id="rId23"/>
    <sheet name="NC083" sheetId="24" r:id="rId24"/>
    <sheet name="NC084" sheetId="25" r:id="rId25"/>
    <sheet name="NC085" sheetId="26" r:id="rId26"/>
    <sheet name="NC086" sheetId="27" r:id="rId27"/>
    <sheet name="DC8" sheetId="28" r:id="rId28"/>
    <sheet name="NC091" sheetId="29" r:id="rId29"/>
    <sheet name="NC092" sheetId="30" r:id="rId30"/>
    <sheet name="NC093" sheetId="31" r:id="rId31"/>
    <sheet name="NC094" sheetId="32" r:id="rId32"/>
    <sheet name="DC9" sheetId="33" r:id="rId33"/>
  </sheets>
  <definedNames>
    <definedName name="_xlnm.Print_Area" localSheetId="4">'DC45'!$A$1:$N$37</definedName>
    <definedName name="_xlnm.Print_Area" localSheetId="11">'DC6'!$A$1:$N$37</definedName>
    <definedName name="_xlnm.Print_Area" localSheetId="20">'DC7'!$A$1:$N$37</definedName>
    <definedName name="_xlnm.Print_Area" localSheetId="27">'DC8'!$A$1:$N$37</definedName>
    <definedName name="_xlnm.Print_Area" localSheetId="32">'DC9'!$A$1:$N$37</definedName>
    <definedName name="_xlnm.Print_Area" localSheetId="5">'NC061'!$A$1:$N$37</definedName>
    <definedName name="_xlnm.Print_Area" localSheetId="6">'NC062'!$A$1:$N$37</definedName>
    <definedName name="_xlnm.Print_Area" localSheetId="7">'NC064'!$A$1:$N$37</definedName>
    <definedName name="_xlnm.Print_Area" localSheetId="8">'NC065'!$A$1:$N$37</definedName>
    <definedName name="_xlnm.Print_Area" localSheetId="9">'NC066'!$A$1:$N$37</definedName>
    <definedName name="_xlnm.Print_Area" localSheetId="10">'NC067'!$A$1:$N$37</definedName>
    <definedName name="_xlnm.Print_Area" localSheetId="12">'NC071'!$A$1:$N$37</definedName>
    <definedName name="_xlnm.Print_Area" localSheetId="13">'NC072'!$A$1:$N$37</definedName>
    <definedName name="_xlnm.Print_Area" localSheetId="14">'NC073'!$A$1:$N$37</definedName>
    <definedName name="_xlnm.Print_Area" localSheetId="15">'NC074'!$A$1:$N$37</definedName>
    <definedName name="_xlnm.Print_Area" localSheetId="16">'NC075'!$A$1:$N$37</definedName>
    <definedName name="_xlnm.Print_Area" localSheetId="17">'NC076'!$A$1:$N$37</definedName>
    <definedName name="_xlnm.Print_Area" localSheetId="18">'NC077'!$A$1:$N$37</definedName>
    <definedName name="_xlnm.Print_Area" localSheetId="19">'NC078'!$A$1:$N$37</definedName>
    <definedName name="_xlnm.Print_Area" localSheetId="21">'NC081'!$A$1:$N$37</definedName>
    <definedName name="_xlnm.Print_Area" localSheetId="22">'NC082'!$A$1:$N$37</definedName>
    <definedName name="_xlnm.Print_Area" localSheetId="23">'NC083'!$A$1:$N$37</definedName>
    <definedName name="_xlnm.Print_Area" localSheetId="24">'NC084'!$A$1:$N$37</definedName>
    <definedName name="_xlnm.Print_Area" localSheetId="25">'NC085'!$A$1:$N$37</definedName>
    <definedName name="_xlnm.Print_Area" localSheetId="26">'NC086'!$A$1:$N$37</definedName>
    <definedName name="_xlnm.Print_Area" localSheetId="28">'NC091'!$A$1:$N$37</definedName>
    <definedName name="_xlnm.Print_Area" localSheetId="29">'NC092'!$A$1:$N$37</definedName>
    <definedName name="_xlnm.Print_Area" localSheetId="30">'NC093'!$A$1:$N$37</definedName>
    <definedName name="_xlnm.Print_Area" localSheetId="31">'NC094'!$A$1:$N$37</definedName>
    <definedName name="_xlnm.Print_Area" localSheetId="1">'NC451'!$A$1:$N$37</definedName>
    <definedName name="_xlnm.Print_Area" localSheetId="2">'NC452'!$A$1:$N$37</definedName>
    <definedName name="_xlnm.Print_Area" localSheetId="3">'NC453'!$A$1:$N$37</definedName>
    <definedName name="_xlnm.Print_Area" localSheetId="0">'Summary'!$A$1:$N$37</definedName>
  </definedNames>
  <calcPr fullCalcOnLoad="1"/>
</workbook>
</file>

<file path=xl/sharedStrings.xml><?xml version="1.0" encoding="utf-8"?>
<sst xmlns="http://schemas.openxmlformats.org/spreadsheetml/2006/main" count="1650" uniqueCount="77">
  <si>
    <t>Northern Cape: Joe Morolong(NC451)</t>
  </si>
  <si>
    <t>STATEMENT OF CAPITAL AND OPERATING EXPENDITURE FOR 2015/16</t>
  </si>
  <si>
    <t>Changes to baseline</t>
  </si>
  <si>
    <t>2015/16</t>
  </si>
  <si>
    <t>2016/17</t>
  </si>
  <si>
    <t>2017/18</t>
  </si>
  <si>
    <t>% change to baseline</t>
  </si>
  <si>
    <t>% share of total change to baseline</t>
  </si>
  <si>
    <t>R thousands</t>
  </si>
  <si>
    <t>2014/15 Medium term estimates (1)</t>
  </si>
  <si>
    <t>2015/16 Draft Medium term estimates (2)</t>
  </si>
  <si>
    <t>2014/15 Medium term estimates (3)</t>
  </si>
  <si>
    <t>2015/16 Draft Medium term estimates (4)</t>
  </si>
  <si>
    <t>2015/16 Draft Medium term estimates (5)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</si>
  <si>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</si>
  <si>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</si>
  <si>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</si>
  <si>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</si>
  <si>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</si>
  <si>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</si>
  <si>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</si>
  <si>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</si>
  <si>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</si>
  <si>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</si>
  <si>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</si>
  <si>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</si>
  <si>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</si>
  <si>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</si>
  <si>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</si>
  <si>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</si>
  <si>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Other</t>
  </si>
  <si>
    <t>Total funding</t>
  </si>
  <si>
    <t>Capital Expenditure</t>
  </si>
  <si>
    <t>Water</t>
  </si>
  <si>
    <t>Electricity</t>
  </si>
  <si>
    <t>Housing</t>
  </si>
  <si>
    <t>Roads, pavements, bridges and storm water</t>
  </si>
  <si>
    <t>Total expenditure</t>
  </si>
  <si>
    <t>(1) Adopted budget informed by Appendix B 2014/15, projection for 2015/16</t>
  </si>
  <si>
    <t>(2) Tabled budget informed by Appendix B 2015/16</t>
  </si>
  <si>
    <t>(3) Adopted budget informed by Appendix B 2014/15, projection for 2016/17</t>
  </si>
  <si>
    <t>(4) Tabled budget informed by Appendix B 2015/16, projection for 2016/17</t>
  </si>
  <si>
    <t>(5) Tabled budget informed by Appendix B 2015/16, projection for 2017/18</t>
  </si>
  <si>
    <t>Northern Cape: Ga-Segonyana(NC452)</t>
  </si>
  <si>
    <t>Northern Cape: Gamagara(NC453)</t>
  </si>
  <si>
    <t>Northern Cape: John Taolo Gaetsewe(DC45)</t>
  </si>
  <si>
    <t>Northern Cape: Richtersveld(NC061)</t>
  </si>
  <si>
    <t>Northern Cape: Nama Khoi(NC062)</t>
  </si>
  <si>
    <t>Northern Cape: Kamiesberg(NC064)</t>
  </si>
  <si>
    <t>Northern Cape: Hantam(NC065)</t>
  </si>
  <si>
    <t>Northern Cape: Karoo Hoogland(NC066)</t>
  </si>
  <si>
    <t>Northern Cape: Khai-Ma(NC067)</t>
  </si>
  <si>
    <t>Northern Cape: Namakwa(DC6)</t>
  </si>
  <si>
    <t>Northern Cape: Ubuntu(NC071)</t>
  </si>
  <si>
    <t>Northern Cape: Umsobomvu(NC072)</t>
  </si>
  <si>
    <t>Northern Cape: Emthanjeni(NC073)</t>
  </si>
  <si>
    <t>Northern Cape: Kareeberg(NC074)</t>
  </si>
  <si>
    <t>Northern Cape: Renosterberg(NC075)</t>
  </si>
  <si>
    <t>Northern Cape: Thembelihle(NC076)</t>
  </si>
  <si>
    <t>Northern Cape: Siyathemba(NC077)</t>
  </si>
  <si>
    <t>Northern Cape: Siyancuma(NC078)</t>
  </si>
  <si>
    <t>Northern Cape: Pixley Ka Seme (Nc)(DC7)</t>
  </si>
  <si>
    <t>Northern Cape: Mier(NC081)</t>
  </si>
  <si>
    <t>Northern Cape: !Kai! Garib(NC082)</t>
  </si>
  <si>
    <t>Northern Cape: //Khara Hais(NC083)</t>
  </si>
  <si>
    <t>Northern Cape: !Kheis(NC084)</t>
  </si>
  <si>
    <t>Northern Cape: Tsantsabane(NC085)</t>
  </si>
  <si>
    <t>Northern Cape: Kgatelopele(NC086)</t>
  </si>
  <si>
    <t>Northern Cape: Z F Mgcawu(DC8)</t>
  </si>
  <si>
    <t>Northern Cape: Sol Plaatje(NC091)</t>
  </si>
  <si>
    <t>Northern Cape: Dikgatlong(NC092)</t>
  </si>
  <si>
    <t>Northern Cape: Magareng(NC093)</t>
  </si>
  <si>
    <t>Northern Cape: Phokwane(NC094)</t>
  </si>
  <si>
    <t>Northern Cape: Frances Baard(DC9)</t>
  </si>
  <si>
    <t>2014/15 Medium term estimates</t>
  </si>
  <si>
    <t>2015/16 Draft Medium term estimates</t>
  </si>
  <si>
    <t>AGGREGATED INFORMATION FOR NORTHERN CAPE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</si>
</sst>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;\-#,###;"/>
    <numFmt numFmtId="169" formatCode="#,###.0\%;\-#,###.0\%;"/>
    <numFmt numFmtId="170" formatCode="##,##0_);\(##,##0\);0_)"/>
    <numFmt numFmtId="171" formatCode="0.0%;_(* &quot;–&quot;_)"/>
    <numFmt numFmtId="172" formatCode="#,###,##0_);\(#,###,##0\);_(* &quot;–&quot;???_);_(@_)"/>
    <numFmt numFmtId="173" formatCode="0.0\%;\(0.0\%\);_(* &quot;–&quot;_)"/>
    <numFmt numFmtId="174" formatCode="0.0\%;\(0.0\%\);_(* &quot;–&quot;_)\%"/>
    <numFmt numFmtId="175" formatCode="_(* #,##0,_);_(* \(#,##0,\);_(* &quot;- &quot;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2"/>
      <color indexed="8"/>
      <name val="ARIAL NARROW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sz val="10"/>
      <color indexed="8"/>
      <name val="ARIAL NARROW"/>
      <family val="0"/>
    </font>
    <font>
      <i/>
      <sz val="8"/>
      <color indexed="8"/>
      <name val="Arial"/>
      <family val="2"/>
    </font>
    <font>
      <b/>
      <sz val="8"/>
      <color indexed="8"/>
      <name val="ARIAL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32" borderId="7" applyNumberFormat="0" applyFont="0" applyAlignment="0" applyProtection="0"/>
    <xf numFmtId="0" fontId="49" fillId="27" borderId="8" applyNumberFormat="0" applyAlignment="0" applyProtection="0"/>
    <xf numFmtId="9" fontId="3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centerContinuous" vertical="top" wrapText="1"/>
      <protection/>
    </xf>
    <xf numFmtId="0" fontId="6" fillId="0" borderId="14" xfId="0" applyFont="1" applyFill="1" applyBorder="1" applyAlignment="1" applyProtection="1">
      <alignment horizontal="centerContinuous" vertical="top" wrapText="1"/>
      <protection/>
    </xf>
    <xf numFmtId="0" fontId="6" fillId="0" borderId="15" xfId="0" applyFont="1" applyFill="1" applyBorder="1" applyAlignment="1" applyProtection="1">
      <alignment horizontal="centerContinuous" vertical="top" wrapText="1"/>
      <protection/>
    </xf>
    <xf numFmtId="0" fontId="6" fillId="0" borderId="13" xfId="0" applyFont="1" applyBorder="1" applyAlignment="1" applyProtection="1">
      <alignment horizontal="centerContinuous" vertical="top" wrapText="1"/>
      <protection/>
    </xf>
    <xf numFmtId="0" fontId="6" fillId="0" borderId="14" xfId="0" applyFont="1" applyBorder="1" applyAlignment="1" applyProtection="1">
      <alignment horizontal="centerContinuous" vertical="top" wrapText="1"/>
      <protection/>
    </xf>
    <xf numFmtId="0" fontId="6" fillId="0" borderId="15" xfId="0" applyFont="1" applyBorder="1" applyAlignment="1" applyProtection="1">
      <alignment horizontal="centerContinuous" vertical="top" wrapText="1"/>
      <protection/>
    </xf>
    <xf numFmtId="0" fontId="8" fillId="0" borderId="13" xfId="0" applyFont="1" applyBorder="1" applyAlignment="1" applyProtection="1">
      <alignment horizontal="centerContinuous" vertical="top" wrapText="1"/>
      <protection/>
    </xf>
    <xf numFmtId="0" fontId="7" fillId="0" borderId="13" xfId="0" applyFont="1" applyBorder="1" applyAlignment="1" applyProtection="1">
      <alignment horizontal="centerContinuous" vertical="top" wrapText="1"/>
      <protection/>
    </xf>
    <xf numFmtId="0" fontId="6" fillId="0" borderId="16" xfId="0" applyFont="1" applyBorder="1" applyAlignment="1" applyProtection="1">
      <alignment horizontal="centerContinuous" vertical="top"/>
      <protection/>
    </xf>
    <xf numFmtId="0" fontId="6" fillId="0" borderId="17" xfId="0" applyFont="1" applyBorder="1" applyAlignment="1" applyProtection="1">
      <alignment horizontal="centerContinuous" vertical="top"/>
      <protection/>
    </xf>
    <xf numFmtId="0" fontId="6" fillId="0" borderId="16" xfId="0" applyFont="1" applyBorder="1" applyAlignment="1" applyProtection="1">
      <alignment horizontal="centerContinuous" vertical="top"/>
      <protection/>
    </xf>
    <xf numFmtId="0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71" fontId="10" fillId="0" borderId="18" xfId="0" applyNumberFormat="1" applyFont="1" applyBorder="1" applyAlignment="1" applyProtection="1">
      <alignment horizontal="center" vertical="center" wrapText="1"/>
      <protection/>
    </xf>
    <xf numFmtId="171" fontId="10" fillId="0" borderId="19" xfId="0" applyNumberFormat="1" applyFont="1" applyBorder="1" applyAlignment="1" applyProtection="1">
      <alignment horizontal="center" vertical="center" wrapText="1"/>
      <protection/>
    </xf>
    <xf numFmtId="171" fontId="10" fillId="0" borderId="20" xfId="0" applyNumberFormat="1" applyFont="1" applyBorder="1" applyAlignment="1" applyProtection="1">
      <alignment horizontal="center" vertical="center" wrapText="1"/>
      <protection/>
    </xf>
    <xf numFmtId="0" fontId="8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168" fontId="4" fillId="0" borderId="0" xfId="0" applyNumberFormat="1" applyFont="1" applyAlignment="1">
      <alignment horizontal="right" wrapText="1"/>
    </xf>
    <xf numFmtId="41" fontId="5" fillId="0" borderId="22" xfId="0" applyNumberFormat="1" applyFont="1" applyBorder="1" applyAlignment="1" applyProtection="1">
      <alignment horizontal="left" vertical="center" indent="1"/>
      <protection/>
    </xf>
    <xf numFmtId="173" fontId="11" fillId="0" borderId="23" xfId="59" applyNumberFormat="1" applyFont="1" applyFill="1" applyBorder="1" applyAlignment="1" applyProtection="1">
      <alignment horizontal="center" vertical="center"/>
      <protection/>
    </xf>
    <xf numFmtId="173" fontId="11" fillId="0" borderId="10" xfId="0" applyNumberFormat="1" applyFont="1" applyBorder="1" applyAlignment="1" applyProtection="1">
      <alignment/>
      <protection/>
    </xf>
    <xf numFmtId="173" fontId="11" fillId="0" borderId="21" xfId="0" applyNumberFormat="1" applyFont="1" applyBorder="1" applyAlignment="1" applyProtection="1">
      <alignment/>
      <protection/>
    </xf>
    <xf numFmtId="168" fontId="12" fillId="0" borderId="0" xfId="0" applyNumberFormat="1" applyFont="1" applyAlignment="1">
      <alignment horizontal="right" wrapText="1"/>
    </xf>
    <xf numFmtId="49" fontId="6" fillId="0" borderId="24" xfId="0" applyNumberFormat="1" applyFont="1" applyBorder="1" applyAlignment="1" applyProtection="1">
      <alignment vertical="center"/>
      <protection/>
    </xf>
    <xf numFmtId="173" fontId="9" fillId="0" borderId="25" xfId="59" applyNumberFormat="1" applyFont="1" applyFill="1" applyBorder="1" applyAlignment="1" applyProtection="1">
      <alignment horizontal="center" vertical="center"/>
      <protection/>
    </xf>
    <xf numFmtId="173" fontId="9" fillId="0" borderId="26" xfId="0" applyNumberFormat="1" applyFont="1" applyBorder="1" applyAlignment="1" applyProtection="1">
      <alignment/>
      <protection/>
    </xf>
    <xf numFmtId="173" fontId="9" fillId="0" borderId="27" xfId="0" applyNumberFormat="1" applyFont="1" applyBorder="1" applyAlignment="1" applyProtection="1">
      <alignment/>
      <protection/>
    </xf>
    <xf numFmtId="168" fontId="2" fillId="0" borderId="0" xfId="0" applyNumberFormat="1" applyFont="1" applyAlignment="1">
      <alignment horizontal="right" wrapText="1"/>
    </xf>
    <xf numFmtId="174" fontId="11" fillId="0" borderId="23" xfId="59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/>
      <protection/>
    </xf>
    <xf numFmtId="0" fontId="11" fillId="0" borderId="21" xfId="0" applyFont="1" applyBorder="1" applyAlignment="1" applyProtection="1">
      <alignment/>
      <protection/>
    </xf>
    <xf numFmtId="173" fontId="11" fillId="0" borderId="23" xfId="0" applyNumberFormat="1" applyFont="1" applyFill="1" applyBorder="1" applyAlignment="1" applyProtection="1">
      <alignment horizontal="center" vertical="center"/>
      <protection/>
    </xf>
    <xf numFmtId="173" fontId="9" fillId="0" borderId="18" xfId="59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vertical="center"/>
      <protection/>
    </xf>
    <xf numFmtId="41" fontId="9" fillId="0" borderId="28" xfId="0" applyNumberFormat="1" applyFont="1" applyBorder="1" applyAlignment="1" applyProtection="1">
      <alignment horizontal="left" vertical="center" wrapText="1"/>
      <protection/>
    </xf>
    <xf numFmtId="0" fontId="11" fillId="0" borderId="12" xfId="59" applyNumberFormat="1" applyFont="1" applyFill="1" applyBorder="1" applyAlignment="1" applyProtection="1">
      <alignment horizontal="center" vertical="center"/>
      <protection/>
    </xf>
    <xf numFmtId="0" fontId="11" fillId="0" borderId="29" xfId="0" applyNumberFormat="1" applyFont="1" applyBorder="1" applyAlignment="1" applyProtection="1">
      <alignment/>
      <protection/>
    </xf>
    <xf numFmtId="0" fontId="11" fillId="0" borderId="3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vertical="center"/>
      <protection/>
    </xf>
    <xf numFmtId="0" fontId="11" fillId="0" borderId="31" xfId="59" applyNumberFormat="1" applyFont="1" applyFill="1" applyBorder="1" applyAlignment="1" applyProtection="1">
      <alignment horizontal="center" vertical="center"/>
      <protection/>
    </xf>
    <xf numFmtId="0" fontId="11" fillId="0" borderId="32" xfId="0" applyNumberFormat="1" applyFont="1" applyBorder="1" applyAlignment="1" applyProtection="1">
      <alignment/>
      <protection/>
    </xf>
    <xf numFmtId="0" fontId="11" fillId="0" borderId="33" xfId="0" applyNumberFormat="1" applyFont="1" applyBorder="1" applyAlignment="1" applyProtection="1">
      <alignment/>
      <protection/>
    </xf>
    <xf numFmtId="0" fontId="13" fillId="0" borderId="23" xfId="0" applyNumberFormat="1" applyFont="1" applyBorder="1" applyAlignment="1" applyProtection="1">
      <alignment horizontal="center" vertical="center" wrapText="1"/>
      <protection/>
    </xf>
    <xf numFmtId="0" fontId="13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29" xfId="0" applyFont="1" applyBorder="1" applyAlignment="1" applyProtection="1">
      <alignment/>
      <protection/>
    </xf>
    <xf numFmtId="0" fontId="11" fillId="0" borderId="30" xfId="0" applyFont="1" applyBorder="1" applyAlignment="1" applyProtection="1">
      <alignment/>
      <protection/>
    </xf>
    <xf numFmtId="49" fontId="6" fillId="0" borderId="34" xfId="0" applyNumberFormat="1" applyFont="1" applyBorder="1" applyAlignment="1" applyProtection="1">
      <alignment vertical="center"/>
      <protection/>
    </xf>
    <xf numFmtId="173" fontId="9" fillId="0" borderId="35" xfId="59" applyNumberFormat="1" applyFont="1" applyFill="1" applyBorder="1" applyAlignment="1" applyProtection="1">
      <alignment horizontal="center" vertical="center"/>
      <protection/>
    </xf>
    <xf numFmtId="173" fontId="9" fillId="0" borderId="36" xfId="0" applyNumberFormat="1" applyFont="1" applyBorder="1" applyAlignment="1" applyProtection="1">
      <alignment/>
      <protection/>
    </xf>
    <xf numFmtId="173" fontId="9" fillId="0" borderId="37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75" fontId="5" fillId="0" borderId="23" xfId="0" applyNumberFormat="1" applyFont="1" applyFill="1" applyBorder="1" applyAlignment="1" applyProtection="1">
      <alignment horizontal="right" vertical="center"/>
      <protection/>
    </xf>
    <xf numFmtId="175" fontId="5" fillId="0" borderId="0" xfId="0" applyNumberFormat="1" applyFont="1" applyFill="1" applyBorder="1" applyAlignment="1" applyProtection="1">
      <alignment horizontal="right" vertical="center"/>
      <protection/>
    </xf>
    <xf numFmtId="175" fontId="5" fillId="0" borderId="22" xfId="0" applyNumberFormat="1" applyFont="1" applyFill="1" applyBorder="1" applyAlignment="1" applyProtection="1">
      <alignment horizontal="right" vertical="center"/>
      <protection/>
    </xf>
    <xf numFmtId="175" fontId="6" fillId="0" borderId="25" xfId="0" applyNumberFormat="1" applyFont="1" applyFill="1" applyBorder="1" applyAlignment="1" applyProtection="1">
      <alignment horizontal="right" vertical="center"/>
      <protection/>
    </xf>
    <xf numFmtId="175" fontId="6" fillId="0" borderId="24" xfId="0" applyNumberFormat="1" applyFont="1" applyFill="1" applyBorder="1" applyAlignment="1" applyProtection="1">
      <alignment horizontal="right" vertical="center"/>
      <protection/>
    </xf>
    <xf numFmtId="175" fontId="6" fillId="0" borderId="38" xfId="0" applyNumberFormat="1" applyFont="1" applyFill="1" applyBorder="1" applyAlignment="1" applyProtection="1">
      <alignment horizontal="right" vertical="center"/>
      <protection/>
    </xf>
    <xf numFmtId="175" fontId="6" fillId="0" borderId="23" xfId="0" applyNumberFormat="1" applyFont="1" applyFill="1" applyBorder="1" applyAlignment="1" applyProtection="1">
      <alignment horizontal="right" vertical="center"/>
      <protection/>
    </xf>
    <xf numFmtId="175" fontId="6" fillId="0" borderId="0" xfId="0" applyNumberFormat="1" applyFont="1" applyFill="1" applyBorder="1" applyAlignment="1" applyProtection="1">
      <alignment horizontal="right" vertical="center"/>
      <protection/>
    </xf>
    <xf numFmtId="175" fontId="6" fillId="0" borderId="22" xfId="0" applyNumberFormat="1" applyFont="1" applyFill="1" applyBorder="1" applyAlignment="1" applyProtection="1">
      <alignment horizontal="right" vertical="center"/>
      <protection/>
    </xf>
    <xf numFmtId="175" fontId="9" fillId="0" borderId="23" xfId="0" applyNumberFormat="1" applyFont="1" applyFill="1" applyBorder="1" applyAlignment="1" applyProtection="1">
      <alignment horizontal="right"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9" fillId="0" borderId="22" xfId="0" applyNumberFormat="1" applyFont="1" applyFill="1" applyBorder="1" applyAlignment="1" applyProtection="1">
      <alignment horizontal="right" vertical="center"/>
      <protection/>
    </xf>
    <xf numFmtId="175" fontId="9" fillId="0" borderId="12" xfId="0" applyNumberFormat="1" applyFont="1" applyFill="1" applyBorder="1" applyAlignment="1" applyProtection="1">
      <alignment horizontal="right" vertical="center"/>
      <protection/>
    </xf>
    <xf numFmtId="175" fontId="9" fillId="0" borderId="11" xfId="0" applyNumberFormat="1" applyFont="1" applyFill="1" applyBorder="1" applyAlignment="1" applyProtection="1">
      <alignment horizontal="right" vertical="center"/>
      <protection/>
    </xf>
    <xf numFmtId="175" fontId="9" fillId="0" borderId="28" xfId="0" applyNumberFormat="1" applyFont="1" applyFill="1" applyBorder="1" applyAlignment="1" applyProtection="1">
      <alignment horizontal="right" vertical="center"/>
      <protection/>
    </xf>
    <xf numFmtId="175" fontId="10" fillId="0" borderId="12" xfId="0" applyNumberFormat="1" applyFont="1" applyBorder="1" applyAlignment="1" applyProtection="1">
      <alignment horizontal="center" vertical="center" wrapText="1"/>
      <protection/>
    </xf>
    <xf numFmtId="175" fontId="10" fillId="0" borderId="11" xfId="0" applyNumberFormat="1" applyFont="1" applyBorder="1" applyAlignment="1" applyProtection="1">
      <alignment horizontal="center" vertical="center" wrapText="1"/>
      <protection/>
    </xf>
    <xf numFmtId="175" fontId="10" fillId="0" borderId="28" xfId="0" applyNumberFormat="1" applyFont="1" applyBorder="1" applyAlignment="1" applyProtection="1">
      <alignment horizontal="center" vertical="center" wrapText="1"/>
      <protection/>
    </xf>
    <xf numFmtId="175" fontId="6" fillId="0" borderId="35" xfId="0" applyNumberFormat="1" applyFont="1" applyFill="1" applyBorder="1" applyAlignment="1" applyProtection="1">
      <alignment horizontal="right" vertical="center"/>
      <protection/>
    </xf>
    <xf numFmtId="175" fontId="6" fillId="0" borderId="34" xfId="0" applyNumberFormat="1" applyFont="1" applyFill="1" applyBorder="1" applyAlignment="1" applyProtection="1">
      <alignment horizontal="right" vertical="center"/>
      <protection/>
    </xf>
    <xf numFmtId="175" fontId="6" fillId="0" borderId="3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1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41" fontId="6" fillId="0" borderId="40" xfId="0" applyNumberFormat="1" applyFont="1" applyFill="1" applyBorder="1" applyAlignment="1" applyProtection="1" quotePrefix="1">
      <alignment horizontal="center" vertical="top"/>
      <protection/>
    </xf>
    <xf numFmtId="41" fontId="6" fillId="0" borderId="41" xfId="0" applyNumberFormat="1" applyFont="1" applyFill="1" applyBorder="1" applyAlignment="1" applyProtection="1" quotePrefix="1">
      <alignment horizontal="center" vertical="top"/>
      <protection/>
    </xf>
    <xf numFmtId="41" fontId="6" fillId="0" borderId="42" xfId="0" applyNumberFormat="1" applyFont="1" applyFill="1" applyBorder="1" applyAlignment="1" applyProtection="1" quotePrefix="1">
      <alignment horizontal="center" vertical="top"/>
      <protection/>
    </xf>
    <xf numFmtId="17" fontId="6" fillId="0" borderId="12" xfId="0" applyNumberFormat="1" applyFont="1" applyFill="1" applyBorder="1" applyAlignment="1" applyProtection="1" quotePrefix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28" xfId="0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6" fillId="0" borderId="29" xfId="0" applyFont="1" applyBorder="1" applyAlignment="1" applyProtection="1">
      <alignment horizontal="center" vertical="top"/>
      <protection/>
    </xf>
    <xf numFmtId="0" fontId="6" fillId="0" borderId="30" xfId="0" applyFont="1" applyBorder="1" applyAlignment="1" applyProtection="1">
      <alignment horizontal="center" vertical="top" wrapText="1"/>
      <protection/>
    </xf>
    <xf numFmtId="0" fontId="6" fillId="0" borderId="29" xfId="0" applyFont="1" applyBorder="1" applyAlignment="1" applyProtection="1">
      <alignment horizontal="center" vertical="top" wrapText="1"/>
      <protection/>
    </xf>
    <xf numFmtId="0" fontId="6" fillId="0" borderId="43" xfId="0" applyFont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76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74</v>
      </c>
      <c r="D5" s="8" t="s">
        <v>75</v>
      </c>
      <c r="E5" s="9" t="s">
        <v>2</v>
      </c>
      <c r="F5" s="10" t="s">
        <v>74</v>
      </c>
      <c r="G5" s="11" t="s">
        <v>75</v>
      </c>
      <c r="H5" s="12" t="s">
        <v>2</v>
      </c>
      <c r="I5" s="13" t="s">
        <v>75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1194596146</v>
      </c>
      <c r="D7" s="62">
        <v>1216209098</v>
      </c>
      <c r="E7" s="63">
        <f>($D7-$C7)</f>
        <v>21612952</v>
      </c>
      <c r="F7" s="61">
        <v>1277992582</v>
      </c>
      <c r="G7" s="62">
        <v>1302943668</v>
      </c>
      <c r="H7" s="63">
        <f>($G7-$F7)</f>
        <v>24951086</v>
      </c>
      <c r="I7" s="63">
        <v>1390992913</v>
      </c>
      <c r="J7" s="28">
        <f>IF($C7=0,0,($E7/$C7)*100)</f>
        <v>1.8092266639540957</v>
      </c>
      <c r="K7" s="29">
        <f>IF($F7=0,0,($H7/$F7)*100)</f>
        <v>1.952365479379598</v>
      </c>
      <c r="L7" s="30">
        <f>IF($E$10=0,0,($E7/$E$10)*100)</f>
        <v>9.773348256613126</v>
      </c>
      <c r="M7" s="29">
        <f>IF($H$10=0,0,($H7/$H$10)*100)</f>
        <v>15.471901539938457</v>
      </c>
      <c r="N7" s="5"/>
      <c r="O7" s="31"/>
    </row>
    <row r="8" spans="1:15" ht="12.75">
      <c r="A8" s="2"/>
      <c r="B8" s="27" t="s">
        <v>16</v>
      </c>
      <c r="C8" s="61">
        <v>2749732233</v>
      </c>
      <c r="D8" s="62">
        <v>2785875692</v>
      </c>
      <c r="E8" s="63">
        <f>($D8-$C8)</f>
        <v>36143459</v>
      </c>
      <c r="F8" s="61">
        <v>2931612123</v>
      </c>
      <c r="G8" s="62">
        <v>2985863040</v>
      </c>
      <c r="H8" s="63">
        <f>($G8-$F8)</f>
        <v>54250917</v>
      </c>
      <c r="I8" s="63">
        <v>3198873761</v>
      </c>
      <c r="J8" s="28">
        <f>IF($C8=0,0,($E8/$C8)*100)</f>
        <v>1.3144355863540549</v>
      </c>
      <c r="K8" s="29">
        <f>IF($F8=0,0,($H8/$F8)*100)</f>
        <v>1.8505489377115665</v>
      </c>
      <c r="L8" s="30">
        <f>IF($E$10=0,0,($E8/$E$10)*100)</f>
        <v>16.34402426867084</v>
      </c>
      <c r="M8" s="29">
        <f>IF($H$10=0,0,($H8/$H$10)*100)</f>
        <v>33.6404133381358</v>
      </c>
      <c r="N8" s="5"/>
      <c r="O8" s="31"/>
    </row>
    <row r="9" spans="1:15" ht="12.75">
      <c r="A9" s="2"/>
      <c r="B9" s="27" t="s">
        <v>17</v>
      </c>
      <c r="C9" s="61">
        <v>2153178346</v>
      </c>
      <c r="D9" s="62">
        <v>2316563671</v>
      </c>
      <c r="E9" s="63">
        <f aca="true" t="shared" si="0" ref="E9:E32">($D9-$C9)</f>
        <v>163385325</v>
      </c>
      <c r="F9" s="61">
        <v>2184733786</v>
      </c>
      <c r="G9" s="62">
        <v>2266798877</v>
      </c>
      <c r="H9" s="63">
        <f aca="true" t="shared" si="1" ref="H9:H32">($G9-$F9)</f>
        <v>82065091</v>
      </c>
      <c r="I9" s="63">
        <v>2288240815</v>
      </c>
      <c r="J9" s="28">
        <f aca="true" t="shared" si="2" ref="J9:J32">IF($C9=0,0,($E9/$C9)*100)</f>
        <v>7.588099950174773</v>
      </c>
      <c r="K9" s="29">
        <f aca="true" t="shared" si="3" ref="K9:K32">IF($F9=0,0,($H9/$F9)*100)</f>
        <v>3.756297061265843</v>
      </c>
      <c r="L9" s="30">
        <f>IF($E$10=0,0,($E9/$E$10)*100)</f>
        <v>73.88262747471603</v>
      </c>
      <c r="M9" s="29">
        <f>IF($H$10=0,0,($H9/$H$10)*100)</f>
        <v>50.88768512192574</v>
      </c>
      <c r="N9" s="5"/>
      <c r="O9" s="31"/>
    </row>
    <row r="10" spans="1:15" ht="16.5">
      <c r="A10" s="6"/>
      <c r="B10" s="32" t="s">
        <v>18</v>
      </c>
      <c r="C10" s="64">
        <v>6097506725</v>
      </c>
      <c r="D10" s="65">
        <v>6318648461</v>
      </c>
      <c r="E10" s="66">
        <f t="shared" si="0"/>
        <v>221141736</v>
      </c>
      <c r="F10" s="64">
        <v>6394338491</v>
      </c>
      <c r="G10" s="65">
        <v>6555605585</v>
      </c>
      <c r="H10" s="66">
        <f t="shared" si="1"/>
        <v>161267094</v>
      </c>
      <c r="I10" s="66">
        <v>6878107489</v>
      </c>
      <c r="J10" s="33">
        <f t="shared" si="2"/>
        <v>3.626756738017374</v>
      </c>
      <c r="K10" s="34">
        <f t="shared" si="3"/>
        <v>2.5220293581108137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2076620287</v>
      </c>
      <c r="D12" s="62">
        <v>2061683698</v>
      </c>
      <c r="E12" s="63">
        <f t="shared" si="0"/>
        <v>-14936589</v>
      </c>
      <c r="F12" s="61">
        <v>2208714951</v>
      </c>
      <c r="G12" s="62">
        <v>2201756784</v>
      </c>
      <c r="H12" s="63">
        <f t="shared" si="1"/>
        <v>-6958167</v>
      </c>
      <c r="I12" s="63">
        <v>2335678066</v>
      </c>
      <c r="J12" s="28">
        <f t="shared" si="2"/>
        <v>-0.7192739613257954</v>
      </c>
      <c r="K12" s="29">
        <f t="shared" si="3"/>
        <v>-0.3150323674338183</v>
      </c>
      <c r="L12" s="30">
        <f aca="true" t="shared" si="4" ref="L12:L17">IF($E$17=0,0,($E12/$E$17)*100)</f>
        <v>-6.768210225225019</v>
      </c>
      <c r="M12" s="29">
        <f aca="true" t="shared" si="5" ref="M12:M17">IF($H$17=0,0,($H12/$H$17)*100)</f>
        <v>-2.70839555574867</v>
      </c>
      <c r="N12" s="5"/>
      <c r="O12" s="31"/>
    </row>
    <row r="13" spans="1:15" ht="12.75">
      <c r="A13" s="2"/>
      <c r="B13" s="27" t="s">
        <v>21</v>
      </c>
      <c r="C13" s="61">
        <v>350179042</v>
      </c>
      <c r="D13" s="62">
        <v>392927936</v>
      </c>
      <c r="E13" s="63">
        <f t="shared" si="0"/>
        <v>42748894</v>
      </c>
      <c r="F13" s="61">
        <v>371422492</v>
      </c>
      <c r="G13" s="62">
        <v>429925478</v>
      </c>
      <c r="H13" s="63">
        <f t="shared" si="1"/>
        <v>58502986</v>
      </c>
      <c r="I13" s="63">
        <v>452517880</v>
      </c>
      <c r="J13" s="28">
        <f t="shared" si="2"/>
        <v>12.207724870068038</v>
      </c>
      <c r="K13" s="29">
        <f t="shared" si="3"/>
        <v>15.751061731608864</v>
      </c>
      <c r="L13" s="30">
        <f t="shared" si="4"/>
        <v>19.370788169096738</v>
      </c>
      <c r="M13" s="29">
        <f t="shared" si="5"/>
        <v>22.77169077437013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1326306193</v>
      </c>
      <c r="D15" s="62">
        <v>1419709149</v>
      </c>
      <c r="E15" s="63">
        <f t="shared" si="0"/>
        <v>93402956</v>
      </c>
      <c r="F15" s="61">
        <v>1425502031</v>
      </c>
      <c r="G15" s="62">
        <v>1536059209</v>
      </c>
      <c r="H15" s="63">
        <f t="shared" si="1"/>
        <v>110557178</v>
      </c>
      <c r="I15" s="63">
        <v>1675239418</v>
      </c>
      <c r="J15" s="28">
        <f t="shared" si="2"/>
        <v>7.042337319463908</v>
      </c>
      <c r="K15" s="29">
        <f t="shared" si="3"/>
        <v>7.755666115918708</v>
      </c>
      <c r="L15" s="30">
        <f t="shared" si="4"/>
        <v>42.32364175418113</v>
      </c>
      <c r="M15" s="29">
        <f t="shared" si="5"/>
        <v>43.033254239416024</v>
      </c>
      <c r="N15" s="5"/>
      <c r="O15" s="31"/>
    </row>
    <row r="16" spans="1:15" ht="12.75">
      <c r="A16" s="2"/>
      <c r="B16" s="27" t="s">
        <v>23</v>
      </c>
      <c r="C16" s="61">
        <v>2320488284</v>
      </c>
      <c r="D16" s="62">
        <v>2419960450</v>
      </c>
      <c r="E16" s="63">
        <f t="shared" si="0"/>
        <v>99472166</v>
      </c>
      <c r="F16" s="61">
        <v>2379586914</v>
      </c>
      <c r="G16" s="62">
        <v>2474395950</v>
      </c>
      <c r="H16" s="63">
        <f t="shared" si="1"/>
        <v>94809036</v>
      </c>
      <c r="I16" s="63">
        <v>2540028627</v>
      </c>
      <c r="J16" s="40">
        <f t="shared" si="2"/>
        <v>4.286691154007136</v>
      </c>
      <c r="K16" s="29">
        <f t="shared" si="3"/>
        <v>3.9842644722158695</v>
      </c>
      <c r="L16" s="30">
        <f t="shared" si="4"/>
        <v>45.07378030194715</v>
      </c>
      <c r="M16" s="29">
        <f t="shared" si="5"/>
        <v>36.90345054196252</v>
      </c>
      <c r="N16" s="5"/>
      <c r="O16" s="31"/>
    </row>
    <row r="17" spans="1:15" ht="16.5">
      <c r="A17" s="2"/>
      <c r="B17" s="32" t="s">
        <v>24</v>
      </c>
      <c r="C17" s="64">
        <v>6073593806</v>
      </c>
      <c r="D17" s="65">
        <v>6294281233</v>
      </c>
      <c r="E17" s="66">
        <f t="shared" si="0"/>
        <v>220687427</v>
      </c>
      <c r="F17" s="64">
        <v>6385226388</v>
      </c>
      <c r="G17" s="65">
        <v>6642137421</v>
      </c>
      <c r="H17" s="66">
        <f t="shared" si="1"/>
        <v>256911033</v>
      </c>
      <c r="I17" s="66">
        <v>7003463991</v>
      </c>
      <c r="J17" s="41">
        <f t="shared" si="2"/>
        <v>3.633555915148403</v>
      </c>
      <c r="K17" s="34">
        <f t="shared" si="3"/>
        <v>4.023522697375659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23912919</v>
      </c>
      <c r="D18" s="71">
        <v>24367228</v>
      </c>
      <c r="E18" s="72">
        <f t="shared" si="0"/>
        <v>454309</v>
      </c>
      <c r="F18" s="73">
        <v>9112103</v>
      </c>
      <c r="G18" s="74">
        <v>-86531836</v>
      </c>
      <c r="H18" s="75">
        <f t="shared" si="1"/>
        <v>-95643939</v>
      </c>
      <c r="I18" s="75">
        <v>-125356502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>
        <v>13514166</v>
      </c>
      <c r="D21" s="62">
        <v>17345900</v>
      </c>
      <c r="E21" s="63">
        <f t="shared" si="0"/>
        <v>3831734</v>
      </c>
      <c r="F21" s="61">
        <v>51425684</v>
      </c>
      <c r="G21" s="62">
        <v>17723195</v>
      </c>
      <c r="H21" s="63">
        <f t="shared" si="1"/>
        <v>-33702489</v>
      </c>
      <c r="I21" s="63">
        <v>26446587</v>
      </c>
      <c r="J21" s="28">
        <f t="shared" si="2"/>
        <v>28.35346258141272</v>
      </c>
      <c r="K21" s="29">
        <f t="shared" si="3"/>
        <v>-65.53629699898596</v>
      </c>
      <c r="L21" s="30">
        <f>IF($E$25=0,0,($E21/$E$25)*100)</f>
        <v>12.42443493106489</v>
      </c>
      <c r="M21" s="29">
        <f>IF($H$25=0,0,($H21/$H$25)*100)</f>
        <v>26.27196661408608</v>
      </c>
      <c r="N21" s="5"/>
      <c r="O21" s="31"/>
    </row>
    <row r="22" spans="1:15" ht="12.75">
      <c r="A22" s="6"/>
      <c r="B22" s="27" t="s">
        <v>28</v>
      </c>
      <c r="C22" s="61">
        <v>2502200</v>
      </c>
      <c r="D22" s="62">
        <v>22784523</v>
      </c>
      <c r="E22" s="63">
        <f t="shared" si="0"/>
        <v>20282323</v>
      </c>
      <c r="F22" s="61">
        <v>3018860</v>
      </c>
      <c r="G22" s="62">
        <v>3574500</v>
      </c>
      <c r="H22" s="63">
        <f t="shared" si="1"/>
        <v>555640</v>
      </c>
      <c r="I22" s="63">
        <v>3064000</v>
      </c>
      <c r="J22" s="28">
        <f t="shared" si="2"/>
        <v>810.5796099432499</v>
      </c>
      <c r="K22" s="29">
        <f t="shared" si="3"/>
        <v>18.4056233147612</v>
      </c>
      <c r="L22" s="30">
        <f>IF($E$25=0,0,($E22/$E$25)*100)</f>
        <v>65.76563048592122</v>
      </c>
      <c r="M22" s="29">
        <f>IF($H$25=0,0,($H22/$H$25)*100)</f>
        <v>-0.43313582950656226</v>
      </c>
      <c r="N22" s="5"/>
      <c r="O22" s="31"/>
    </row>
    <row r="23" spans="1:15" ht="12.75">
      <c r="A23" s="6"/>
      <c r="B23" s="27" t="s">
        <v>29</v>
      </c>
      <c r="C23" s="61">
        <v>824645289</v>
      </c>
      <c r="D23" s="62">
        <v>846927591</v>
      </c>
      <c r="E23" s="63">
        <f t="shared" si="0"/>
        <v>22282302</v>
      </c>
      <c r="F23" s="61">
        <v>818170678</v>
      </c>
      <c r="G23" s="62">
        <v>815010824</v>
      </c>
      <c r="H23" s="63">
        <f t="shared" si="1"/>
        <v>-3159854</v>
      </c>
      <c r="I23" s="63">
        <v>779870805</v>
      </c>
      <c r="J23" s="28">
        <f t="shared" si="2"/>
        <v>2.7020468433185942</v>
      </c>
      <c r="K23" s="29">
        <f t="shared" si="3"/>
        <v>-0.3862096363223616</v>
      </c>
      <c r="L23" s="30">
        <f>IF($E$25=0,0,($E23/$E$25)*100)</f>
        <v>72.25058193322842</v>
      </c>
      <c r="M23" s="29">
        <f>IF($H$25=0,0,($H23/$H$25)*100)</f>
        <v>2.4631883655057747</v>
      </c>
      <c r="N23" s="5"/>
      <c r="O23" s="31"/>
    </row>
    <row r="24" spans="1:15" ht="12.75">
      <c r="A24" s="6"/>
      <c r="B24" s="27" t="s">
        <v>30</v>
      </c>
      <c r="C24" s="61">
        <v>417135909</v>
      </c>
      <c r="D24" s="62">
        <v>401579858</v>
      </c>
      <c r="E24" s="63">
        <f t="shared" si="0"/>
        <v>-15556051</v>
      </c>
      <c r="F24" s="61">
        <v>376743965</v>
      </c>
      <c r="G24" s="62">
        <v>284767584</v>
      </c>
      <c r="H24" s="63">
        <f t="shared" si="1"/>
        <v>-91976381</v>
      </c>
      <c r="I24" s="63">
        <v>244559656</v>
      </c>
      <c r="J24" s="28">
        <f t="shared" si="2"/>
        <v>-3.72925242453773</v>
      </c>
      <c r="K24" s="29">
        <f t="shared" si="3"/>
        <v>-24.41349816977161</v>
      </c>
      <c r="L24" s="30">
        <f>IF($E$25=0,0,($E24/$E$25)*100)</f>
        <v>-50.440647350214526</v>
      </c>
      <c r="M24" s="29">
        <f>IF($H$25=0,0,($H24/$H$25)*100)</f>
        <v>71.69798084991471</v>
      </c>
      <c r="N24" s="5"/>
      <c r="O24" s="31"/>
    </row>
    <row r="25" spans="1:15" ht="16.5">
      <c r="A25" s="6"/>
      <c r="B25" s="32" t="s">
        <v>31</v>
      </c>
      <c r="C25" s="64">
        <v>1257797564</v>
      </c>
      <c r="D25" s="65">
        <v>1288637872</v>
      </c>
      <c r="E25" s="66">
        <f t="shared" si="0"/>
        <v>30840308</v>
      </c>
      <c r="F25" s="64">
        <v>1249359187</v>
      </c>
      <c r="G25" s="65">
        <v>1121076103</v>
      </c>
      <c r="H25" s="66">
        <f t="shared" si="1"/>
        <v>-128283084</v>
      </c>
      <c r="I25" s="66">
        <v>1053941048</v>
      </c>
      <c r="J25" s="41">
        <f t="shared" si="2"/>
        <v>2.4519293789950445</v>
      </c>
      <c r="K25" s="34">
        <f t="shared" si="3"/>
        <v>-10.267910568460085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673515612</v>
      </c>
      <c r="D27" s="62">
        <v>681044502</v>
      </c>
      <c r="E27" s="63">
        <f t="shared" si="0"/>
        <v>7528890</v>
      </c>
      <c r="F27" s="61">
        <v>687281583</v>
      </c>
      <c r="G27" s="62">
        <v>638055387</v>
      </c>
      <c r="H27" s="63">
        <f t="shared" si="1"/>
        <v>-49226196</v>
      </c>
      <c r="I27" s="63">
        <v>601424535</v>
      </c>
      <c r="J27" s="28">
        <f t="shared" si="2"/>
        <v>1.1178493661999924</v>
      </c>
      <c r="K27" s="29">
        <f t="shared" si="3"/>
        <v>-7.162449455596717</v>
      </c>
      <c r="L27" s="30">
        <f aca="true" t="shared" si="6" ref="L27:L32">IF($E$32=0,0,($E27/$E$32)*100)</f>
        <v>24.41249938230189</v>
      </c>
      <c r="M27" s="29">
        <f aca="true" t="shared" si="7" ref="M27:M32">IF($H$32=0,0,($H27/$H$32)*100)</f>
        <v>38.37309991705531</v>
      </c>
      <c r="N27" s="5"/>
      <c r="O27" s="31"/>
    </row>
    <row r="28" spans="1:15" ht="12.75">
      <c r="A28" s="6"/>
      <c r="B28" s="27" t="s">
        <v>34</v>
      </c>
      <c r="C28" s="61">
        <v>215662877</v>
      </c>
      <c r="D28" s="62">
        <v>176475858</v>
      </c>
      <c r="E28" s="63">
        <f t="shared" si="0"/>
        <v>-39187019</v>
      </c>
      <c r="F28" s="61">
        <v>217469699</v>
      </c>
      <c r="G28" s="62">
        <v>130700994</v>
      </c>
      <c r="H28" s="63">
        <f t="shared" si="1"/>
        <v>-86768705</v>
      </c>
      <c r="I28" s="63">
        <v>129545313</v>
      </c>
      <c r="J28" s="28">
        <f t="shared" si="2"/>
        <v>-18.17049811498156</v>
      </c>
      <c r="K28" s="29">
        <f t="shared" si="3"/>
        <v>-39.89921602825229</v>
      </c>
      <c r="L28" s="30">
        <f t="shared" si="6"/>
        <v>-127.06429196491813</v>
      </c>
      <c r="M28" s="29">
        <f t="shared" si="7"/>
        <v>67.63846198147216</v>
      </c>
      <c r="N28" s="5"/>
      <c r="O28" s="31"/>
    </row>
    <row r="29" spans="1:15" ht="12.75">
      <c r="A29" s="6"/>
      <c r="B29" s="27" t="s">
        <v>35</v>
      </c>
      <c r="C29" s="61"/>
      <c r="D29" s="62">
        <v>2500000</v>
      </c>
      <c r="E29" s="63">
        <f t="shared" si="0"/>
        <v>2500000</v>
      </c>
      <c r="F29" s="61"/>
      <c r="G29" s="62">
        <v>4500000</v>
      </c>
      <c r="H29" s="63">
        <f t="shared" si="1"/>
        <v>4500000</v>
      </c>
      <c r="I29" s="63">
        <v>6000000</v>
      </c>
      <c r="J29" s="28">
        <f t="shared" si="2"/>
        <v>0</v>
      </c>
      <c r="K29" s="29">
        <f t="shared" si="3"/>
        <v>0</v>
      </c>
      <c r="L29" s="30">
        <f t="shared" si="6"/>
        <v>8.106274425015469</v>
      </c>
      <c r="M29" s="29">
        <f t="shared" si="7"/>
        <v>-3.507867023215625</v>
      </c>
      <c r="N29" s="5"/>
      <c r="O29" s="31"/>
    </row>
    <row r="30" spans="1:15" ht="12.75">
      <c r="A30" s="6"/>
      <c r="B30" s="27" t="s">
        <v>36</v>
      </c>
      <c r="C30" s="61">
        <v>217003944</v>
      </c>
      <c r="D30" s="62">
        <v>194070939</v>
      </c>
      <c r="E30" s="63">
        <f t="shared" si="0"/>
        <v>-22933005</v>
      </c>
      <c r="F30" s="61">
        <v>180124153</v>
      </c>
      <c r="G30" s="62">
        <v>198317418</v>
      </c>
      <c r="H30" s="63">
        <f t="shared" si="1"/>
        <v>18193265</v>
      </c>
      <c r="I30" s="63">
        <v>205909663</v>
      </c>
      <c r="J30" s="28">
        <f t="shared" si="2"/>
        <v>-10.56801299427074</v>
      </c>
      <c r="K30" s="29">
        <f t="shared" si="3"/>
        <v>10.100402803837195</v>
      </c>
      <c r="L30" s="30">
        <f t="shared" si="6"/>
        <v>-74.36049276810076</v>
      </c>
      <c r="M30" s="29">
        <f t="shared" si="7"/>
        <v>-14.182123186249559</v>
      </c>
      <c r="N30" s="5"/>
      <c r="O30" s="31"/>
    </row>
    <row r="31" spans="1:15" ht="12.75">
      <c r="A31" s="6"/>
      <c r="B31" s="27" t="s">
        <v>30</v>
      </c>
      <c r="C31" s="61">
        <v>151615131</v>
      </c>
      <c r="D31" s="62">
        <v>234546573</v>
      </c>
      <c r="E31" s="63">
        <f t="shared" si="0"/>
        <v>82931442</v>
      </c>
      <c r="F31" s="61">
        <v>164483752</v>
      </c>
      <c r="G31" s="62">
        <v>149502304</v>
      </c>
      <c r="H31" s="63">
        <f t="shared" si="1"/>
        <v>-14981448</v>
      </c>
      <c r="I31" s="63">
        <v>111061537</v>
      </c>
      <c r="J31" s="28">
        <f t="shared" si="2"/>
        <v>54.69865801191044</v>
      </c>
      <c r="K31" s="29">
        <f t="shared" si="3"/>
        <v>-9.108162853678095</v>
      </c>
      <c r="L31" s="30">
        <f t="shared" si="6"/>
        <v>268.9060109257015</v>
      </c>
      <c r="M31" s="29">
        <f t="shared" si="7"/>
        <v>11.678428310937706</v>
      </c>
      <c r="N31" s="5"/>
      <c r="O31" s="31"/>
    </row>
    <row r="32" spans="1:15" ht="17.25" thickBot="1">
      <c r="A32" s="6"/>
      <c r="B32" s="55" t="s">
        <v>37</v>
      </c>
      <c r="C32" s="79">
        <v>1257797564</v>
      </c>
      <c r="D32" s="80">
        <v>1288637872</v>
      </c>
      <c r="E32" s="81">
        <f t="shared" si="0"/>
        <v>30840308</v>
      </c>
      <c r="F32" s="79">
        <v>1249359187</v>
      </c>
      <c r="G32" s="80">
        <v>1121076103</v>
      </c>
      <c r="H32" s="81">
        <f t="shared" si="1"/>
        <v>-128283084</v>
      </c>
      <c r="I32" s="81">
        <v>1053941048</v>
      </c>
      <c r="J32" s="56">
        <f t="shared" si="2"/>
        <v>2.4519293789950445</v>
      </c>
      <c r="K32" s="57">
        <f t="shared" si="3"/>
        <v>-10.267910568460085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50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5083315</v>
      </c>
      <c r="D7" s="62">
        <v>5950000</v>
      </c>
      <c r="E7" s="63">
        <f>($D7-$C7)</f>
        <v>866685</v>
      </c>
      <c r="F7" s="61">
        <v>5387834</v>
      </c>
      <c r="G7" s="62">
        <v>6301050</v>
      </c>
      <c r="H7" s="63">
        <f>($G7-$F7)</f>
        <v>913216</v>
      </c>
      <c r="I7" s="63">
        <v>6653909</v>
      </c>
      <c r="J7" s="28">
        <f>IF($C7=0,0,($E7/$C7)*100)</f>
        <v>17.049602473976137</v>
      </c>
      <c r="K7" s="29">
        <f>IF($F7=0,0,($H7/$F7)*100)</f>
        <v>16.94959421541198</v>
      </c>
      <c r="L7" s="30">
        <f>IF($E$10=0,0,($E7/$E$10)*100)</f>
        <v>15.40591475068543</v>
      </c>
      <c r="M7" s="29">
        <f>IF($H$10=0,0,($H7/$H$10)*100)</f>
        <v>20.857308997491778</v>
      </c>
      <c r="N7" s="5"/>
      <c r="O7" s="31"/>
    </row>
    <row r="8" spans="1:15" ht="12.75">
      <c r="A8" s="2"/>
      <c r="B8" s="27" t="s">
        <v>16</v>
      </c>
      <c r="C8" s="61">
        <v>16049731</v>
      </c>
      <c r="D8" s="62">
        <v>18246000</v>
      </c>
      <c r="E8" s="63">
        <f>($D8-$C8)</f>
        <v>2196269</v>
      </c>
      <c r="F8" s="61">
        <v>17259368</v>
      </c>
      <c r="G8" s="62">
        <v>19322482</v>
      </c>
      <c r="H8" s="63">
        <f>($G8-$F8)</f>
        <v>2063114</v>
      </c>
      <c r="I8" s="63">
        <v>20404516</v>
      </c>
      <c r="J8" s="28">
        <f>IF($C8=0,0,($E8/$C8)*100)</f>
        <v>13.684148351146819</v>
      </c>
      <c r="K8" s="29">
        <f>IF($F8=0,0,($H8/$F8)*100)</f>
        <v>11.953589494122843</v>
      </c>
      <c r="L8" s="30">
        <f>IF($E$10=0,0,($E8/$E$10)*100)</f>
        <v>39.04017374660129</v>
      </c>
      <c r="M8" s="29">
        <f>IF($H$10=0,0,($H8/$H$10)*100)</f>
        <v>47.12029376954767</v>
      </c>
      <c r="N8" s="5"/>
      <c r="O8" s="31"/>
    </row>
    <row r="9" spans="1:15" ht="12.75">
      <c r="A9" s="2"/>
      <c r="B9" s="27" t="s">
        <v>17</v>
      </c>
      <c r="C9" s="61">
        <v>21215190</v>
      </c>
      <c r="D9" s="62">
        <v>23777900</v>
      </c>
      <c r="E9" s="63">
        <f aca="true" t="shared" si="0" ref="E9:E32">($D9-$C9)</f>
        <v>2562710</v>
      </c>
      <c r="F9" s="61">
        <v>22219878</v>
      </c>
      <c r="G9" s="62">
        <v>23621946</v>
      </c>
      <c r="H9" s="63">
        <f aca="true" t="shared" si="1" ref="H9:H32">($G9-$F9)</f>
        <v>1402068</v>
      </c>
      <c r="I9" s="63">
        <v>24653839</v>
      </c>
      <c r="J9" s="28">
        <f aca="true" t="shared" si="2" ref="J9:J32">IF($C9=0,0,($E9/$C9)*100)</f>
        <v>12.07959956993079</v>
      </c>
      <c r="K9" s="29">
        <f aca="true" t="shared" si="3" ref="K9:K32">IF($F9=0,0,($H9/$F9)*100)</f>
        <v>6.309971638908188</v>
      </c>
      <c r="L9" s="30">
        <f>IF($E$10=0,0,($E9/$E$10)*100)</f>
        <v>45.55391150271328</v>
      </c>
      <c r="M9" s="29">
        <f>IF($H$10=0,0,($H9/$H$10)*100)</f>
        <v>32.02239723296055</v>
      </c>
      <c r="N9" s="5"/>
      <c r="O9" s="31"/>
    </row>
    <row r="10" spans="1:15" ht="16.5">
      <c r="A10" s="6"/>
      <c r="B10" s="32" t="s">
        <v>18</v>
      </c>
      <c r="C10" s="64">
        <v>42348236</v>
      </c>
      <c r="D10" s="65">
        <v>47973900</v>
      </c>
      <c r="E10" s="66">
        <f t="shared" si="0"/>
        <v>5625664</v>
      </c>
      <c r="F10" s="64">
        <v>44867080</v>
      </c>
      <c r="G10" s="65">
        <v>49245478</v>
      </c>
      <c r="H10" s="66">
        <f t="shared" si="1"/>
        <v>4378398</v>
      </c>
      <c r="I10" s="66">
        <v>51712264</v>
      </c>
      <c r="J10" s="33">
        <f t="shared" si="2"/>
        <v>13.284293588993885</v>
      </c>
      <c r="K10" s="34">
        <f t="shared" si="3"/>
        <v>9.758598063435374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19428195</v>
      </c>
      <c r="D12" s="62">
        <v>17352020</v>
      </c>
      <c r="E12" s="63">
        <f t="shared" si="0"/>
        <v>-2076175</v>
      </c>
      <c r="F12" s="61">
        <v>20827326</v>
      </c>
      <c r="G12" s="62">
        <v>18419106</v>
      </c>
      <c r="H12" s="63">
        <f t="shared" si="1"/>
        <v>-2408220</v>
      </c>
      <c r="I12" s="63">
        <v>19496478</v>
      </c>
      <c r="J12" s="28">
        <f t="shared" si="2"/>
        <v>-10.686401901978028</v>
      </c>
      <c r="K12" s="29">
        <f t="shared" si="3"/>
        <v>-11.56279015366639</v>
      </c>
      <c r="L12" s="30">
        <f aca="true" t="shared" si="4" ref="L12:L17">IF($E$17=0,0,($E12/$E$17)*100)</f>
        <v>26.17611764240133</v>
      </c>
      <c r="M12" s="29">
        <f aca="true" t="shared" si="5" ref="M12:M17">IF($H$17=0,0,($H12/$H$17)*100)</f>
        <v>24.722563848811927</v>
      </c>
      <c r="N12" s="5"/>
      <c r="O12" s="31"/>
    </row>
    <row r="13" spans="1:15" ht="12.75">
      <c r="A13" s="2"/>
      <c r="B13" s="27" t="s">
        <v>21</v>
      </c>
      <c r="C13" s="61">
        <v>3039870</v>
      </c>
      <c r="D13" s="62">
        <v>2340000</v>
      </c>
      <c r="E13" s="63">
        <f t="shared" si="0"/>
        <v>-699870</v>
      </c>
      <c r="F13" s="61">
        <v>3258741</v>
      </c>
      <c r="G13" s="62">
        <v>2478060</v>
      </c>
      <c r="H13" s="63">
        <f t="shared" si="1"/>
        <v>-780681</v>
      </c>
      <c r="I13" s="63">
        <v>2616832</v>
      </c>
      <c r="J13" s="28">
        <f t="shared" si="2"/>
        <v>-23.023024010895202</v>
      </c>
      <c r="K13" s="29">
        <f t="shared" si="3"/>
        <v>-23.956521859208816</v>
      </c>
      <c r="L13" s="30">
        <f t="shared" si="4"/>
        <v>8.823860924241657</v>
      </c>
      <c r="M13" s="29">
        <f t="shared" si="5"/>
        <v>8.01439896191143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7348080</v>
      </c>
      <c r="D15" s="62">
        <v>7615000</v>
      </c>
      <c r="E15" s="63">
        <f t="shared" si="0"/>
        <v>266920</v>
      </c>
      <c r="F15" s="61">
        <v>7940335</v>
      </c>
      <c r="G15" s="62">
        <v>8064285</v>
      </c>
      <c r="H15" s="63">
        <f t="shared" si="1"/>
        <v>123950</v>
      </c>
      <c r="I15" s="63">
        <v>8515885</v>
      </c>
      <c r="J15" s="28">
        <f t="shared" si="2"/>
        <v>3.6325135273431974</v>
      </c>
      <c r="K15" s="29">
        <f t="shared" si="3"/>
        <v>1.5610172618661555</v>
      </c>
      <c r="L15" s="30">
        <f t="shared" si="4"/>
        <v>-3.365289207850862</v>
      </c>
      <c r="M15" s="29">
        <f t="shared" si="5"/>
        <v>-1.2724592392141243</v>
      </c>
      <c r="N15" s="5"/>
      <c r="O15" s="31"/>
    </row>
    <row r="16" spans="1:15" ht="12.75">
      <c r="A16" s="2"/>
      <c r="B16" s="27" t="s">
        <v>23</v>
      </c>
      <c r="C16" s="61">
        <v>26038981</v>
      </c>
      <c r="D16" s="62">
        <v>20616544</v>
      </c>
      <c r="E16" s="63">
        <f t="shared" si="0"/>
        <v>-5422437</v>
      </c>
      <c r="F16" s="61">
        <v>26871818</v>
      </c>
      <c r="G16" s="62">
        <v>20195789</v>
      </c>
      <c r="H16" s="63">
        <f t="shared" si="1"/>
        <v>-6676029</v>
      </c>
      <c r="I16" s="63">
        <v>20937802</v>
      </c>
      <c r="J16" s="40">
        <f t="shared" si="2"/>
        <v>-20.824305682315295</v>
      </c>
      <c r="K16" s="29">
        <f t="shared" si="3"/>
        <v>-24.843979666727424</v>
      </c>
      <c r="L16" s="30">
        <f t="shared" si="4"/>
        <v>68.36531064120788</v>
      </c>
      <c r="M16" s="29">
        <f t="shared" si="5"/>
        <v>68.53549642849077</v>
      </c>
      <c r="N16" s="5"/>
      <c r="O16" s="31"/>
    </row>
    <row r="17" spans="1:15" ht="16.5">
      <c r="A17" s="2"/>
      <c r="B17" s="32" t="s">
        <v>24</v>
      </c>
      <c r="C17" s="64">
        <v>55855126</v>
      </c>
      <c r="D17" s="65">
        <v>47923564</v>
      </c>
      <c r="E17" s="66">
        <f t="shared" si="0"/>
        <v>-7931562</v>
      </c>
      <c r="F17" s="64">
        <v>58898220</v>
      </c>
      <c r="G17" s="65">
        <v>49157240</v>
      </c>
      <c r="H17" s="66">
        <f t="shared" si="1"/>
        <v>-9740980</v>
      </c>
      <c r="I17" s="66">
        <v>51566997</v>
      </c>
      <c r="J17" s="41">
        <f t="shared" si="2"/>
        <v>-14.200240099717973</v>
      </c>
      <c r="K17" s="34">
        <f t="shared" si="3"/>
        <v>-16.53866619398685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-13506890</v>
      </c>
      <c r="D18" s="71">
        <v>50336</v>
      </c>
      <c r="E18" s="72">
        <f t="shared" si="0"/>
        <v>13557226</v>
      </c>
      <c r="F18" s="73">
        <v>-14031140</v>
      </c>
      <c r="G18" s="74">
        <v>88238</v>
      </c>
      <c r="H18" s="75">
        <f t="shared" si="1"/>
        <v>14119378</v>
      </c>
      <c r="I18" s="75">
        <v>145267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8536000</v>
      </c>
      <c r="D23" s="62">
        <v>8005000</v>
      </c>
      <c r="E23" s="63">
        <f t="shared" si="0"/>
        <v>-531000</v>
      </c>
      <c r="F23" s="61">
        <v>9183000</v>
      </c>
      <c r="G23" s="62">
        <v>8135000</v>
      </c>
      <c r="H23" s="63">
        <f t="shared" si="1"/>
        <v>-1048000</v>
      </c>
      <c r="I23" s="63">
        <v>8329000</v>
      </c>
      <c r="J23" s="28">
        <f t="shared" si="2"/>
        <v>-6.220712277413308</v>
      </c>
      <c r="K23" s="29">
        <f t="shared" si="3"/>
        <v>-11.412392464336275</v>
      </c>
      <c r="L23" s="30">
        <f>IF($E$25=0,0,($E23/$E$25)*100)</f>
        <v>100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8536000</v>
      </c>
      <c r="D25" s="65">
        <v>8005000</v>
      </c>
      <c r="E25" s="66">
        <f t="shared" si="0"/>
        <v>-531000</v>
      </c>
      <c r="F25" s="64">
        <v>9183000</v>
      </c>
      <c r="G25" s="65">
        <v>8135000</v>
      </c>
      <c r="H25" s="66">
        <f t="shared" si="1"/>
        <v>-1048000</v>
      </c>
      <c r="I25" s="66">
        <v>8329000</v>
      </c>
      <c r="J25" s="41">
        <f t="shared" si="2"/>
        <v>-6.220712277413308</v>
      </c>
      <c r="K25" s="34">
        <f t="shared" si="3"/>
        <v>-11.412392464336275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8036000</v>
      </c>
      <c r="D27" s="62">
        <v>3894000</v>
      </c>
      <c r="E27" s="63">
        <f t="shared" si="0"/>
        <v>-4142000</v>
      </c>
      <c r="F27" s="61">
        <v>8183000</v>
      </c>
      <c r="G27" s="62">
        <v>0</v>
      </c>
      <c r="H27" s="63">
        <f t="shared" si="1"/>
        <v>-8183000</v>
      </c>
      <c r="I27" s="63">
        <v>0</v>
      </c>
      <c r="J27" s="28">
        <f t="shared" si="2"/>
        <v>-51.543056246888995</v>
      </c>
      <c r="K27" s="29">
        <f t="shared" si="3"/>
        <v>-100</v>
      </c>
      <c r="L27" s="30">
        <f aca="true" t="shared" si="6" ref="L27:L32">IF($E$32=0,0,($E27/$E$32)*100)</f>
        <v>780.0376647834275</v>
      </c>
      <c r="M27" s="29">
        <f aca="true" t="shared" si="7" ref="M27:M32">IF($H$32=0,0,($H27/$H$32)*100)</f>
        <v>780.820610687023</v>
      </c>
      <c r="N27" s="5"/>
      <c r="O27" s="31"/>
    </row>
    <row r="28" spans="1:15" ht="12.75">
      <c r="A28" s="6"/>
      <c r="B28" s="27" t="s">
        <v>34</v>
      </c>
      <c r="C28" s="61">
        <v>500000</v>
      </c>
      <c r="D28" s="62">
        <v>0</v>
      </c>
      <c r="E28" s="63">
        <f t="shared" si="0"/>
        <v>-500000</v>
      </c>
      <c r="F28" s="61">
        <v>1000000</v>
      </c>
      <c r="G28" s="62">
        <v>0</v>
      </c>
      <c r="H28" s="63">
        <f t="shared" si="1"/>
        <v>-1000000</v>
      </c>
      <c r="I28" s="63">
        <v>0</v>
      </c>
      <c r="J28" s="28">
        <f t="shared" si="2"/>
        <v>-100</v>
      </c>
      <c r="K28" s="29">
        <f t="shared" si="3"/>
        <v>-100</v>
      </c>
      <c r="L28" s="30">
        <f t="shared" si="6"/>
        <v>94.16195856873823</v>
      </c>
      <c r="M28" s="29">
        <f t="shared" si="7"/>
        <v>95.41984732824427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4111000</v>
      </c>
      <c r="E30" s="63">
        <f t="shared" si="0"/>
        <v>4111000</v>
      </c>
      <c r="F30" s="61"/>
      <c r="G30" s="62">
        <v>8135000</v>
      </c>
      <c r="H30" s="63">
        <f t="shared" si="1"/>
        <v>8135000</v>
      </c>
      <c r="I30" s="63">
        <v>8329000</v>
      </c>
      <c r="J30" s="28">
        <f t="shared" si="2"/>
        <v>0</v>
      </c>
      <c r="K30" s="29">
        <f t="shared" si="3"/>
        <v>0</v>
      </c>
      <c r="L30" s="30">
        <f t="shared" si="6"/>
        <v>-774.1996233521658</v>
      </c>
      <c r="M30" s="29">
        <f t="shared" si="7"/>
        <v>-776.2404580152672</v>
      </c>
      <c r="N30" s="5"/>
      <c r="O30" s="31"/>
    </row>
    <row r="31" spans="1:15" ht="12.75">
      <c r="A31" s="6"/>
      <c r="B31" s="27" t="s">
        <v>30</v>
      </c>
      <c r="C31" s="61"/>
      <c r="D31" s="62">
        <v>0</v>
      </c>
      <c r="E31" s="63">
        <f t="shared" si="0"/>
        <v>0</v>
      </c>
      <c r="F31" s="61"/>
      <c r="G31" s="62">
        <v>0</v>
      </c>
      <c r="H31" s="63">
        <f t="shared" si="1"/>
        <v>0</v>
      </c>
      <c r="I31" s="63">
        <v>0</v>
      </c>
      <c r="J31" s="28">
        <f t="shared" si="2"/>
        <v>0</v>
      </c>
      <c r="K31" s="29">
        <f t="shared" si="3"/>
        <v>0</v>
      </c>
      <c r="L31" s="30">
        <f t="shared" si="6"/>
        <v>0</v>
      </c>
      <c r="M31" s="29">
        <f t="shared" si="7"/>
        <v>0</v>
      </c>
      <c r="N31" s="5"/>
      <c r="O31" s="31"/>
    </row>
    <row r="32" spans="1:15" ht="17.25" thickBot="1">
      <c r="A32" s="6"/>
      <c r="B32" s="55" t="s">
        <v>37</v>
      </c>
      <c r="C32" s="79">
        <v>8536000</v>
      </c>
      <c r="D32" s="80">
        <v>8005000</v>
      </c>
      <c r="E32" s="81">
        <f t="shared" si="0"/>
        <v>-531000</v>
      </c>
      <c r="F32" s="79">
        <v>9183000</v>
      </c>
      <c r="G32" s="80">
        <v>8135000</v>
      </c>
      <c r="H32" s="81">
        <f t="shared" si="1"/>
        <v>-1048000</v>
      </c>
      <c r="I32" s="81">
        <v>8329000</v>
      </c>
      <c r="J32" s="56">
        <f t="shared" si="2"/>
        <v>-6.220712277413308</v>
      </c>
      <c r="K32" s="57">
        <f t="shared" si="3"/>
        <v>-11.412392464336275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51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3624575</v>
      </c>
      <c r="D7" s="62">
        <v>4545780</v>
      </c>
      <c r="E7" s="63">
        <f>($D7-$C7)</f>
        <v>921205</v>
      </c>
      <c r="F7" s="61">
        <v>3842049</v>
      </c>
      <c r="G7" s="62">
        <v>4818527</v>
      </c>
      <c r="H7" s="63">
        <f>($G7-$F7)</f>
        <v>976478</v>
      </c>
      <c r="I7" s="63">
        <v>5107639</v>
      </c>
      <c r="J7" s="28">
        <f>IF($C7=0,0,($E7/$C7)*100)</f>
        <v>25.415531476104096</v>
      </c>
      <c r="K7" s="29">
        <f>IF($F7=0,0,($H7/$F7)*100)</f>
        <v>25.415553003098086</v>
      </c>
      <c r="L7" s="30">
        <f>IF($E$10=0,0,($E7/$E$10)*100)</f>
        <v>8.007856558265924</v>
      </c>
      <c r="M7" s="29">
        <f>IF($H$10=0,0,($H7/$H$10)*100)</f>
        <v>8.088214464687296</v>
      </c>
      <c r="N7" s="5"/>
      <c r="O7" s="31"/>
    </row>
    <row r="8" spans="1:15" ht="12.75">
      <c r="A8" s="2"/>
      <c r="B8" s="27" t="s">
        <v>16</v>
      </c>
      <c r="C8" s="61">
        <v>16846853</v>
      </c>
      <c r="D8" s="62">
        <v>26440526</v>
      </c>
      <c r="E8" s="63">
        <f>($D8-$C8)</f>
        <v>9593673</v>
      </c>
      <c r="F8" s="61">
        <v>17958622</v>
      </c>
      <c r="G8" s="62">
        <v>28161590</v>
      </c>
      <c r="H8" s="63">
        <f>($G8-$F8)</f>
        <v>10202968</v>
      </c>
      <c r="I8" s="63">
        <v>29995664</v>
      </c>
      <c r="J8" s="28">
        <f>IF($C8=0,0,($E8/$C8)*100)</f>
        <v>56.94638043081399</v>
      </c>
      <c r="K8" s="29">
        <f>IF($F8=0,0,($H8/$F8)*100)</f>
        <v>56.81375775936483</v>
      </c>
      <c r="L8" s="30">
        <f>IF($E$10=0,0,($E8/$E$10)*100)</f>
        <v>83.39594037256498</v>
      </c>
      <c r="M8" s="29">
        <f>IF($H$10=0,0,($H8/$H$10)*100)</f>
        <v>84.51167702737962</v>
      </c>
      <c r="N8" s="5"/>
      <c r="O8" s="31"/>
    </row>
    <row r="9" spans="1:15" ht="12.75">
      <c r="A9" s="2"/>
      <c r="B9" s="27" t="s">
        <v>17</v>
      </c>
      <c r="C9" s="61">
        <v>24318743</v>
      </c>
      <c r="D9" s="62">
        <v>25307630</v>
      </c>
      <c r="E9" s="63">
        <f aca="true" t="shared" si="0" ref="E9:E32">($D9-$C9)</f>
        <v>988887</v>
      </c>
      <c r="F9" s="61">
        <v>25358461</v>
      </c>
      <c r="G9" s="62">
        <v>26251865</v>
      </c>
      <c r="H9" s="63">
        <f aca="true" t="shared" si="1" ref="H9:H32">($G9-$F9)</f>
        <v>893404</v>
      </c>
      <c r="I9" s="63">
        <v>27394041</v>
      </c>
      <c r="J9" s="28">
        <f aca="true" t="shared" si="2" ref="J9:J32">IF($C9=0,0,($E9/$C9)*100)</f>
        <v>4.066357377106209</v>
      </c>
      <c r="K9" s="29">
        <f aca="true" t="shared" si="3" ref="K9:K32">IF($F9=0,0,($H9/$F9)*100)</f>
        <v>3.523100238614638</v>
      </c>
      <c r="L9" s="30">
        <f>IF($E$10=0,0,($E9/$E$10)*100)</f>
        <v>8.596203069169093</v>
      </c>
      <c r="M9" s="29">
        <f>IF($H$10=0,0,($H9/$H$10)*100)</f>
        <v>7.40010850793309</v>
      </c>
      <c r="N9" s="5"/>
      <c r="O9" s="31"/>
    </row>
    <row r="10" spans="1:15" ht="16.5">
      <c r="A10" s="6"/>
      <c r="B10" s="32" t="s">
        <v>18</v>
      </c>
      <c r="C10" s="64">
        <v>44790171</v>
      </c>
      <c r="D10" s="65">
        <v>56293936</v>
      </c>
      <c r="E10" s="66">
        <f t="shared" si="0"/>
        <v>11503765</v>
      </c>
      <c r="F10" s="64">
        <v>47159132</v>
      </c>
      <c r="G10" s="65">
        <v>59231982</v>
      </c>
      <c r="H10" s="66">
        <f t="shared" si="1"/>
        <v>12072850</v>
      </c>
      <c r="I10" s="66">
        <v>62497344</v>
      </c>
      <c r="J10" s="33">
        <f t="shared" si="2"/>
        <v>25.68368180599266</v>
      </c>
      <c r="K10" s="34">
        <f t="shared" si="3"/>
        <v>25.600237934828822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18578312</v>
      </c>
      <c r="D12" s="62">
        <v>17858417</v>
      </c>
      <c r="E12" s="63">
        <f t="shared" si="0"/>
        <v>-719895</v>
      </c>
      <c r="F12" s="61">
        <v>19767970</v>
      </c>
      <c r="G12" s="62">
        <v>18689198</v>
      </c>
      <c r="H12" s="63">
        <f t="shared" si="1"/>
        <v>-1078772</v>
      </c>
      <c r="I12" s="63">
        <v>19604867</v>
      </c>
      <c r="J12" s="28">
        <f t="shared" si="2"/>
        <v>-3.874921467569282</v>
      </c>
      <c r="K12" s="29">
        <f t="shared" si="3"/>
        <v>-5.457171373691887</v>
      </c>
      <c r="L12" s="30">
        <f aca="true" t="shared" si="4" ref="L12:L17">IF($E$17=0,0,($E12/$E$17)*100)</f>
        <v>-6.093993755623481</v>
      </c>
      <c r="M12" s="29">
        <f aca="true" t="shared" si="5" ref="M12:M17">IF($H$17=0,0,($H12/$H$17)*100)</f>
        <v>-8.788619338706848</v>
      </c>
      <c r="N12" s="5"/>
      <c r="O12" s="31"/>
    </row>
    <row r="13" spans="1:15" ht="12.75">
      <c r="A13" s="2"/>
      <c r="B13" s="27" t="s">
        <v>21</v>
      </c>
      <c r="C13" s="61">
        <v>2134010</v>
      </c>
      <c r="D13" s="62">
        <v>3730000</v>
      </c>
      <c r="E13" s="63">
        <f t="shared" si="0"/>
        <v>1595990</v>
      </c>
      <c r="F13" s="61">
        <v>2238574</v>
      </c>
      <c r="G13" s="62">
        <v>3730000</v>
      </c>
      <c r="H13" s="63">
        <f t="shared" si="1"/>
        <v>1491426</v>
      </c>
      <c r="I13" s="63">
        <v>3730000</v>
      </c>
      <c r="J13" s="28">
        <f t="shared" si="2"/>
        <v>74.7883093331334</v>
      </c>
      <c r="K13" s="29">
        <f t="shared" si="3"/>
        <v>66.6239311275839</v>
      </c>
      <c r="L13" s="30">
        <f t="shared" si="4"/>
        <v>13.51023842926749</v>
      </c>
      <c r="M13" s="29">
        <f t="shared" si="5"/>
        <v>12.150459398139922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7917773</v>
      </c>
      <c r="D15" s="62">
        <v>10331268</v>
      </c>
      <c r="E15" s="63">
        <f t="shared" si="0"/>
        <v>2413495</v>
      </c>
      <c r="F15" s="61">
        <v>8555946</v>
      </c>
      <c r="G15" s="62">
        <v>11591682</v>
      </c>
      <c r="H15" s="63">
        <f t="shared" si="1"/>
        <v>3035736</v>
      </c>
      <c r="I15" s="63">
        <v>13005867</v>
      </c>
      <c r="J15" s="28">
        <f t="shared" si="2"/>
        <v>30.48199285329347</v>
      </c>
      <c r="K15" s="29">
        <f t="shared" si="3"/>
        <v>35.481009347183814</v>
      </c>
      <c r="L15" s="30">
        <f t="shared" si="4"/>
        <v>20.43051203193312</v>
      </c>
      <c r="M15" s="29">
        <f t="shared" si="5"/>
        <v>24.731758070109876</v>
      </c>
      <c r="N15" s="5"/>
      <c r="O15" s="31"/>
    </row>
    <row r="16" spans="1:15" ht="12.75">
      <c r="A16" s="2"/>
      <c r="B16" s="27" t="s">
        <v>23</v>
      </c>
      <c r="C16" s="61">
        <v>15751152</v>
      </c>
      <c r="D16" s="62">
        <v>24274751</v>
      </c>
      <c r="E16" s="63">
        <f t="shared" si="0"/>
        <v>8523599</v>
      </c>
      <c r="F16" s="61">
        <v>16656876</v>
      </c>
      <c r="G16" s="62">
        <v>25483133</v>
      </c>
      <c r="H16" s="63">
        <f t="shared" si="1"/>
        <v>8826257</v>
      </c>
      <c r="I16" s="63">
        <v>26716448</v>
      </c>
      <c r="J16" s="40">
        <f t="shared" si="2"/>
        <v>54.11413082674842</v>
      </c>
      <c r="K16" s="29">
        <f t="shared" si="3"/>
        <v>52.988669664107476</v>
      </c>
      <c r="L16" s="30">
        <f t="shared" si="4"/>
        <v>72.15324329442286</v>
      </c>
      <c r="M16" s="29">
        <f t="shared" si="5"/>
        <v>71.90640187045705</v>
      </c>
      <c r="N16" s="5"/>
      <c r="O16" s="31"/>
    </row>
    <row r="17" spans="1:15" ht="16.5">
      <c r="A17" s="2"/>
      <c r="B17" s="32" t="s">
        <v>24</v>
      </c>
      <c r="C17" s="64">
        <v>44381247</v>
      </c>
      <c r="D17" s="65">
        <v>56194436</v>
      </c>
      <c r="E17" s="66">
        <f t="shared" si="0"/>
        <v>11813189</v>
      </c>
      <c r="F17" s="64">
        <v>47219366</v>
      </c>
      <c r="G17" s="65">
        <v>59494013</v>
      </c>
      <c r="H17" s="66">
        <f t="shared" si="1"/>
        <v>12274647</v>
      </c>
      <c r="I17" s="66">
        <v>63057182</v>
      </c>
      <c r="J17" s="41">
        <f t="shared" si="2"/>
        <v>26.61752383839057</v>
      </c>
      <c r="K17" s="34">
        <f t="shared" si="3"/>
        <v>25.9949424140934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408924</v>
      </c>
      <c r="D18" s="71">
        <v>99500</v>
      </c>
      <c r="E18" s="72">
        <f t="shared" si="0"/>
        <v>-309424</v>
      </c>
      <c r="F18" s="73">
        <v>-60234</v>
      </c>
      <c r="G18" s="74">
        <v>-262031</v>
      </c>
      <c r="H18" s="75">
        <f t="shared" si="1"/>
        <v>-201797</v>
      </c>
      <c r="I18" s="75">
        <v>-559838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6767454</v>
      </c>
      <c r="D23" s="62">
        <v>8243860</v>
      </c>
      <c r="E23" s="63">
        <f t="shared" si="0"/>
        <v>1476406</v>
      </c>
      <c r="F23" s="61">
        <v>6882456</v>
      </c>
      <c r="G23" s="62">
        <v>8845614</v>
      </c>
      <c r="H23" s="63">
        <f t="shared" si="1"/>
        <v>1963158</v>
      </c>
      <c r="I23" s="63">
        <v>7997368</v>
      </c>
      <c r="J23" s="28">
        <f t="shared" si="2"/>
        <v>21.816269456726268</v>
      </c>
      <c r="K23" s="29">
        <f t="shared" si="3"/>
        <v>28.524090818742607</v>
      </c>
      <c r="L23" s="30">
        <f>IF($E$25=0,0,($E23/$E$25)*100)</f>
        <v>93.65645652198735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100000</v>
      </c>
      <c r="E24" s="63">
        <f t="shared" si="0"/>
        <v>100000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6.343543478012643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6767454</v>
      </c>
      <c r="D25" s="65">
        <v>8343860</v>
      </c>
      <c r="E25" s="66">
        <f t="shared" si="0"/>
        <v>1576406</v>
      </c>
      <c r="F25" s="64">
        <v>6882456</v>
      </c>
      <c r="G25" s="65">
        <v>8845614</v>
      </c>
      <c r="H25" s="66">
        <f t="shared" si="1"/>
        <v>1963158</v>
      </c>
      <c r="I25" s="66">
        <v>7997368</v>
      </c>
      <c r="J25" s="41">
        <f t="shared" si="2"/>
        <v>23.293930036317942</v>
      </c>
      <c r="K25" s="34">
        <f t="shared" si="3"/>
        <v>28.524090818742607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1500000</v>
      </c>
      <c r="E28" s="63">
        <f t="shared" si="0"/>
        <v>1500000</v>
      </c>
      <c r="F28" s="61"/>
      <c r="G28" s="62">
        <v>2000000</v>
      </c>
      <c r="H28" s="63">
        <f t="shared" si="1"/>
        <v>2000000</v>
      </c>
      <c r="I28" s="63">
        <v>1000000</v>
      </c>
      <c r="J28" s="28">
        <f t="shared" si="2"/>
        <v>0</v>
      </c>
      <c r="K28" s="29">
        <f t="shared" si="3"/>
        <v>0</v>
      </c>
      <c r="L28" s="30">
        <f t="shared" si="6"/>
        <v>95.15315217018966</v>
      </c>
      <c r="M28" s="29">
        <f t="shared" si="7"/>
        <v>101.8766701406611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6767454</v>
      </c>
      <c r="D30" s="62">
        <v>6743860</v>
      </c>
      <c r="E30" s="63">
        <f t="shared" si="0"/>
        <v>-23594</v>
      </c>
      <c r="F30" s="61">
        <v>6882456</v>
      </c>
      <c r="G30" s="62">
        <v>6845614</v>
      </c>
      <c r="H30" s="63">
        <f t="shared" si="1"/>
        <v>-36842</v>
      </c>
      <c r="I30" s="63">
        <v>6997368</v>
      </c>
      <c r="J30" s="28">
        <f t="shared" si="2"/>
        <v>-0.3486392371488598</v>
      </c>
      <c r="K30" s="29">
        <f t="shared" si="3"/>
        <v>-0.5353030952904021</v>
      </c>
      <c r="L30" s="30">
        <f t="shared" si="6"/>
        <v>-1.4966956482023033</v>
      </c>
      <c r="M30" s="29">
        <f t="shared" si="7"/>
        <v>-1.8766701406611186</v>
      </c>
      <c r="N30" s="5"/>
      <c r="O30" s="31"/>
    </row>
    <row r="31" spans="1:15" ht="12.75">
      <c r="A31" s="6"/>
      <c r="B31" s="27" t="s">
        <v>30</v>
      </c>
      <c r="C31" s="61"/>
      <c r="D31" s="62">
        <v>100000</v>
      </c>
      <c r="E31" s="63">
        <f t="shared" si="0"/>
        <v>100000</v>
      </c>
      <c r="F31" s="61"/>
      <c r="G31" s="62">
        <v>0</v>
      </c>
      <c r="H31" s="63">
        <f t="shared" si="1"/>
        <v>0</v>
      </c>
      <c r="I31" s="63">
        <v>0</v>
      </c>
      <c r="J31" s="28">
        <f t="shared" si="2"/>
        <v>0</v>
      </c>
      <c r="K31" s="29">
        <f t="shared" si="3"/>
        <v>0</v>
      </c>
      <c r="L31" s="30">
        <f t="shared" si="6"/>
        <v>6.343543478012643</v>
      </c>
      <c r="M31" s="29">
        <f t="shared" si="7"/>
        <v>0</v>
      </c>
      <c r="N31" s="5"/>
      <c r="O31" s="31"/>
    </row>
    <row r="32" spans="1:15" ht="17.25" thickBot="1">
      <c r="A32" s="6"/>
      <c r="B32" s="55" t="s">
        <v>37</v>
      </c>
      <c r="C32" s="79">
        <v>6767454</v>
      </c>
      <c r="D32" s="80">
        <v>8343860</v>
      </c>
      <c r="E32" s="81">
        <f t="shared" si="0"/>
        <v>1576406</v>
      </c>
      <c r="F32" s="79">
        <v>6882456</v>
      </c>
      <c r="G32" s="80">
        <v>8845614</v>
      </c>
      <c r="H32" s="81">
        <f t="shared" si="1"/>
        <v>1963158</v>
      </c>
      <c r="I32" s="81">
        <v>7997368</v>
      </c>
      <c r="J32" s="56">
        <f t="shared" si="2"/>
        <v>23.293930036317942</v>
      </c>
      <c r="K32" s="57">
        <f t="shared" si="3"/>
        <v>28.524090818742607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52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/>
      <c r="D7" s="62">
        <v>0</v>
      </c>
      <c r="E7" s="63">
        <f>($D7-$C7)</f>
        <v>0</v>
      </c>
      <c r="F7" s="61"/>
      <c r="G7" s="62">
        <v>0</v>
      </c>
      <c r="H7" s="63">
        <f>($G7-$F7)</f>
        <v>0</v>
      </c>
      <c r="I7" s="63">
        <v>0</v>
      </c>
      <c r="J7" s="28">
        <f>IF($C7=0,0,($E7/$C7)*100)</f>
        <v>0</v>
      </c>
      <c r="K7" s="29">
        <f>IF($F7=0,0,($H7/$F7)*100)</f>
        <v>0</v>
      </c>
      <c r="L7" s="30">
        <f>IF($E$10=0,0,($E7/$E$10)*100)</f>
        <v>0</v>
      </c>
      <c r="M7" s="29">
        <f>IF($H$10=0,0,($H7/$H$10)*100)</f>
        <v>0</v>
      </c>
      <c r="N7" s="5"/>
      <c r="O7" s="31"/>
    </row>
    <row r="8" spans="1:15" ht="12.75">
      <c r="A8" s="2"/>
      <c r="B8" s="27" t="s">
        <v>16</v>
      </c>
      <c r="C8" s="61"/>
      <c r="D8" s="62">
        <v>0</v>
      </c>
      <c r="E8" s="63">
        <f>($D8-$C8)</f>
        <v>0</v>
      </c>
      <c r="F8" s="61"/>
      <c r="G8" s="62">
        <v>0</v>
      </c>
      <c r="H8" s="63">
        <f>($G8-$F8)</f>
        <v>0</v>
      </c>
      <c r="I8" s="63">
        <v>0</v>
      </c>
      <c r="J8" s="28">
        <f>IF($C8=0,0,($E8/$C8)*100)</f>
        <v>0</v>
      </c>
      <c r="K8" s="29">
        <f>IF($F8=0,0,($H8/$F8)*100)</f>
        <v>0</v>
      </c>
      <c r="L8" s="30">
        <f>IF($E$10=0,0,($E8/$E$10)*100)</f>
        <v>0</v>
      </c>
      <c r="M8" s="29">
        <f>IF($H$10=0,0,($H8/$H$10)*100)</f>
        <v>0</v>
      </c>
      <c r="N8" s="5"/>
      <c r="O8" s="31"/>
    </row>
    <row r="9" spans="1:15" ht="12.75">
      <c r="A9" s="2"/>
      <c r="B9" s="27" t="s">
        <v>17</v>
      </c>
      <c r="C9" s="61">
        <v>82113148</v>
      </c>
      <c r="D9" s="62">
        <v>98505705</v>
      </c>
      <c r="E9" s="63">
        <f aca="true" t="shared" si="0" ref="E9:E32">($D9-$C9)</f>
        <v>16392557</v>
      </c>
      <c r="F9" s="61">
        <v>45906041</v>
      </c>
      <c r="G9" s="62">
        <v>99020893</v>
      </c>
      <c r="H9" s="63">
        <f aca="true" t="shared" si="1" ref="H9:H32">($G9-$F9)</f>
        <v>53114852</v>
      </c>
      <c r="I9" s="63">
        <v>58251943</v>
      </c>
      <c r="J9" s="28">
        <f aca="true" t="shared" si="2" ref="J9:J32">IF($C9=0,0,($E9/$C9)*100)</f>
        <v>19.96337663244868</v>
      </c>
      <c r="K9" s="29">
        <f aca="true" t="shared" si="3" ref="K9:K32">IF($F9=0,0,($H9/$F9)*100)</f>
        <v>115.70340382870307</v>
      </c>
      <c r="L9" s="30">
        <f>IF($E$10=0,0,($E9/$E$10)*100)</f>
        <v>100</v>
      </c>
      <c r="M9" s="29">
        <f>IF($H$10=0,0,($H9/$H$10)*100)</f>
        <v>100</v>
      </c>
      <c r="N9" s="5"/>
      <c r="O9" s="31"/>
    </row>
    <row r="10" spans="1:15" ht="16.5">
      <c r="A10" s="6"/>
      <c r="B10" s="32" t="s">
        <v>18</v>
      </c>
      <c r="C10" s="64">
        <v>82113148</v>
      </c>
      <c r="D10" s="65">
        <v>98505705</v>
      </c>
      <c r="E10" s="66">
        <f t="shared" si="0"/>
        <v>16392557</v>
      </c>
      <c r="F10" s="64">
        <v>45906041</v>
      </c>
      <c r="G10" s="65">
        <v>99020893</v>
      </c>
      <c r="H10" s="66">
        <f t="shared" si="1"/>
        <v>53114852</v>
      </c>
      <c r="I10" s="66">
        <v>58251943</v>
      </c>
      <c r="J10" s="33">
        <f t="shared" si="2"/>
        <v>19.96337663244868</v>
      </c>
      <c r="K10" s="34">
        <f t="shared" si="3"/>
        <v>115.70340382870307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33952532</v>
      </c>
      <c r="D12" s="62">
        <v>32352024</v>
      </c>
      <c r="E12" s="63">
        <f t="shared" si="0"/>
        <v>-1600508</v>
      </c>
      <c r="F12" s="61">
        <v>35219721</v>
      </c>
      <c r="G12" s="62">
        <v>32847963</v>
      </c>
      <c r="H12" s="63">
        <f t="shared" si="1"/>
        <v>-2371758</v>
      </c>
      <c r="I12" s="63">
        <v>33518914</v>
      </c>
      <c r="J12" s="28">
        <f t="shared" si="2"/>
        <v>-4.713957710134844</v>
      </c>
      <c r="K12" s="29">
        <f t="shared" si="3"/>
        <v>-6.7341760032681695</v>
      </c>
      <c r="L12" s="30">
        <f aca="true" t="shared" si="4" ref="L12:L17">IF($E$17=0,0,($E12/$E$17)*100)</f>
        <v>-11.592049393109816</v>
      </c>
      <c r="M12" s="29">
        <f aca="true" t="shared" si="5" ref="M12:M17">IF($H$17=0,0,($H12/$H$17)*100)</f>
        <v>-4.8166873573162095</v>
      </c>
      <c r="N12" s="5"/>
      <c r="O12" s="31"/>
    </row>
    <row r="13" spans="1:15" ht="12.75">
      <c r="A13" s="2"/>
      <c r="B13" s="27" t="s">
        <v>21</v>
      </c>
      <c r="C13" s="61"/>
      <c r="D13" s="62">
        <v>0</v>
      </c>
      <c r="E13" s="63">
        <f t="shared" si="0"/>
        <v>0</v>
      </c>
      <c r="F13" s="61"/>
      <c r="G13" s="62">
        <v>0</v>
      </c>
      <c r="H13" s="63">
        <f t="shared" si="1"/>
        <v>0</v>
      </c>
      <c r="I13" s="63">
        <v>0</v>
      </c>
      <c r="J13" s="28">
        <f t="shared" si="2"/>
        <v>0</v>
      </c>
      <c r="K13" s="29">
        <f t="shared" si="3"/>
        <v>0</v>
      </c>
      <c r="L13" s="30">
        <f t="shared" si="4"/>
        <v>0</v>
      </c>
      <c r="M13" s="29">
        <f t="shared" si="5"/>
        <v>0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59112668</v>
      </c>
      <c r="D16" s="62">
        <v>74520122</v>
      </c>
      <c r="E16" s="63">
        <f t="shared" si="0"/>
        <v>15407454</v>
      </c>
      <c r="F16" s="61">
        <v>23860793</v>
      </c>
      <c r="G16" s="62">
        <v>75472990</v>
      </c>
      <c r="H16" s="63">
        <f t="shared" si="1"/>
        <v>51612197</v>
      </c>
      <c r="I16" s="63">
        <v>36812988</v>
      </c>
      <c r="J16" s="40">
        <f t="shared" si="2"/>
        <v>26.0645552320528</v>
      </c>
      <c r="K16" s="29">
        <f t="shared" si="3"/>
        <v>216.3054555646998</v>
      </c>
      <c r="L16" s="30">
        <f t="shared" si="4"/>
        <v>111.59204939310983</v>
      </c>
      <c r="M16" s="29">
        <f t="shared" si="5"/>
        <v>104.81668735731621</v>
      </c>
      <c r="N16" s="5"/>
      <c r="O16" s="31"/>
    </row>
    <row r="17" spans="1:15" ht="16.5">
      <c r="A17" s="2"/>
      <c r="B17" s="32" t="s">
        <v>24</v>
      </c>
      <c r="C17" s="64">
        <v>93065200</v>
      </c>
      <c r="D17" s="65">
        <v>106872146</v>
      </c>
      <c r="E17" s="66">
        <f t="shared" si="0"/>
        <v>13806946</v>
      </c>
      <c r="F17" s="64">
        <v>59080514</v>
      </c>
      <c r="G17" s="65">
        <v>108320953</v>
      </c>
      <c r="H17" s="66">
        <f t="shared" si="1"/>
        <v>49240439</v>
      </c>
      <c r="I17" s="66">
        <v>70331902</v>
      </c>
      <c r="J17" s="41">
        <f t="shared" si="2"/>
        <v>14.835777497926186</v>
      </c>
      <c r="K17" s="34">
        <f t="shared" si="3"/>
        <v>83.34463542412647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-10952052</v>
      </c>
      <c r="D18" s="71">
        <v>-8366441</v>
      </c>
      <c r="E18" s="72">
        <f t="shared" si="0"/>
        <v>2585611</v>
      </c>
      <c r="F18" s="73">
        <v>-13174473</v>
      </c>
      <c r="G18" s="74">
        <v>-9300060</v>
      </c>
      <c r="H18" s="75">
        <f t="shared" si="1"/>
        <v>3874413</v>
      </c>
      <c r="I18" s="75">
        <v>-12079959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>
        <v>39000</v>
      </c>
      <c r="D22" s="62">
        <v>0</v>
      </c>
      <c r="E22" s="63">
        <f t="shared" si="0"/>
        <v>-39000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-100</v>
      </c>
      <c r="K22" s="29">
        <f t="shared" si="3"/>
        <v>0</v>
      </c>
      <c r="L22" s="30">
        <f>IF($E$25=0,0,($E22/$E$25)*100)</f>
        <v>59.09090909090909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120000</v>
      </c>
      <c r="D23" s="62">
        <v>0</v>
      </c>
      <c r="E23" s="63">
        <f t="shared" si="0"/>
        <v>-120000</v>
      </c>
      <c r="F23" s="61"/>
      <c r="G23" s="62">
        <v>0</v>
      </c>
      <c r="H23" s="63">
        <f t="shared" si="1"/>
        <v>0</v>
      </c>
      <c r="I23" s="63">
        <v>0</v>
      </c>
      <c r="J23" s="28">
        <f t="shared" si="2"/>
        <v>-100</v>
      </c>
      <c r="K23" s="29">
        <f t="shared" si="3"/>
        <v>0</v>
      </c>
      <c r="L23" s="30">
        <f>IF($E$25=0,0,($E23/$E$25)*100)</f>
        <v>181.8181818181818</v>
      </c>
      <c r="M23" s="29">
        <f>IF($H$25=0,0,($H23/$H$25)*100)</f>
        <v>0</v>
      </c>
      <c r="N23" s="5"/>
      <c r="O23" s="31"/>
    </row>
    <row r="24" spans="1:15" ht="12.75">
      <c r="A24" s="6"/>
      <c r="B24" s="27" t="s">
        <v>30</v>
      </c>
      <c r="C24" s="61"/>
      <c r="D24" s="62">
        <v>93000</v>
      </c>
      <c r="E24" s="63">
        <f t="shared" si="0"/>
        <v>93000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-140.9090909090909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159000</v>
      </c>
      <c r="D25" s="65">
        <v>93000</v>
      </c>
      <c r="E25" s="66">
        <f t="shared" si="0"/>
        <v>-66000</v>
      </c>
      <c r="F25" s="64"/>
      <c r="G25" s="65">
        <v>0</v>
      </c>
      <c r="H25" s="66">
        <f t="shared" si="1"/>
        <v>0</v>
      </c>
      <c r="I25" s="66">
        <v>0</v>
      </c>
      <c r="J25" s="41">
        <f t="shared" si="2"/>
        <v>-41.509433962264154</v>
      </c>
      <c r="K25" s="34">
        <f t="shared" si="3"/>
        <v>0</v>
      </c>
      <c r="L25" s="35">
        <f>IF($E$25=0,0,($E25/$E$25)*100)</f>
        <v>100</v>
      </c>
      <c r="M25" s="34">
        <f>IF($H$25=0,0,($H25/$H$25)*100)</f>
        <v>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0</v>
      </c>
      <c r="E30" s="63">
        <f t="shared" si="0"/>
        <v>0</v>
      </c>
      <c r="F30" s="61"/>
      <c r="G30" s="62">
        <v>0</v>
      </c>
      <c r="H30" s="63">
        <f t="shared" si="1"/>
        <v>0</v>
      </c>
      <c r="I30" s="63">
        <v>0</v>
      </c>
      <c r="J30" s="28">
        <f t="shared" si="2"/>
        <v>0</v>
      </c>
      <c r="K30" s="29">
        <f t="shared" si="3"/>
        <v>0</v>
      </c>
      <c r="L30" s="30">
        <f t="shared" si="6"/>
        <v>0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>
        <v>159000</v>
      </c>
      <c r="D31" s="62">
        <v>93000</v>
      </c>
      <c r="E31" s="63">
        <f t="shared" si="0"/>
        <v>-66000</v>
      </c>
      <c r="F31" s="61"/>
      <c r="G31" s="62">
        <v>0</v>
      </c>
      <c r="H31" s="63">
        <f t="shared" si="1"/>
        <v>0</v>
      </c>
      <c r="I31" s="63">
        <v>0</v>
      </c>
      <c r="J31" s="28">
        <f t="shared" si="2"/>
        <v>-41.509433962264154</v>
      </c>
      <c r="K31" s="29">
        <f t="shared" si="3"/>
        <v>0</v>
      </c>
      <c r="L31" s="30">
        <f t="shared" si="6"/>
        <v>100</v>
      </c>
      <c r="M31" s="29">
        <f t="shared" si="7"/>
        <v>0</v>
      </c>
      <c r="N31" s="5"/>
      <c r="O31" s="31"/>
    </row>
    <row r="32" spans="1:15" ht="17.25" thickBot="1">
      <c r="A32" s="6"/>
      <c r="B32" s="55" t="s">
        <v>37</v>
      </c>
      <c r="C32" s="79">
        <v>159000</v>
      </c>
      <c r="D32" s="80">
        <v>93000</v>
      </c>
      <c r="E32" s="81">
        <f t="shared" si="0"/>
        <v>-66000</v>
      </c>
      <c r="F32" s="79"/>
      <c r="G32" s="80">
        <v>0</v>
      </c>
      <c r="H32" s="81">
        <f t="shared" si="1"/>
        <v>0</v>
      </c>
      <c r="I32" s="81">
        <v>0</v>
      </c>
      <c r="J32" s="56">
        <f t="shared" si="2"/>
        <v>-41.509433962264154</v>
      </c>
      <c r="K32" s="57">
        <f t="shared" si="3"/>
        <v>0</v>
      </c>
      <c r="L32" s="58">
        <f t="shared" si="6"/>
        <v>100</v>
      </c>
      <c r="M32" s="57">
        <f t="shared" si="7"/>
        <v>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53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8310000</v>
      </c>
      <c r="D7" s="62">
        <v>5942000</v>
      </c>
      <c r="E7" s="63">
        <f>($D7-$C7)</f>
        <v>-2368000</v>
      </c>
      <c r="F7" s="61">
        <v>8903000</v>
      </c>
      <c r="G7" s="62">
        <v>6298541</v>
      </c>
      <c r="H7" s="63">
        <f>($G7-$F7)</f>
        <v>-2604459</v>
      </c>
      <c r="I7" s="63">
        <v>6676454</v>
      </c>
      <c r="J7" s="28">
        <f>IF($C7=0,0,($E7/$C7)*100)</f>
        <v>-28.495788206979544</v>
      </c>
      <c r="K7" s="29">
        <f>IF($F7=0,0,($H7/$F7)*100)</f>
        <v>-29.253723464000895</v>
      </c>
      <c r="L7" s="30">
        <f>IF($E$10=0,0,($E7/$E$10)*100)</f>
        <v>-9.596904868492008</v>
      </c>
      <c r="M7" s="29">
        <f>IF($H$10=0,0,($H7/$H$10)*100)</f>
        <v>-12.447366691717916</v>
      </c>
      <c r="N7" s="5"/>
      <c r="O7" s="31"/>
    </row>
    <row r="8" spans="1:15" ht="12.75">
      <c r="A8" s="2"/>
      <c r="B8" s="27" t="s">
        <v>16</v>
      </c>
      <c r="C8" s="61">
        <v>25448000</v>
      </c>
      <c r="D8" s="62">
        <v>19966902</v>
      </c>
      <c r="E8" s="63">
        <f>($D8-$C8)</f>
        <v>-5481098</v>
      </c>
      <c r="F8" s="61">
        <v>27351000</v>
      </c>
      <c r="G8" s="62">
        <v>21555919</v>
      </c>
      <c r="H8" s="63">
        <f>($G8-$F8)</f>
        <v>-5795081</v>
      </c>
      <c r="I8" s="63">
        <v>23279328</v>
      </c>
      <c r="J8" s="28">
        <f>IF($C8=0,0,($E8/$C8)*100)</f>
        <v>-21.538423451744734</v>
      </c>
      <c r="K8" s="29">
        <f>IF($F8=0,0,($H8/$F8)*100)</f>
        <v>-21.18782128624182</v>
      </c>
      <c r="L8" s="30">
        <f>IF($E$10=0,0,($E8/$E$10)*100)</f>
        <v>-22.213503412534546</v>
      </c>
      <c r="M8" s="29">
        <f>IF($H$10=0,0,($H8/$H$10)*100)</f>
        <v>-27.696154255147555</v>
      </c>
      <c r="N8" s="5"/>
      <c r="O8" s="31"/>
    </row>
    <row r="9" spans="1:15" ht="12.75">
      <c r="A9" s="2"/>
      <c r="B9" s="27" t="s">
        <v>17</v>
      </c>
      <c r="C9" s="61">
        <v>57523000</v>
      </c>
      <c r="D9" s="62">
        <v>90046720</v>
      </c>
      <c r="E9" s="63">
        <f aca="true" t="shared" si="0" ref="E9:E32">($D9-$C9)</f>
        <v>32523720</v>
      </c>
      <c r="F9" s="61">
        <v>60939000</v>
      </c>
      <c r="G9" s="62">
        <v>90262315</v>
      </c>
      <c r="H9" s="63">
        <f aca="true" t="shared" si="1" ref="H9:H32">($G9-$F9)</f>
        <v>29323315</v>
      </c>
      <c r="I9" s="63">
        <v>91219729</v>
      </c>
      <c r="J9" s="28">
        <f aca="true" t="shared" si="2" ref="J9:J32">IF($C9=0,0,($E9/$C9)*100)</f>
        <v>56.54037515428612</v>
      </c>
      <c r="K9" s="29">
        <f aca="true" t="shared" si="3" ref="K9:K32">IF($F9=0,0,($H9/$F9)*100)</f>
        <v>48.11912732404536</v>
      </c>
      <c r="L9" s="30">
        <f>IF($E$10=0,0,($E9/$E$10)*100)</f>
        <v>131.81040828102655</v>
      </c>
      <c r="M9" s="29">
        <f>IF($H$10=0,0,($H9/$H$10)*100)</f>
        <v>140.14352094686546</v>
      </c>
      <c r="N9" s="5"/>
      <c r="O9" s="31"/>
    </row>
    <row r="10" spans="1:15" ht="16.5">
      <c r="A10" s="6"/>
      <c r="B10" s="32" t="s">
        <v>18</v>
      </c>
      <c r="C10" s="64">
        <v>91281000</v>
      </c>
      <c r="D10" s="65">
        <v>115955622</v>
      </c>
      <c r="E10" s="66">
        <f t="shared" si="0"/>
        <v>24674622</v>
      </c>
      <c r="F10" s="64">
        <v>97193000</v>
      </c>
      <c r="G10" s="65">
        <v>118116775</v>
      </c>
      <c r="H10" s="66">
        <f t="shared" si="1"/>
        <v>20923775</v>
      </c>
      <c r="I10" s="66">
        <v>121175511</v>
      </c>
      <c r="J10" s="33">
        <f t="shared" si="2"/>
        <v>27.031498340289872</v>
      </c>
      <c r="K10" s="34">
        <f t="shared" si="3"/>
        <v>21.5280678649697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32079000</v>
      </c>
      <c r="D12" s="62">
        <v>28330449</v>
      </c>
      <c r="E12" s="63">
        <f t="shared" si="0"/>
        <v>-3748551</v>
      </c>
      <c r="F12" s="61">
        <v>34959000</v>
      </c>
      <c r="G12" s="62">
        <v>30030275</v>
      </c>
      <c r="H12" s="63">
        <f t="shared" si="1"/>
        <v>-4928725</v>
      </c>
      <c r="I12" s="63">
        <v>31832089</v>
      </c>
      <c r="J12" s="28">
        <f t="shared" si="2"/>
        <v>-11.68537360890302</v>
      </c>
      <c r="K12" s="29">
        <f t="shared" si="3"/>
        <v>-14.098586916101718</v>
      </c>
      <c r="L12" s="30">
        <f aca="true" t="shared" si="4" ref="L12:L17">IF($E$17=0,0,($E12/$E$17)*100)</f>
        <v>-12.023781262729084</v>
      </c>
      <c r="M12" s="29">
        <f aca="true" t="shared" si="5" ref="M12:M17">IF($H$17=0,0,($H12/$H$17)*100)</f>
        <v>-17.666684015321874</v>
      </c>
      <c r="N12" s="5"/>
      <c r="O12" s="31"/>
    </row>
    <row r="13" spans="1:15" ht="12.75">
      <c r="A13" s="2"/>
      <c r="B13" s="27" t="s">
        <v>21</v>
      </c>
      <c r="C13" s="61">
        <v>3852000</v>
      </c>
      <c r="D13" s="62">
        <v>43750000</v>
      </c>
      <c r="E13" s="63">
        <f t="shared" si="0"/>
        <v>39898000</v>
      </c>
      <c r="F13" s="61">
        <v>4388000</v>
      </c>
      <c r="G13" s="62">
        <v>44000000</v>
      </c>
      <c r="H13" s="63">
        <f t="shared" si="1"/>
        <v>39612000</v>
      </c>
      <c r="I13" s="63">
        <v>44750000</v>
      </c>
      <c r="J13" s="28">
        <f t="shared" si="2"/>
        <v>1035.7736240913812</v>
      </c>
      <c r="K13" s="29">
        <f t="shared" si="3"/>
        <v>902.7347310847766</v>
      </c>
      <c r="L13" s="30">
        <f t="shared" si="4"/>
        <v>127.97606990550882</v>
      </c>
      <c r="M13" s="29">
        <f t="shared" si="5"/>
        <v>141.98655579585594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11459000</v>
      </c>
      <c r="D15" s="62">
        <v>15768035</v>
      </c>
      <c r="E15" s="63">
        <f t="shared" si="0"/>
        <v>4309035</v>
      </c>
      <c r="F15" s="61">
        <v>12147000</v>
      </c>
      <c r="G15" s="62">
        <v>17652787</v>
      </c>
      <c r="H15" s="63">
        <f t="shared" si="1"/>
        <v>5505787</v>
      </c>
      <c r="I15" s="63">
        <v>19764753</v>
      </c>
      <c r="J15" s="28">
        <f t="shared" si="2"/>
        <v>37.60393577100969</v>
      </c>
      <c r="K15" s="29">
        <f t="shared" si="3"/>
        <v>45.32631102329793</v>
      </c>
      <c r="L15" s="30">
        <f t="shared" si="4"/>
        <v>13.821579136430003</v>
      </c>
      <c r="M15" s="29">
        <f t="shared" si="5"/>
        <v>19.73512402998077</v>
      </c>
      <c r="N15" s="5"/>
      <c r="O15" s="31"/>
    </row>
    <row r="16" spans="1:15" ht="12.75">
      <c r="A16" s="2"/>
      <c r="B16" s="27" t="s">
        <v>23</v>
      </c>
      <c r="C16" s="61">
        <v>41006000</v>
      </c>
      <c r="D16" s="62">
        <v>31723657</v>
      </c>
      <c r="E16" s="63">
        <f t="shared" si="0"/>
        <v>-9282343</v>
      </c>
      <c r="F16" s="61">
        <v>43831000</v>
      </c>
      <c r="G16" s="62">
        <v>31540354</v>
      </c>
      <c r="H16" s="63">
        <f t="shared" si="1"/>
        <v>-12290646</v>
      </c>
      <c r="I16" s="63">
        <v>32099083</v>
      </c>
      <c r="J16" s="40">
        <f t="shared" si="2"/>
        <v>-22.636548310003416</v>
      </c>
      <c r="K16" s="29">
        <f t="shared" si="3"/>
        <v>-28.040989254180833</v>
      </c>
      <c r="L16" s="30">
        <f t="shared" si="4"/>
        <v>-29.773867779209752</v>
      </c>
      <c r="M16" s="29">
        <f t="shared" si="5"/>
        <v>-44.05499581051483</v>
      </c>
      <c r="N16" s="5"/>
      <c r="O16" s="31"/>
    </row>
    <row r="17" spans="1:15" ht="16.5">
      <c r="A17" s="2"/>
      <c r="B17" s="32" t="s">
        <v>24</v>
      </c>
      <c r="C17" s="64">
        <v>88396000</v>
      </c>
      <c r="D17" s="65">
        <v>119572141</v>
      </c>
      <c r="E17" s="66">
        <f t="shared" si="0"/>
        <v>31176141</v>
      </c>
      <c r="F17" s="64">
        <v>95325000</v>
      </c>
      <c r="G17" s="65">
        <v>123223416</v>
      </c>
      <c r="H17" s="66">
        <f t="shared" si="1"/>
        <v>27898416</v>
      </c>
      <c r="I17" s="66">
        <v>128445925</v>
      </c>
      <c r="J17" s="41">
        <f t="shared" si="2"/>
        <v>35.26872369790488</v>
      </c>
      <c r="K17" s="34">
        <f t="shared" si="3"/>
        <v>29.266630999213216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2885000</v>
      </c>
      <c r="D18" s="71">
        <v>-3616519</v>
      </c>
      <c r="E18" s="72">
        <f t="shared" si="0"/>
        <v>-6501519</v>
      </c>
      <c r="F18" s="73">
        <v>1868000</v>
      </c>
      <c r="G18" s="74">
        <v>-5106641</v>
      </c>
      <c r="H18" s="75">
        <f t="shared" si="1"/>
        <v>-6974641</v>
      </c>
      <c r="I18" s="75">
        <v>-7270414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14839000</v>
      </c>
      <c r="D23" s="62">
        <v>11791000</v>
      </c>
      <c r="E23" s="63">
        <f t="shared" si="0"/>
        <v>-3048000</v>
      </c>
      <c r="F23" s="61">
        <v>10073000</v>
      </c>
      <c r="G23" s="62">
        <v>12996000</v>
      </c>
      <c r="H23" s="63">
        <f t="shared" si="1"/>
        <v>2923000</v>
      </c>
      <c r="I23" s="63">
        <v>11806000</v>
      </c>
      <c r="J23" s="28">
        <f t="shared" si="2"/>
        <v>-20.54046768650179</v>
      </c>
      <c r="K23" s="29">
        <f t="shared" si="3"/>
        <v>29.01816737813958</v>
      </c>
      <c r="L23" s="30">
        <f>IF($E$25=0,0,($E23/$E$25)*100)</f>
        <v>100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14839000</v>
      </c>
      <c r="D25" s="65">
        <v>11791000</v>
      </c>
      <c r="E25" s="66">
        <f t="shared" si="0"/>
        <v>-3048000</v>
      </c>
      <c r="F25" s="64">
        <v>10073000</v>
      </c>
      <c r="G25" s="65">
        <v>12996000</v>
      </c>
      <c r="H25" s="66">
        <f t="shared" si="1"/>
        <v>2923000</v>
      </c>
      <c r="I25" s="66">
        <v>11806000</v>
      </c>
      <c r="J25" s="41">
        <f t="shared" si="2"/>
        <v>-20.54046768650179</v>
      </c>
      <c r="K25" s="34">
        <f t="shared" si="3"/>
        <v>29.01816737813958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>
        <v>2323000</v>
      </c>
      <c r="G27" s="62">
        <v>0</v>
      </c>
      <c r="H27" s="63">
        <f t="shared" si="1"/>
        <v>-2323000</v>
      </c>
      <c r="I27" s="63">
        <v>0</v>
      </c>
      <c r="J27" s="28">
        <f t="shared" si="2"/>
        <v>0</v>
      </c>
      <c r="K27" s="29">
        <f t="shared" si="3"/>
        <v>-100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-79.47314403010606</v>
      </c>
      <c r="N27" s="5"/>
      <c r="O27" s="31"/>
    </row>
    <row r="28" spans="1:15" ht="12.75">
      <c r="A28" s="6"/>
      <c r="B28" s="27" t="s">
        <v>34</v>
      </c>
      <c r="C28" s="61">
        <v>5000000</v>
      </c>
      <c r="D28" s="62">
        <v>2000000</v>
      </c>
      <c r="E28" s="63">
        <f t="shared" si="0"/>
        <v>-3000000</v>
      </c>
      <c r="F28" s="61"/>
      <c r="G28" s="62">
        <v>3000000</v>
      </c>
      <c r="H28" s="63">
        <f t="shared" si="1"/>
        <v>3000000</v>
      </c>
      <c r="I28" s="63">
        <v>1500000</v>
      </c>
      <c r="J28" s="28">
        <f t="shared" si="2"/>
        <v>-60</v>
      </c>
      <c r="K28" s="29">
        <f t="shared" si="3"/>
        <v>0</v>
      </c>
      <c r="L28" s="30">
        <f t="shared" si="6"/>
        <v>98.4251968503937</v>
      </c>
      <c r="M28" s="29">
        <f t="shared" si="7"/>
        <v>102.63427984946973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8089000</v>
      </c>
      <c r="D30" s="62">
        <v>9791000</v>
      </c>
      <c r="E30" s="63">
        <f t="shared" si="0"/>
        <v>1702000</v>
      </c>
      <c r="F30" s="61">
        <v>7750000</v>
      </c>
      <c r="G30" s="62">
        <v>9996000</v>
      </c>
      <c r="H30" s="63">
        <f t="shared" si="1"/>
        <v>2246000</v>
      </c>
      <c r="I30" s="63">
        <v>10306000</v>
      </c>
      <c r="J30" s="28">
        <f t="shared" si="2"/>
        <v>21.04091976758561</v>
      </c>
      <c r="K30" s="29">
        <f t="shared" si="3"/>
        <v>28.980645161290326</v>
      </c>
      <c r="L30" s="30">
        <f t="shared" si="6"/>
        <v>-55.83989501312337</v>
      </c>
      <c r="M30" s="29">
        <f t="shared" si="7"/>
        <v>76.83886418063634</v>
      </c>
      <c r="N30" s="5"/>
      <c r="O30" s="31"/>
    </row>
    <row r="31" spans="1:15" ht="12.75">
      <c r="A31" s="6"/>
      <c r="B31" s="27" t="s">
        <v>30</v>
      </c>
      <c r="C31" s="61">
        <v>1750000</v>
      </c>
      <c r="D31" s="62">
        <v>0</v>
      </c>
      <c r="E31" s="63">
        <f t="shared" si="0"/>
        <v>-1750000</v>
      </c>
      <c r="F31" s="61"/>
      <c r="G31" s="62">
        <v>0</v>
      </c>
      <c r="H31" s="63">
        <f t="shared" si="1"/>
        <v>0</v>
      </c>
      <c r="I31" s="63">
        <v>0</v>
      </c>
      <c r="J31" s="28">
        <f t="shared" si="2"/>
        <v>-100</v>
      </c>
      <c r="K31" s="29">
        <f t="shared" si="3"/>
        <v>0</v>
      </c>
      <c r="L31" s="30">
        <f t="shared" si="6"/>
        <v>57.414698162729664</v>
      </c>
      <c r="M31" s="29">
        <f t="shared" si="7"/>
        <v>0</v>
      </c>
      <c r="N31" s="5"/>
      <c r="O31" s="31"/>
    </row>
    <row r="32" spans="1:15" ht="17.25" thickBot="1">
      <c r="A32" s="6"/>
      <c r="B32" s="55" t="s">
        <v>37</v>
      </c>
      <c r="C32" s="79">
        <v>14839000</v>
      </c>
      <c r="D32" s="80">
        <v>11791000</v>
      </c>
      <c r="E32" s="81">
        <f t="shared" si="0"/>
        <v>-3048000</v>
      </c>
      <c r="F32" s="79">
        <v>10073000</v>
      </c>
      <c r="G32" s="80">
        <v>12996000</v>
      </c>
      <c r="H32" s="81">
        <f t="shared" si="1"/>
        <v>2923000</v>
      </c>
      <c r="I32" s="81">
        <v>11806000</v>
      </c>
      <c r="J32" s="56">
        <f t="shared" si="2"/>
        <v>-20.54046768650179</v>
      </c>
      <c r="K32" s="57">
        <f t="shared" si="3"/>
        <v>29.01816737813958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54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5511347</v>
      </c>
      <c r="D7" s="62">
        <v>8295244</v>
      </c>
      <c r="E7" s="63">
        <f>($D7-$C7)</f>
        <v>2783897</v>
      </c>
      <c r="F7" s="61">
        <v>5842030</v>
      </c>
      <c r="G7" s="62">
        <v>8792959</v>
      </c>
      <c r="H7" s="63">
        <f>($G7-$F7)</f>
        <v>2950929</v>
      </c>
      <c r="I7" s="63">
        <v>9320537</v>
      </c>
      <c r="J7" s="28">
        <f>IF($C7=0,0,($E7/$C7)*100)</f>
        <v>50.51209804064233</v>
      </c>
      <c r="K7" s="29">
        <f>IF($F7=0,0,($H7/$F7)*100)</f>
        <v>50.512048038096346</v>
      </c>
      <c r="L7" s="30">
        <f>IF($E$10=0,0,($E7/$E$10)*100)</f>
        <v>29.26943458801589</v>
      </c>
      <c r="M7" s="29">
        <f>IF($H$10=0,0,($H7/$H$10)*100)</f>
        <v>24.949113490422683</v>
      </c>
      <c r="N7" s="5"/>
      <c r="O7" s="31"/>
    </row>
    <row r="8" spans="1:15" ht="12.75">
      <c r="A8" s="2"/>
      <c r="B8" s="27" t="s">
        <v>16</v>
      </c>
      <c r="C8" s="61">
        <v>54155743</v>
      </c>
      <c r="D8" s="62">
        <v>58979107</v>
      </c>
      <c r="E8" s="63">
        <f>($D8-$C8)</f>
        <v>4823364</v>
      </c>
      <c r="F8" s="61">
        <v>57924150</v>
      </c>
      <c r="G8" s="62">
        <v>62953164</v>
      </c>
      <c r="H8" s="63">
        <f>($G8-$F8)</f>
        <v>5029014</v>
      </c>
      <c r="I8" s="63">
        <v>66850993</v>
      </c>
      <c r="J8" s="28">
        <f>IF($C8=0,0,($E8/$C8)*100)</f>
        <v>8.906468146877792</v>
      </c>
      <c r="K8" s="29">
        <f>IF($F8=0,0,($H8/$F8)*100)</f>
        <v>8.682067842169458</v>
      </c>
      <c r="L8" s="30">
        <f>IF($E$10=0,0,($E8/$E$10)*100)</f>
        <v>50.712054753530985</v>
      </c>
      <c r="M8" s="29">
        <f>IF($H$10=0,0,($H8/$H$10)*100)</f>
        <v>42.51862414545539</v>
      </c>
      <c r="N8" s="5"/>
      <c r="O8" s="31"/>
    </row>
    <row r="9" spans="1:15" ht="12.75">
      <c r="A9" s="2"/>
      <c r="B9" s="27" t="s">
        <v>17</v>
      </c>
      <c r="C9" s="61">
        <v>48914378</v>
      </c>
      <c r="D9" s="62">
        <v>50818394</v>
      </c>
      <c r="E9" s="63">
        <f aca="true" t="shared" si="0" ref="E9:E32">($D9-$C9)</f>
        <v>1904016</v>
      </c>
      <c r="F9" s="61">
        <v>48685172</v>
      </c>
      <c r="G9" s="62">
        <v>52533020</v>
      </c>
      <c r="H9" s="63">
        <f aca="true" t="shared" si="1" ref="H9:H32">($G9-$F9)</f>
        <v>3847848</v>
      </c>
      <c r="I9" s="63">
        <v>54033294</v>
      </c>
      <c r="J9" s="28">
        <f aca="true" t="shared" si="2" ref="J9:J32">IF($C9=0,0,($E9/$C9)*100)</f>
        <v>3.8925487307637847</v>
      </c>
      <c r="K9" s="29">
        <f aca="true" t="shared" si="3" ref="K9:K32">IF($F9=0,0,($H9/$F9)*100)</f>
        <v>7.903531695441068</v>
      </c>
      <c r="L9" s="30">
        <f>IF($E$10=0,0,($E9/$E$10)*100)</f>
        <v>20.018510658453117</v>
      </c>
      <c r="M9" s="29">
        <f>IF($H$10=0,0,($H9/$H$10)*100)</f>
        <v>32.53226236412192</v>
      </c>
      <c r="N9" s="5"/>
      <c r="O9" s="31"/>
    </row>
    <row r="10" spans="1:15" ht="16.5">
      <c r="A10" s="6"/>
      <c r="B10" s="32" t="s">
        <v>18</v>
      </c>
      <c r="C10" s="64">
        <v>108581468</v>
      </c>
      <c r="D10" s="65">
        <v>118092745</v>
      </c>
      <c r="E10" s="66">
        <f t="shared" si="0"/>
        <v>9511277</v>
      </c>
      <c r="F10" s="64">
        <v>112451352</v>
      </c>
      <c r="G10" s="65">
        <v>124279143</v>
      </c>
      <c r="H10" s="66">
        <f t="shared" si="1"/>
        <v>11827791</v>
      </c>
      <c r="I10" s="66">
        <v>130204824</v>
      </c>
      <c r="J10" s="33">
        <f t="shared" si="2"/>
        <v>8.759576726297345</v>
      </c>
      <c r="K10" s="34">
        <f t="shared" si="3"/>
        <v>10.518140324359996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42876176</v>
      </c>
      <c r="D12" s="62">
        <v>40627606</v>
      </c>
      <c r="E12" s="63">
        <f t="shared" si="0"/>
        <v>-2248570</v>
      </c>
      <c r="F12" s="61">
        <v>46729681</v>
      </c>
      <c r="G12" s="62">
        <v>45350663</v>
      </c>
      <c r="H12" s="63">
        <f t="shared" si="1"/>
        <v>-1379018</v>
      </c>
      <c r="I12" s="63">
        <v>49419569</v>
      </c>
      <c r="J12" s="28">
        <f t="shared" si="2"/>
        <v>-5.244334289513132</v>
      </c>
      <c r="K12" s="29">
        <f t="shared" si="3"/>
        <v>-2.951053742481144</v>
      </c>
      <c r="L12" s="30">
        <f aca="true" t="shared" si="4" ref="L12:L17">IF($E$17=0,0,($E12/$E$17)*100)</f>
        <v>-109.09663424193421</v>
      </c>
      <c r="M12" s="29">
        <f aca="true" t="shared" si="5" ref="M12:M17">IF($H$17=0,0,($H12/$H$17)*100)</f>
        <v>-63.58370415658632</v>
      </c>
      <c r="N12" s="5"/>
      <c r="O12" s="31"/>
    </row>
    <row r="13" spans="1:15" ht="12.75">
      <c r="A13" s="2"/>
      <c r="B13" s="27" t="s">
        <v>21</v>
      </c>
      <c r="C13" s="61">
        <v>5565373</v>
      </c>
      <c r="D13" s="62">
        <v>5458470</v>
      </c>
      <c r="E13" s="63">
        <f t="shared" si="0"/>
        <v>-106903</v>
      </c>
      <c r="F13" s="61">
        <v>5914620</v>
      </c>
      <c r="G13" s="62">
        <v>5805930</v>
      </c>
      <c r="H13" s="63">
        <f t="shared" si="1"/>
        <v>-108690</v>
      </c>
      <c r="I13" s="63">
        <v>6170889</v>
      </c>
      <c r="J13" s="28">
        <f t="shared" si="2"/>
        <v>-1.9208595722155548</v>
      </c>
      <c r="K13" s="29">
        <f t="shared" si="3"/>
        <v>-1.8376497560282825</v>
      </c>
      <c r="L13" s="30">
        <f t="shared" si="4"/>
        <v>-5.186744237611234</v>
      </c>
      <c r="M13" s="29">
        <f t="shared" si="5"/>
        <v>-5.0114739653720015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20138800</v>
      </c>
      <c r="D15" s="62">
        <v>21284464</v>
      </c>
      <c r="E15" s="63">
        <f t="shared" si="0"/>
        <v>1145664</v>
      </c>
      <c r="F15" s="61">
        <v>21725104</v>
      </c>
      <c r="G15" s="62">
        <v>22962421</v>
      </c>
      <c r="H15" s="63">
        <f t="shared" si="1"/>
        <v>1237317</v>
      </c>
      <c r="I15" s="63">
        <v>24774615</v>
      </c>
      <c r="J15" s="28">
        <f t="shared" si="2"/>
        <v>5.688839454187936</v>
      </c>
      <c r="K15" s="29">
        <f t="shared" si="3"/>
        <v>5.695332919925263</v>
      </c>
      <c r="L15" s="30">
        <f t="shared" si="4"/>
        <v>55.58558833932291</v>
      </c>
      <c r="M15" s="29">
        <f t="shared" si="5"/>
        <v>57.050160386532234</v>
      </c>
      <c r="N15" s="5"/>
      <c r="O15" s="31"/>
    </row>
    <row r="16" spans="1:15" ht="12.75">
      <c r="A16" s="2"/>
      <c r="B16" s="27" t="s">
        <v>23</v>
      </c>
      <c r="C16" s="61">
        <v>64616862</v>
      </c>
      <c r="D16" s="62">
        <v>67887752</v>
      </c>
      <c r="E16" s="63">
        <f t="shared" si="0"/>
        <v>3270890</v>
      </c>
      <c r="F16" s="61">
        <v>63251685</v>
      </c>
      <c r="G16" s="62">
        <v>65670899</v>
      </c>
      <c r="H16" s="63">
        <f t="shared" si="1"/>
        <v>2419214</v>
      </c>
      <c r="I16" s="63">
        <v>66986815</v>
      </c>
      <c r="J16" s="40">
        <f t="shared" si="2"/>
        <v>5.061975928202765</v>
      </c>
      <c r="K16" s="29">
        <f t="shared" si="3"/>
        <v>3.8247423764283908</v>
      </c>
      <c r="L16" s="30">
        <f t="shared" si="4"/>
        <v>158.69779014022254</v>
      </c>
      <c r="M16" s="29">
        <f t="shared" si="5"/>
        <v>111.54501773542609</v>
      </c>
      <c r="N16" s="5"/>
      <c r="O16" s="31"/>
    </row>
    <row r="17" spans="1:15" ht="16.5">
      <c r="A17" s="2"/>
      <c r="B17" s="32" t="s">
        <v>24</v>
      </c>
      <c r="C17" s="64">
        <v>133197211</v>
      </c>
      <c r="D17" s="65">
        <v>135258292</v>
      </c>
      <c r="E17" s="66">
        <f t="shared" si="0"/>
        <v>2061081</v>
      </c>
      <c r="F17" s="64">
        <v>137621090</v>
      </c>
      <c r="G17" s="65">
        <v>139789913</v>
      </c>
      <c r="H17" s="66">
        <f t="shared" si="1"/>
        <v>2168823</v>
      </c>
      <c r="I17" s="66">
        <v>147351888</v>
      </c>
      <c r="J17" s="41">
        <f t="shared" si="2"/>
        <v>1.5473905080490011</v>
      </c>
      <c r="K17" s="34">
        <f t="shared" si="3"/>
        <v>1.5759379612528865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-24615743</v>
      </c>
      <c r="D18" s="71">
        <v>-17165547</v>
      </c>
      <c r="E18" s="72">
        <f t="shared" si="0"/>
        <v>7450196</v>
      </c>
      <c r="F18" s="73">
        <v>-25169738</v>
      </c>
      <c r="G18" s="74">
        <v>-15510770</v>
      </c>
      <c r="H18" s="75">
        <f t="shared" si="1"/>
        <v>9658968</v>
      </c>
      <c r="I18" s="75">
        <v>-17147064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45000000</v>
      </c>
      <c r="D23" s="62">
        <v>55563300</v>
      </c>
      <c r="E23" s="63">
        <f t="shared" si="0"/>
        <v>10563300</v>
      </c>
      <c r="F23" s="61">
        <v>32000000</v>
      </c>
      <c r="G23" s="62">
        <v>26947800</v>
      </c>
      <c r="H23" s="63">
        <f t="shared" si="1"/>
        <v>-5052200</v>
      </c>
      <c r="I23" s="63">
        <v>22831600</v>
      </c>
      <c r="J23" s="28">
        <f t="shared" si="2"/>
        <v>23.474</v>
      </c>
      <c r="K23" s="29">
        <f t="shared" si="3"/>
        <v>-15.788125</v>
      </c>
      <c r="L23" s="30">
        <f>IF($E$25=0,0,($E23/$E$25)*100)</f>
        <v>86.0673168585466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1710000</v>
      </c>
      <c r="E24" s="63">
        <f t="shared" si="0"/>
        <v>1710000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13.932683141453397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45000000</v>
      </c>
      <c r="D25" s="65">
        <v>57273300</v>
      </c>
      <c r="E25" s="66">
        <f t="shared" si="0"/>
        <v>12273300</v>
      </c>
      <c r="F25" s="64">
        <v>32000000</v>
      </c>
      <c r="G25" s="65">
        <v>26947800</v>
      </c>
      <c r="H25" s="66">
        <f t="shared" si="1"/>
        <v>-5052200</v>
      </c>
      <c r="I25" s="66">
        <v>22831600</v>
      </c>
      <c r="J25" s="41">
        <f t="shared" si="2"/>
        <v>27.273999999999997</v>
      </c>
      <c r="K25" s="34">
        <f t="shared" si="3"/>
        <v>-15.788125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35000000</v>
      </c>
      <c r="D27" s="62">
        <v>47563300</v>
      </c>
      <c r="E27" s="63">
        <f t="shared" si="0"/>
        <v>12563300</v>
      </c>
      <c r="F27" s="61">
        <v>29000000</v>
      </c>
      <c r="G27" s="62">
        <v>21947800</v>
      </c>
      <c r="H27" s="63">
        <f t="shared" si="1"/>
        <v>-7052200</v>
      </c>
      <c r="I27" s="63">
        <v>11331600</v>
      </c>
      <c r="J27" s="28">
        <f t="shared" si="2"/>
        <v>35.89514285714286</v>
      </c>
      <c r="K27" s="29">
        <f t="shared" si="3"/>
        <v>-24.317931034482758</v>
      </c>
      <c r="L27" s="30">
        <f aca="true" t="shared" si="6" ref="L27:L32">IF($E$32=0,0,($E27/$E$32)*100)</f>
        <v>102.36285269650381</v>
      </c>
      <c r="M27" s="29">
        <f aca="true" t="shared" si="7" ref="M27:M32">IF($H$32=0,0,($H27/$H$32)*100)</f>
        <v>139.58671469854718</v>
      </c>
      <c r="N27" s="5"/>
      <c r="O27" s="31"/>
    </row>
    <row r="28" spans="1:15" ht="12.75">
      <c r="A28" s="6"/>
      <c r="B28" s="27" t="s">
        <v>34</v>
      </c>
      <c r="C28" s="61">
        <v>5000000</v>
      </c>
      <c r="D28" s="62">
        <v>7000000</v>
      </c>
      <c r="E28" s="63">
        <f t="shared" si="0"/>
        <v>2000000</v>
      </c>
      <c r="F28" s="61">
        <v>3000000</v>
      </c>
      <c r="G28" s="62">
        <v>5000000</v>
      </c>
      <c r="H28" s="63">
        <f t="shared" si="1"/>
        <v>2000000</v>
      </c>
      <c r="I28" s="63">
        <v>11500000</v>
      </c>
      <c r="J28" s="28">
        <f t="shared" si="2"/>
        <v>40</v>
      </c>
      <c r="K28" s="29">
        <f t="shared" si="3"/>
        <v>66.66666666666666</v>
      </c>
      <c r="L28" s="30">
        <f t="shared" si="6"/>
        <v>16.295535837957193</v>
      </c>
      <c r="M28" s="29">
        <f t="shared" si="7"/>
        <v>-39.58671469854716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5000000</v>
      </c>
      <c r="D30" s="62">
        <v>1000000</v>
      </c>
      <c r="E30" s="63">
        <f t="shared" si="0"/>
        <v>-4000000</v>
      </c>
      <c r="F30" s="61"/>
      <c r="G30" s="62">
        <v>0</v>
      </c>
      <c r="H30" s="63">
        <f t="shared" si="1"/>
        <v>0</v>
      </c>
      <c r="I30" s="63">
        <v>0</v>
      </c>
      <c r="J30" s="28">
        <f t="shared" si="2"/>
        <v>-80</v>
      </c>
      <c r="K30" s="29">
        <f t="shared" si="3"/>
        <v>0</v>
      </c>
      <c r="L30" s="30">
        <f t="shared" si="6"/>
        <v>-32.591071675914385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/>
      <c r="D31" s="62">
        <v>1710000</v>
      </c>
      <c r="E31" s="63">
        <f t="shared" si="0"/>
        <v>1710000</v>
      </c>
      <c r="F31" s="61"/>
      <c r="G31" s="62">
        <v>0</v>
      </c>
      <c r="H31" s="63">
        <f t="shared" si="1"/>
        <v>0</v>
      </c>
      <c r="I31" s="63">
        <v>0</v>
      </c>
      <c r="J31" s="28">
        <f t="shared" si="2"/>
        <v>0</v>
      </c>
      <c r="K31" s="29">
        <f t="shared" si="3"/>
        <v>0</v>
      </c>
      <c r="L31" s="30">
        <f t="shared" si="6"/>
        <v>13.932683141453397</v>
      </c>
      <c r="M31" s="29">
        <f t="shared" si="7"/>
        <v>0</v>
      </c>
      <c r="N31" s="5"/>
      <c r="O31" s="31"/>
    </row>
    <row r="32" spans="1:15" ht="17.25" thickBot="1">
      <c r="A32" s="6"/>
      <c r="B32" s="55" t="s">
        <v>37</v>
      </c>
      <c r="C32" s="79">
        <v>45000000</v>
      </c>
      <c r="D32" s="80">
        <v>57273300</v>
      </c>
      <c r="E32" s="81">
        <f t="shared" si="0"/>
        <v>12273300</v>
      </c>
      <c r="F32" s="79">
        <v>32000000</v>
      </c>
      <c r="G32" s="80">
        <v>26947800</v>
      </c>
      <c r="H32" s="81">
        <f t="shared" si="1"/>
        <v>-5052200</v>
      </c>
      <c r="I32" s="81">
        <v>22831600</v>
      </c>
      <c r="J32" s="56">
        <f t="shared" si="2"/>
        <v>27.273999999999997</v>
      </c>
      <c r="K32" s="57">
        <f t="shared" si="3"/>
        <v>-15.788125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55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24616999</v>
      </c>
      <c r="D7" s="62">
        <v>27502699</v>
      </c>
      <c r="E7" s="63">
        <f>($D7-$C7)</f>
        <v>2885700</v>
      </c>
      <c r="F7" s="61">
        <v>24668964</v>
      </c>
      <c r="G7" s="62">
        <v>29038645</v>
      </c>
      <c r="H7" s="63">
        <f>($G7-$F7)</f>
        <v>4369681</v>
      </c>
      <c r="I7" s="63">
        <v>30926156</v>
      </c>
      <c r="J7" s="28">
        <f>IF($C7=0,0,($E7/$C7)*100)</f>
        <v>11.72238744454594</v>
      </c>
      <c r="K7" s="29">
        <f>IF($F7=0,0,($H7/$F7)*100)</f>
        <v>17.713273244875626</v>
      </c>
      <c r="L7" s="30">
        <f>IF($E$10=0,0,($E7/$E$10)*100)</f>
        <v>45.18912817570408</v>
      </c>
      <c r="M7" s="29">
        <f>IF($H$10=0,0,($H7/$H$10)*100)</f>
        <v>24.365535361600905</v>
      </c>
      <c r="N7" s="5"/>
      <c r="O7" s="31"/>
    </row>
    <row r="8" spans="1:15" ht="12.75">
      <c r="A8" s="2"/>
      <c r="B8" s="27" t="s">
        <v>16</v>
      </c>
      <c r="C8" s="61">
        <v>104321427</v>
      </c>
      <c r="D8" s="62">
        <v>108110549</v>
      </c>
      <c r="E8" s="63">
        <f>($D8-$C8)</f>
        <v>3789122</v>
      </c>
      <c r="F8" s="61">
        <v>107767577</v>
      </c>
      <c r="G8" s="62">
        <v>118941685</v>
      </c>
      <c r="H8" s="63">
        <f>($G8-$F8)</f>
        <v>11174108</v>
      </c>
      <c r="I8" s="63">
        <v>134127628</v>
      </c>
      <c r="J8" s="28">
        <f>IF($C8=0,0,($E8/$C8)*100)</f>
        <v>3.6321608215731174</v>
      </c>
      <c r="K8" s="29">
        <f>IF($F8=0,0,($H8/$F8)*100)</f>
        <v>10.368710433194577</v>
      </c>
      <c r="L8" s="30">
        <f>IF($E$10=0,0,($E8/$E$10)*100)</f>
        <v>59.3364243446582</v>
      </c>
      <c r="M8" s="29">
        <f>IF($H$10=0,0,($H8/$H$10)*100)</f>
        <v>62.30732257305455</v>
      </c>
      <c r="N8" s="5"/>
      <c r="O8" s="31"/>
    </row>
    <row r="9" spans="1:15" ht="12.75">
      <c r="A9" s="2"/>
      <c r="B9" s="27" t="s">
        <v>17</v>
      </c>
      <c r="C9" s="61">
        <v>76373202</v>
      </c>
      <c r="D9" s="62">
        <v>76084208</v>
      </c>
      <c r="E9" s="63">
        <f aca="true" t="shared" si="0" ref="E9:E32">($D9-$C9)</f>
        <v>-288994</v>
      </c>
      <c r="F9" s="61">
        <v>73513997</v>
      </c>
      <c r="G9" s="62">
        <v>75904068</v>
      </c>
      <c r="H9" s="63">
        <f aca="true" t="shared" si="1" ref="H9:H32">($G9-$F9)</f>
        <v>2390071</v>
      </c>
      <c r="I9" s="63">
        <v>80822011</v>
      </c>
      <c r="J9" s="28">
        <f aca="true" t="shared" si="2" ref="J9:J32">IF($C9=0,0,($E9/$C9)*100)</f>
        <v>-0.3783971241640491</v>
      </c>
      <c r="K9" s="29">
        <f aca="true" t="shared" si="3" ref="K9:K32">IF($F9=0,0,($H9/$F9)*100)</f>
        <v>3.2511781395861252</v>
      </c>
      <c r="L9" s="30">
        <f>IF($E$10=0,0,($E9/$E$10)*100)</f>
        <v>-4.525552520362277</v>
      </c>
      <c r="M9" s="29">
        <f>IF($H$10=0,0,($H9/$H$10)*100)</f>
        <v>13.32714206534455</v>
      </c>
      <c r="N9" s="5"/>
      <c r="O9" s="31"/>
    </row>
    <row r="10" spans="1:15" ht="16.5">
      <c r="A10" s="6"/>
      <c r="B10" s="32" t="s">
        <v>18</v>
      </c>
      <c r="C10" s="64">
        <v>205311628</v>
      </c>
      <c r="D10" s="65">
        <v>211697456</v>
      </c>
      <c r="E10" s="66">
        <f t="shared" si="0"/>
        <v>6385828</v>
      </c>
      <c r="F10" s="64">
        <v>205950538</v>
      </c>
      <c r="G10" s="65">
        <v>223884398</v>
      </c>
      <c r="H10" s="66">
        <f t="shared" si="1"/>
        <v>17933860</v>
      </c>
      <c r="I10" s="66">
        <v>245875795</v>
      </c>
      <c r="J10" s="33">
        <f t="shared" si="2"/>
        <v>3.1103099528293643</v>
      </c>
      <c r="K10" s="34">
        <f t="shared" si="3"/>
        <v>8.707848095060571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69277467</v>
      </c>
      <c r="D12" s="62">
        <v>66803570</v>
      </c>
      <c r="E12" s="63">
        <f t="shared" si="0"/>
        <v>-2473897</v>
      </c>
      <c r="F12" s="61">
        <v>76205214</v>
      </c>
      <c r="G12" s="62">
        <v>69777326</v>
      </c>
      <c r="H12" s="63">
        <f t="shared" si="1"/>
        <v>-6427888</v>
      </c>
      <c r="I12" s="63">
        <v>73883474</v>
      </c>
      <c r="J12" s="28">
        <f t="shared" si="2"/>
        <v>-3.570998056265539</v>
      </c>
      <c r="K12" s="29">
        <f t="shared" si="3"/>
        <v>-8.434971391852532</v>
      </c>
      <c r="L12" s="30">
        <f aca="true" t="shared" si="4" ref="L12:L17">IF($E$17=0,0,($E12/$E$17)*100)</f>
        <v>-18.58043334318723</v>
      </c>
      <c r="M12" s="29">
        <f aca="true" t="shared" si="5" ref="M12:M17">IF($H$17=0,0,($H12/$H$17)*100)</f>
        <v>-39.4153572952794</v>
      </c>
      <c r="N12" s="5"/>
      <c r="O12" s="31"/>
    </row>
    <row r="13" spans="1:15" ht="12.75">
      <c r="A13" s="2"/>
      <c r="B13" s="27" t="s">
        <v>21</v>
      </c>
      <c r="C13" s="61">
        <v>11036278</v>
      </c>
      <c r="D13" s="62">
        <v>11429410</v>
      </c>
      <c r="E13" s="63">
        <f t="shared" si="0"/>
        <v>393132</v>
      </c>
      <c r="F13" s="61">
        <v>11146641</v>
      </c>
      <c r="G13" s="62">
        <v>12077782</v>
      </c>
      <c r="H13" s="63">
        <f t="shared" si="1"/>
        <v>931141</v>
      </c>
      <c r="I13" s="63">
        <v>12822489</v>
      </c>
      <c r="J13" s="28">
        <f t="shared" si="2"/>
        <v>3.5621792057068515</v>
      </c>
      <c r="K13" s="29">
        <f t="shared" si="3"/>
        <v>8.353556914589785</v>
      </c>
      <c r="L13" s="30">
        <f t="shared" si="4"/>
        <v>2.9526544237993266</v>
      </c>
      <c r="M13" s="29">
        <f t="shared" si="5"/>
        <v>5.709691146965185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48667809</v>
      </c>
      <c r="D15" s="62">
        <v>53094484</v>
      </c>
      <c r="E15" s="63">
        <f t="shared" si="0"/>
        <v>4426675</v>
      </c>
      <c r="F15" s="61">
        <v>49652119</v>
      </c>
      <c r="G15" s="62">
        <v>55749209</v>
      </c>
      <c r="H15" s="63">
        <f t="shared" si="1"/>
        <v>6097090</v>
      </c>
      <c r="I15" s="63">
        <v>59094161</v>
      </c>
      <c r="J15" s="28">
        <f t="shared" si="2"/>
        <v>9.095694034633858</v>
      </c>
      <c r="K15" s="29">
        <f t="shared" si="3"/>
        <v>12.27961690819278</v>
      </c>
      <c r="L15" s="30">
        <f t="shared" si="4"/>
        <v>33.24695400392714</v>
      </c>
      <c r="M15" s="29">
        <f t="shared" si="5"/>
        <v>37.386927216447305</v>
      </c>
      <c r="N15" s="5"/>
      <c r="O15" s="31"/>
    </row>
    <row r="16" spans="1:15" ht="12.75">
      <c r="A16" s="2"/>
      <c r="B16" s="27" t="s">
        <v>23</v>
      </c>
      <c r="C16" s="61">
        <v>78599876</v>
      </c>
      <c r="D16" s="62">
        <v>89568494</v>
      </c>
      <c r="E16" s="63">
        <f t="shared" si="0"/>
        <v>10968618</v>
      </c>
      <c r="F16" s="61">
        <v>79248430</v>
      </c>
      <c r="G16" s="62">
        <v>94956167</v>
      </c>
      <c r="H16" s="63">
        <f t="shared" si="1"/>
        <v>15707737</v>
      </c>
      <c r="I16" s="63">
        <v>102181007</v>
      </c>
      <c r="J16" s="40">
        <f t="shared" si="2"/>
        <v>13.955006748356702</v>
      </c>
      <c r="K16" s="29">
        <f t="shared" si="3"/>
        <v>19.820880994109285</v>
      </c>
      <c r="L16" s="30">
        <f t="shared" si="4"/>
        <v>82.38082491546078</v>
      </c>
      <c r="M16" s="29">
        <f t="shared" si="5"/>
        <v>96.3187389318669</v>
      </c>
      <c r="N16" s="5"/>
      <c r="O16" s="31"/>
    </row>
    <row r="17" spans="1:15" ht="16.5">
      <c r="A17" s="2"/>
      <c r="B17" s="32" t="s">
        <v>24</v>
      </c>
      <c r="C17" s="64">
        <v>207581430</v>
      </c>
      <c r="D17" s="65">
        <v>220895958</v>
      </c>
      <c r="E17" s="66">
        <f t="shared" si="0"/>
        <v>13314528</v>
      </c>
      <c r="F17" s="64">
        <v>216252404</v>
      </c>
      <c r="G17" s="65">
        <v>232560484</v>
      </c>
      <c r="H17" s="66">
        <f t="shared" si="1"/>
        <v>16308080</v>
      </c>
      <c r="I17" s="66">
        <v>247981131</v>
      </c>
      <c r="J17" s="41">
        <f t="shared" si="2"/>
        <v>6.414122881801132</v>
      </c>
      <c r="K17" s="34">
        <f t="shared" si="3"/>
        <v>7.54122483651095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-2269802</v>
      </c>
      <c r="D18" s="71">
        <v>-9198502</v>
      </c>
      <c r="E18" s="72">
        <f t="shared" si="0"/>
        <v>-6928700</v>
      </c>
      <c r="F18" s="73">
        <v>-10301866</v>
      </c>
      <c r="G18" s="74">
        <v>-8676086</v>
      </c>
      <c r="H18" s="75">
        <f t="shared" si="1"/>
        <v>1625780</v>
      </c>
      <c r="I18" s="75">
        <v>-2105336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5045900</v>
      </c>
      <c r="E21" s="63">
        <f t="shared" si="0"/>
        <v>5045900</v>
      </c>
      <c r="F21" s="61"/>
      <c r="G21" s="62">
        <v>3723195</v>
      </c>
      <c r="H21" s="63">
        <f t="shared" si="1"/>
        <v>3723195</v>
      </c>
      <c r="I21" s="63">
        <v>3946587</v>
      </c>
      <c r="J21" s="28">
        <f t="shared" si="2"/>
        <v>0</v>
      </c>
      <c r="K21" s="29">
        <f t="shared" si="3"/>
        <v>0</v>
      </c>
      <c r="L21" s="30">
        <f>IF($E$25=0,0,($E21/$E$25)*100)</f>
        <v>10.303379485601651</v>
      </c>
      <c r="M21" s="29">
        <f>IF($H$25=0,0,($H21/$H$25)*100)</f>
        <v>110.40901089620259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11969000</v>
      </c>
      <c r="D23" s="62">
        <v>55957750</v>
      </c>
      <c r="E23" s="63">
        <f t="shared" si="0"/>
        <v>43988750</v>
      </c>
      <c r="F23" s="61">
        <v>41305000</v>
      </c>
      <c r="G23" s="62">
        <v>40840100</v>
      </c>
      <c r="H23" s="63">
        <f t="shared" si="1"/>
        <v>-464900</v>
      </c>
      <c r="I23" s="63">
        <v>13525750</v>
      </c>
      <c r="J23" s="28">
        <f t="shared" si="2"/>
        <v>367.52234940262343</v>
      </c>
      <c r="K23" s="29">
        <f t="shared" si="3"/>
        <v>-1.1255295969011017</v>
      </c>
      <c r="L23" s="30">
        <f>IF($E$25=0,0,($E23/$E$25)*100)</f>
        <v>89.82199099214404</v>
      </c>
      <c r="M23" s="29">
        <f>IF($H$25=0,0,($H23/$H$25)*100)</f>
        <v>-13.786317709828408</v>
      </c>
      <c r="N23" s="5"/>
      <c r="O23" s="31"/>
    </row>
    <row r="24" spans="1:15" ht="12.75">
      <c r="A24" s="6"/>
      <c r="B24" s="27" t="s">
        <v>30</v>
      </c>
      <c r="C24" s="61">
        <v>6401939</v>
      </c>
      <c r="D24" s="62">
        <v>6340541</v>
      </c>
      <c r="E24" s="63">
        <f t="shared" si="0"/>
        <v>-61398</v>
      </c>
      <c r="F24" s="61">
        <v>6598564</v>
      </c>
      <c r="G24" s="62">
        <v>6712453</v>
      </c>
      <c r="H24" s="63">
        <f t="shared" si="1"/>
        <v>113889</v>
      </c>
      <c r="I24" s="63">
        <v>7120872</v>
      </c>
      <c r="J24" s="28">
        <f t="shared" si="2"/>
        <v>-0.9590531868547951</v>
      </c>
      <c r="K24" s="29">
        <f t="shared" si="3"/>
        <v>1.7259664375461088</v>
      </c>
      <c r="L24" s="30">
        <f>IF($E$25=0,0,($E24/$E$25)*100)</f>
        <v>-0.1253704777456886</v>
      </c>
      <c r="M24" s="29">
        <f>IF($H$25=0,0,($H24/$H$25)*100)</f>
        <v>3.3773068136258284</v>
      </c>
      <c r="N24" s="5"/>
      <c r="O24" s="31"/>
    </row>
    <row r="25" spans="1:15" ht="16.5">
      <c r="A25" s="6"/>
      <c r="B25" s="32" t="s">
        <v>31</v>
      </c>
      <c r="C25" s="64">
        <v>18370939</v>
      </c>
      <c r="D25" s="65">
        <v>67344191</v>
      </c>
      <c r="E25" s="66">
        <f t="shared" si="0"/>
        <v>48973252</v>
      </c>
      <c r="F25" s="64">
        <v>47903564</v>
      </c>
      <c r="G25" s="65">
        <v>51275748</v>
      </c>
      <c r="H25" s="66">
        <f t="shared" si="1"/>
        <v>3372184</v>
      </c>
      <c r="I25" s="66">
        <v>24593209</v>
      </c>
      <c r="J25" s="41">
        <f t="shared" si="2"/>
        <v>266.5800153165824</v>
      </c>
      <c r="K25" s="34">
        <f t="shared" si="3"/>
        <v>7.039526328354191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122350</v>
      </c>
      <c r="D27" s="62">
        <v>46137750</v>
      </c>
      <c r="E27" s="63">
        <f t="shared" si="0"/>
        <v>46015400</v>
      </c>
      <c r="F27" s="61">
        <v>30350680</v>
      </c>
      <c r="G27" s="62">
        <v>27430000</v>
      </c>
      <c r="H27" s="63">
        <f t="shared" si="1"/>
        <v>-2920680</v>
      </c>
      <c r="I27" s="63">
        <v>200000</v>
      </c>
      <c r="J27" s="28">
        <f t="shared" si="2"/>
        <v>37609.64446260728</v>
      </c>
      <c r="K27" s="29">
        <f t="shared" si="3"/>
        <v>-9.623112233399713</v>
      </c>
      <c r="L27" s="30">
        <f aca="true" t="shared" si="6" ref="L27:L32">IF($E$32=0,0,($E27/$E$32)*100)</f>
        <v>93.96027039413269</v>
      </c>
      <c r="M27" s="29">
        <f aca="true" t="shared" si="7" ref="M27:M32">IF($H$32=0,0,($H27/$H$32)*100)</f>
        <v>-86.61093226229649</v>
      </c>
      <c r="N27" s="5"/>
      <c r="O27" s="31"/>
    </row>
    <row r="28" spans="1:15" ht="12.75">
      <c r="A28" s="6"/>
      <c r="B28" s="27" t="s">
        <v>34</v>
      </c>
      <c r="C28" s="61">
        <v>300000</v>
      </c>
      <c r="D28" s="62">
        <v>6725900</v>
      </c>
      <c r="E28" s="63">
        <f t="shared" si="0"/>
        <v>6425900</v>
      </c>
      <c r="F28" s="61">
        <v>350000</v>
      </c>
      <c r="G28" s="62">
        <v>5912195</v>
      </c>
      <c r="H28" s="63">
        <f t="shared" si="1"/>
        <v>5562195</v>
      </c>
      <c r="I28" s="63">
        <v>5646927</v>
      </c>
      <c r="J28" s="28">
        <f t="shared" si="2"/>
        <v>2141.9666666666667</v>
      </c>
      <c r="K28" s="29">
        <f t="shared" si="3"/>
        <v>1589.1985714285715</v>
      </c>
      <c r="L28" s="30">
        <f t="shared" si="6"/>
        <v>13.121244225317119</v>
      </c>
      <c r="M28" s="29">
        <f t="shared" si="7"/>
        <v>164.9434016649151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2550000</v>
      </c>
      <c r="D30" s="62">
        <v>11300000</v>
      </c>
      <c r="E30" s="63">
        <f t="shared" si="0"/>
        <v>8750000</v>
      </c>
      <c r="F30" s="61">
        <v>600000</v>
      </c>
      <c r="G30" s="62">
        <v>14600100</v>
      </c>
      <c r="H30" s="63">
        <f t="shared" si="1"/>
        <v>14000100</v>
      </c>
      <c r="I30" s="63">
        <v>15225750</v>
      </c>
      <c r="J30" s="28">
        <f t="shared" si="2"/>
        <v>343.1372549019608</v>
      </c>
      <c r="K30" s="29">
        <f t="shared" si="3"/>
        <v>2333.35</v>
      </c>
      <c r="L30" s="30">
        <f t="shared" si="6"/>
        <v>17.866895994572708</v>
      </c>
      <c r="M30" s="29">
        <f t="shared" si="7"/>
        <v>415.16417846712994</v>
      </c>
      <c r="N30" s="5"/>
      <c r="O30" s="31"/>
    </row>
    <row r="31" spans="1:15" ht="12.75">
      <c r="A31" s="6"/>
      <c r="B31" s="27" t="s">
        <v>30</v>
      </c>
      <c r="C31" s="61">
        <v>15398589</v>
      </c>
      <c r="D31" s="62">
        <v>3180541</v>
      </c>
      <c r="E31" s="63">
        <f t="shared" si="0"/>
        <v>-12218048</v>
      </c>
      <c r="F31" s="61">
        <v>16602884</v>
      </c>
      <c r="G31" s="62">
        <v>3333453</v>
      </c>
      <c r="H31" s="63">
        <f t="shared" si="1"/>
        <v>-13269431</v>
      </c>
      <c r="I31" s="63">
        <v>3520532</v>
      </c>
      <c r="J31" s="28">
        <f t="shared" si="2"/>
        <v>-79.34524390513961</v>
      </c>
      <c r="K31" s="29">
        <f t="shared" si="3"/>
        <v>-79.92244600395931</v>
      </c>
      <c r="L31" s="30">
        <f t="shared" si="6"/>
        <v>-24.948410614022528</v>
      </c>
      <c r="M31" s="29">
        <f t="shared" si="7"/>
        <v>-393.4966478697485</v>
      </c>
      <c r="N31" s="5"/>
      <c r="O31" s="31"/>
    </row>
    <row r="32" spans="1:15" ht="17.25" thickBot="1">
      <c r="A32" s="6"/>
      <c r="B32" s="55" t="s">
        <v>37</v>
      </c>
      <c r="C32" s="79">
        <v>18370939</v>
      </c>
      <c r="D32" s="80">
        <v>67344191</v>
      </c>
      <c r="E32" s="81">
        <f t="shared" si="0"/>
        <v>48973252</v>
      </c>
      <c r="F32" s="79">
        <v>47903564</v>
      </c>
      <c r="G32" s="80">
        <v>51275748</v>
      </c>
      <c r="H32" s="81">
        <f t="shared" si="1"/>
        <v>3372184</v>
      </c>
      <c r="I32" s="81">
        <v>24593209</v>
      </c>
      <c r="J32" s="56">
        <f t="shared" si="2"/>
        <v>266.5800153165824</v>
      </c>
      <c r="K32" s="57">
        <f t="shared" si="3"/>
        <v>7.039526328354191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56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4714382</v>
      </c>
      <c r="D7" s="62">
        <v>4543217</v>
      </c>
      <c r="E7" s="63">
        <f>($D7-$C7)</f>
        <v>-171165</v>
      </c>
      <c r="F7" s="61">
        <v>4867704</v>
      </c>
      <c r="G7" s="62">
        <v>5038769</v>
      </c>
      <c r="H7" s="63">
        <f>($G7-$F7)</f>
        <v>171065</v>
      </c>
      <c r="I7" s="63">
        <v>5289530</v>
      </c>
      <c r="J7" s="28">
        <f>IF($C7=0,0,($E7/$C7)*100)</f>
        <v>-3.630698573004903</v>
      </c>
      <c r="K7" s="29">
        <f>IF($F7=0,0,($H7/$F7)*100)</f>
        <v>3.5142851742833994</v>
      </c>
      <c r="L7" s="30">
        <f>IF($E$10=0,0,($E7/$E$10)*100)</f>
        <v>37.99335424282984</v>
      </c>
      <c r="M7" s="29">
        <f>IF($H$10=0,0,($H7/$H$10)*100)</f>
        <v>-13.105095102242187</v>
      </c>
      <c r="N7" s="5"/>
      <c r="O7" s="31"/>
    </row>
    <row r="8" spans="1:15" ht="12.75">
      <c r="A8" s="2"/>
      <c r="B8" s="27" t="s">
        <v>16</v>
      </c>
      <c r="C8" s="61">
        <v>18370679</v>
      </c>
      <c r="D8" s="62">
        <v>19564238</v>
      </c>
      <c r="E8" s="63">
        <f>($D8-$C8)</f>
        <v>1193559</v>
      </c>
      <c r="F8" s="61">
        <v>19038603</v>
      </c>
      <c r="G8" s="62">
        <v>20866560</v>
      </c>
      <c r="H8" s="63">
        <f>($G8-$F8)</f>
        <v>1827957</v>
      </c>
      <c r="I8" s="63">
        <v>22880254</v>
      </c>
      <c r="J8" s="28">
        <f>IF($C8=0,0,($E8/$C8)*100)</f>
        <v>6.497087015673182</v>
      </c>
      <c r="K8" s="29">
        <f>IF($F8=0,0,($H8/$F8)*100)</f>
        <v>9.601318962320923</v>
      </c>
      <c r="L8" s="30">
        <f>IF($E$10=0,0,($E8/$E$10)*100)</f>
        <v>-264.9333093606622</v>
      </c>
      <c r="M8" s="29">
        <f>IF($H$10=0,0,($H8/$H$10)*100)</f>
        <v>-140.03770688223378</v>
      </c>
      <c r="N8" s="5"/>
      <c r="O8" s="31"/>
    </row>
    <row r="9" spans="1:15" ht="12.75">
      <c r="A9" s="2"/>
      <c r="B9" s="27" t="s">
        <v>17</v>
      </c>
      <c r="C9" s="61">
        <v>34721203</v>
      </c>
      <c r="D9" s="62">
        <v>33248296</v>
      </c>
      <c r="E9" s="63">
        <f aca="true" t="shared" si="0" ref="E9:E32">($D9-$C9)</f>
        <v>-1472907</v>
      </c>
      <c r="F9" s="61">
        <v>38074265</v>
      </c>
      <c r="G9" s="62">
        <v>34769911</v>
      </c>
      <c r="H9" s="63">
        <f aca="true" t="shared" si="1" ref="H9:H32">($G9-$F9)</f>
        <v>-3304354</v>
      </c>
      <c r="I9" s="63">
        <v>36815199</v>
      </c>
      <c r="J9" s="28">
        <f aca="true" t="shared" si="2" ref="J9:J32">IF($C9=0,0,($E9/$C9)*100)</f>
        <v>-4.24209668080913</v>
      </c>
      <c r="K9" s="29">
        <f aca="true" t="shared" si="3" ref="K9:K32">IF($F9=0,0,($H9/$F9)*100)</f>
        <v>-8.678707258038992</v>
      </c>
      <c r="L9" s="30">
        <f>IF($E$10=0,0,($E9/$E$10)*100)</f>
        <v>326.9399551178323</v>
      </c>
      <c r="M9" s="29">
        <f>IF($H$10=0,0,($H9/$H$10)*100)</f>
        <v>253.14280198447597</v>
      </c>
      <c r="N9" s="5"/>
      <c r="O9" s="31"/>
    </row>
    <row r="10" spans="1:15" ht="16.5">
      <c r="A10" s="6"/>
      <c r="B10" s="32" t="s">
        <v>18</v>
      </c>
      <c r="C10" s="64">
        <v>57806264</v>
      </c>
      <c r="D10" s="65">
        <v>57355751</v>
      </c>
      <c r="E10" s="66">
        <f t="shared" si="0"/>
        <v>-450513</v>
      </c>
      <c r="F10" s="64">
        <v>61980572</v>
      </c>
      <c r="G10" s="65">
        <v>60675240</v>
      </c>
      <c r="H10" s="66">
        <f t="shared" si="1"/>
        <v>-1305332</v>
      </c>
      <c r="I10" s="66">
        <v>64984983</v>
      </c>
      <c r="J10" s="33">
        <f t="shared" si="2"/>
        <v>-0.7793497950325937</v>
      </c>
      <c r="K10" s="34">
        <f t="shared" si="3"/>
        <v>-2.1060341295333638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16656223</v>
      </c>
      <c r="D12" s="62">
        <v>16881136</v>
      </c>
      <c r="E12" s="63">
        <f t="shared" si="0"/>
        <v>224913</v>
      </c>
      <c r="F12" s="61">
        <v>17745211</v>
      </c>
      <c r="G12" s="62">
        <v>18042310</v>
      </c>
      <c r="H12" s="63">
        <f t="shared" si="1"/>
        <v>297099</v>
      </c>
      <c r="I12" s="63">
        <v>18750625</v>
      </c>
      <c r="J12" s="28">
        <f t="shared" si="2"/>
        <v>1.3503241401126773</v>
      </c>
      <c r="K12" s="29">
        <f t="shared" si="3"/>
        <v>1.674248900168051</v>
      </c>
      <c r="L12" s="30">
        <f aca="true" t="shared" si="4" ref="L12:L17">IF($E$17=0,0,($E12/$E$17)*100)</f>
        <v>-17.9856586856754</v>
      </c>
      <c r="M12" s="29">
        <f aca="true" t="shared" si="5" ref="M12:M17">IF($H$17=0,0,($H12/$H$17)*100)</f>
        <v>-15.59302232208228</v>
      </c>
      <c r="N12" s="5"/>
      <c r="O12" s="31"/>
    </row>
    <row r="13" spans="1:15" ht="12.75">
      <c r="A13" s="2"/>
      <c r="B13" s="27" t="s">
        <v>21</v>
      </c>
      <c r="C13" s="61">
        <v>2456477</v>
      </c>
      <c r="D13" s="62">
        <v>2436881</v>
      </c>
      <c r="E13" s="63">
        <f t="shared" si="0"/>
        <v>-19596</v>
      </c>
      <c r="F13" s="61">
        <v>2579301</v>
      </c>
      <c r="G13" s="62">
        <v>2558725</v>
      </c>
      <c r="H13" s="63">
        <f t="shared" si="1"/>
        <v>-20576</v>
      </c>
      <c r="I13" s="63">
        <v>2686661</v>
      </c>
      <c r="J13" s="28">
        <f t="shared" si="2"/>
        <v>-0.7977278028656486</v>
      </c>
      <c r="K13" s="29">
        <f t="shared" si="3"/>
        <v>-0.7977355105123443</v>
      </c>
      <c r="L13" s="30">
        <f t="shared" si="4"/>
        <v>1.5670368880611396</v>
      </c>
      <c r="M13" s="29">
        <f t="shared" si="5"/>
        <v>1.0799162141211012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9529382</v>
      </c>
      <c r="D15" s="62">
        <v>9698001</v>
      </c>
      <c r="E15" s="63">
        <f t="shared" si="0"/>
        <v>168619</v>
      </c>
      <c r="F15" s="61">
        <v>10515049</v>
      </c>
      <c r="G15" s="62">
        <v>10170414</v>
      </c>
      <c r="H15" s="63">
        <f t="shared" si="1"/>
        <v>-344635</v>
      </c>
      <c r="I15" s="63">
        <v>11219505</v>
      </c>
      <c r="J15" s="28">
        <f t="shared" si="2"/>
        <v>1.7694641688201815</v>
      </c>
      <c r="K15" s="29">
        <f t="shared" si="3"/>
        <v>-3.277540599192643</v>
      </c>
      <c r="L15" s="30">
        <f t="shared" si="4"/>
        <v>-13.48398617207498</v>
      </c>
      <c r="M15" s="29">
        <f t="shared" si="5"/>
        <v>18.087914291097672</v>
      </c>
      <c r="N15" s="5"/>
      <c r="O15" s="31"/>
    </row>
    <row r="16" spans="1:15" ht="12.75">
      <c r="A16" s="2"/>
      <c r="B16" s="27" t="s">
        <v>23</v>
      </c>
      <c r="C16" s="61">
        <v>31764182</v>
      </c>
      <c r="D16" s="62">
        <v>30139733</v>
      </c>
      <c r="E16" s="63">
        <f t="shared" si="0"/>
        <v>-1624449</v>
      </c>
      <c r="F16" s="61">
        <v>34341012</v>
      </c>
      <c r="G16" s="62">
        <v>32503791</v>
      </c>
      <c r="H16" s="63">
        <f t="shared" si="1"/>
        <v>-1837221</v>
      </c>
      <c r="I16" s="63">
        <v>35528268</v>
      </c>
      <c r="J16" s="40">
        <f t="shared" si="2"/>
        <v>-5.114090455721479</v>
      </c>
      <c r="K16" s="29">
        <f t="shared" si="3"/>
        <v>-5.349932611188046</v>
      </c>
      <c r="L16" s="30">
        <f t="shared" si="4"/>
        <v>129.90260796968926</v>
      </c>
      <c r="M16" s="29">
        <f t="shared" si="5"/>
        <v>96.4251918168635</v>
      </c>
      <c r="N16" s="5"/>
      <c r="O16" s="31"/>
    </row>
    <row r="17" spans="1:15" ht="16.5">
      <c r="A17" s="2"/>
      <c r="B17" s="32" t="s">
        <v>24</v>
      </c>
      <c r="C17" s="64">
        <v>60406264</v>
      </c>
      <c r="D17" s="65">
        <v>59155751</v>
      </c>
      <c r="E17" s="66">
        <f t="shared" si="0"/>
        <v>-1250513</v>
      </c>
      <c r="F17" s="64">
        <v>65180573</v>
      </c>
      <c r="G17" s="65">
        <v>63275240</v>
      </c>
      <c r="H17" s="66">
        <f t="shared" si="1"/>
        <v>-1905333</v>
      </c>
      <c r="I17" s="66">
        <v>68185059</v>
      </c>
      <c r="J17" s="41">
        <f t="shared" si="2"/>
        <v>-2.0701710670270885</v>
      </c>
      <c r="K17" s="34">
        <f t="shared" si="3"/>
        <v>-2.9231608626699246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-2600000</v>
      </c>
      <c r="D18" s="71">
        <v>-1800000</v>
      </c>
      <c r="E18" s="72">
        <f t="shared" si="0"/>
        <v>800000</v>
      </c>
      <c r="F18" s="73">
        <v>-3200001</v>
      </c>
      <c r="G18" s="74">
        <v>-2600000</v>
      </c>
      <c r="H18" s="75">
        <f t="shared" si="1"/>
        <v>600001</v>
      </c>
      <c r="I18" s="75">
        <v>-3200076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28364000</v>
      </c>
      <c r="D23" s="62">
        <v>7928000</v>
      </c>
      <c r="E23" s="63">
        <f t="shared" si="0"/>
        <v>-20436000</v>
      </c>
      <c r="F23" s="61">
        <v>8101000</v>
      </c>
      <c r="G23" s="62">
        <v>8054000</v>
      </c>
      <c r="H23" s="63">
        <f t="shared" si="1"/>
        <v>-47000</v>
      </c>
      <c r="I23" s="63">
        <v>8244000</v>
      </c>
      <c r="J23" s="28">
        <f t="shared" si="2"/>
        <v>-72.04907629389366</v>
      </c>
      <c r="K23" s="29">
        <f t="shared" si="3"/>
        <v>-0.5801752870016047</v>
      </c>
      <c r="L23" s="30">
        <f>IF($E$25=0,0,($E23/$E$25)*100)</f>
        <v>100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28364000</v>
      </c>
      <c r="D25" s="65">
        <v>7928000</v>
      </c>
      <c r="E25" s="66">
        <f t="shared" si="0"/>
        <v>-20436000</v>
      </c>
      <c r="F25" s="64">
        <v>8101000</v>
      </c>
      <c r="G25" s="65">
        <v>8054000</v>
      </c>
      <c r="H25" s="66">
        <f t="shared" si="1"/>
        <v>-47000</v>
      </c>
      <c r="I25" s="66">
        <v>8244000</v>
      </c>
      <c r="J25" s="41">
        <f t="shared" si="2"/>
        <v>-72.04907629389366</v>
      </c>
      <c r="K25" s="34">
        <f t="shared" si="3"/>
        <v>-0.5801752870016047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20406000</v>
      </c>
      <c r="D27" s="62">
        <v>3700000</v>
      </c>
      <c r="E27" s="63">
        <f t="shared" si="0"/>
        <v>-16706000</v>
      </c>
      <c r="F27" s="61">
        <v>1000000</v>
      </c>
      <c r="G27" s="62">
        <v>3500000</v>
      </c>
      <c r="H27" s="63">
        <f t="shared" si="1"/>
        <v>2500000</v>
      </c>
      <c r="I27" s="63">
        <v>1000000</v>
      </c>
      <c r="J27" s="28">
        <f t="shared" si="2"/>
        <v>-81.86807801626973</v>
      </c>
      <c r="K27" s="29">
        <f t="shared" si="3"/>
        <v>250</v>
      </c>
      <c r="L27" s="30">
        <f aca="true" t="shared" si="6" ref="L27:L32">IF($E$32=0,0,($E27/$E$32)*100)</f>
        <v>81.74789587003328</v>
      </c>
      <c r="M27" s="29">
        <f aca="true" t="shared" si="7" ref="M27:M32">IF($H$32=0,0,($H27/$H$32)*100)</f>
        <v>-5319.148936170212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>
        <v>400000</v>
      </c>
      <c r="G28" s="62">
        <v>0</v>
      </c>
      <c r="H28" s="63">
        <f t="shared" si="1"/>
        <v>-400000</v>
      </c>
      <c r="I28" s="63">
        <v>400000</v>
      </c>
      <c r="J28" s="28">
        <f t="shared" si="2"/>
        <v>0</v>
      </c>
      <c r="K28" s="29">
        <f t="shared" si="3"/>
        <v>-100</v>
      </c>
      <c r="L28" s="30">
        <f t="shared" si="6"/>
        <v>0</v>
      </c>
      <c r="M28" s="29">
        <f t="shared" si="7"/>
        <v>851.063829787234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2000000</v>
      </c>
      <c r="E30" s="63">
        <f t="shared" si="0"/>
        <v>2000000</v>
      </c>
      <c r="F30" s="61">
        <v>2201000</v>
      </c>
      <c r="G30" s="62">
        <v>3054000</v>
      </c>
      <c r="H30" s="63">
        <f t="shared" si="1"/>
        <v>853000</v>
      </c>
      <c r="I30" s="63">
        <v>2344000</v>
      </c>
      <c r="J30" s="28">
        <f t="shared" si="2"/>
        <v>0</v>
      </c>
      <c r="K30" s="29">
        <f t="shared" si="3"/>
        <v>38.75511131303953</v>
      </c>
      <c r="L30" s="30">
        <f t="shared" si="6"/>
        <v>-9.786651008025053</v>
      </c>
      <c r="M30" s="29">
        <f t="shared" si="7"/>
        <v>-1814.8936170212767</v>
      </c>
      <c r="N30" s="5"/>
      <c r="O30" s="31"/>
    </row>
    <row r="31" spans="1:15" ht="12.75">
      <c r="A31" s="6"/>
      <c r="B31" s="27" t="s">
        <v>30</v>
      </c>
      <c r="C31" s="61">
        <v>7958000</v>
      </c>
      <c r="D31" s="62">
        <v>2228000</v>
      </c>
      <c r="E31" s="63">
        <f t="shared" si="0"/>
        <v>-5730000</v>
      </c>
      <c r="F31" s="61">
        <v>4500000</v>
      </c>
      <c r="G31" s="62">
        <v>1500000</v>
      </c>
      <c r="H31" s="63">
        <f t="shared" si="1"/>
        <v>-3000000</v>
      </c>
      <c r="I31" s="63">
        <v>4500000</v>
      </c>
      <c r="J31" s="28">
        <f t="shared" si="2"/>
        <v>-72.0030158331239</v>
      </c>
      <c r="K31" s="29">
        <f t="shared" si="3"/>
        <v>-66.66666666666666</v>
      </c>
      <c r="L31" s="30">
        <f t="shared" si="6"/>
        <v>28.038755137991778</v>
      </c>
      <c r="M31" s="29">
        <f t="shared" si="7"/>
        <v>6382.978723404256</v>
      </c>
      <c r="N31" s="5"/>
      <c r="O31" s="31"/>
    </row>
    <row r="32" spans="1:15" ht="17.25" thickBot="1">
      <c r="A32" s="6"/>
      <c r="B32" s="55" t="s">
        <v>37</v>
      </c>
      <c r="C32" s="79">
        <v>28364000</v>
      </c>
      <c r="D32" s="80">
        <v>7928000</v>
      </c>
      <c r="E32" s="81">
        <f t="shared" si="0"/>
        <v>-20436000</v>
      </c>
      <c r="F32" s="79">
        <v>8101000</v>
      </c>
      <c r="G32" s="80">
        <v>8054000</v>
      </c>
      <c r="H32" s="81">
        <f t="shared" si="1"/>
        <v>-47000</v>
      </c>
      <c r="I32" s="81">
        <v>8244000</v>
      </c>
      <c r="J32" s="56">
        <f t="shared" si="2"/>
        <v>-72.04907629389366</v>
      </c>
      <c r="K32" s="57">
        <f t="shared" si="3"/>
        <v>-0.5801752870016047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57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3138000</v>
      </c>
      <c r="D7" s="62">
        <v>4138450</v>
      </c>
      <c r="E7" s="63">
        <f>($D7-$C7)</f>
        <v>1000450</v>
      </c>
      <c r="F7" s="61">
        <v>3311000</v>
      </c>
      <c r="G7" s="62">
        <v>3311465</v>
      </c>
      <c r="H7" s="63">
        <f>($G7-$F7)</f>
        <v>465</v>
      </c>
      <c r="I7" s="63">
        <v>3311465</v>
      </c>
      <c r="J7" s="28">
        <f>IF($C7=0,0,($E7/$C7)*100)</f>
        <v>31.88177182919057</v>
      </c>
      <c r="K7" s="29">
        <f>IF($F7=0,0,($H7/$F7)*100)</f>
        <v>0.014044095439444277</v>
      </c>
      <c r="L7" s="30">
        <f>IF($E$10=0,0,($E7/$E$10)*100)</f>
        <v>10.255117641457225</v>
      </c>
      <c r="M7" s="29">
        <f>IF($H$10=0,0,($H7/$H$10)*100)</f>
        <v>0.00777167650104082</v>
      </c>
      <c r="N7" s="5"/>
      <c r="O7" s="31"/>
    </row>
    <row r="8" spans="1:15" ht="12.75">
      <c r="A8" s="2"/>
      <c r="B8" s="27" t="s">
        <v>16</v>
      </c>
      <c r="C8" s="61">
        <v>14812800</v>
      </c>
      <c r="D8" s="62">
        <v>15317700</v>
      </c>
      <c r="E8" s="63">
        <f>($D8-$C8)</f>
        <v>504900</v>
      </c>
      <c r="F8" s="61">
        <v>15620100</v>
      </c>
      <c r="G8" s="62">
        <v>15161700</v>
      </c>
      <c r="H8" s="63">
        <f>($G8-$F8)</f>
        <v>-458400</v>
      </c>
      <c r="I8" s="63">
        <v>15608100</v>
      </c>
      <c r="J8" s="28">
        <f>IF($C8=0,0,($E8/$C8)*100)</f>
        <v>3.4085385612443293</v>
      </c>
      <c r="K8" s="29">
        <f>IF($F8=0,0,($H8/$F8)*100)</f>
        <v>-2.9346803157470185</v>
      </c>
      <c r="L8" s="30">
        <f>IF($E$10=0,0,($E8/$E$10)*100)</f>
        <v>5.175479931202711</v>
      </c>
      <c r="M8" s="29">
        <f>IF($H$10=0,0,($H8/$H$10)*100)</f>
        <v>-7.661368834574434</v>
      </c>
      <c r="N8" s="5"/>
      <c r="O8" s="31"/>
    </row>
    <row r="9" spans="1:15" ht="12.75">
      <c r="A9" s="2"/>
      <c r="B9" s="27" t="s">
        <v>17</v>
      </c>
      <c r="C9" s="61">
        <v>23587383</v>
      </c>
      <c r="D9" s="62">
        <v>31837650</v>
      </c>
      <c r="E9" s="63">
        <f aca="true" t="shared" si="0" ref="E9:E32">($D9-$C9)</f>
        <v>8250267</v>
      </c>
      <c r="F9" s="61">
        <v>20189900</v>
      </c>
      <c r="G9" s="62">
        <v>26631100</v>
      </c>
      <c r="H9" s="63">
        <f aca="true" t="shared" si="1" ref="H9:H32">($G9-$F9)</f>
        <v>6441200</v>
      </c>
      <c r="I9" s="63">
        <v>27785700</v>
      </c>
      <c r="J9" s="28">
        <f aca="true" t="shared" si="2" ref="J9:J32">IF($C9=0,0,($E9/$C9)*100)</f>
        <v>34.977458075785684</v>
      </c>
      <c r="K9" s="29">
        <f aca="true" t="shared" si="3" ref="K9:K32">IF($F9=0,0,($H9/$F9)*100)</f>
        <v>31.903080252997785</v>
      </c>
      <c r="L9" s="30">
        <f>IF($E$10=0,0,($E9/$E$10)*100)</f>
        <v>84.56940242734007</v>
      </c>
      <c r="M9" s="29">
        <f>IF($H$10=0,0,($H9/$H$10)*100)</f>
        <v>107.65359715807338</v>
      </c>
      <c r="N9" s="5"/>
      <c r="O9" s="31"/>
    </row>
    <row r="10" spans="1:15" ht="16.5">
      <c r="A10" s="6"/>
      <c r="B10" s="32" t="s">
        <v>18</v>
      </c>
      <c r="C10" s="64">
        <v>41538183</v>
      </c>
      <c r="D10" s="65">
        <v>51293800</v>
      </c>
      <c r="E10" s="66">
        <f t="shared" si="0"/>
        <v>9755617</v>
      </c>
      <c r="F10" s="64">
        <v>39121000</v>
      </c>
      <c r="G10" s="65">
        <v>45104265</v>
      </c>
      <c r="H10" s="66">
        <f t="shared" si="1"/>
        <v>5983265</v>
      </c>
      <c r="I10" s="66">
        <v>46705265</v>
      </c>
      <c r="J10" s="33">
        <f t="shared" si="2"/>
        <v>23.48590211565104</v>
      </c>
      <c r="K10" s="34">
        <f t="shared" si="3"/>
        <v>15.29425372562051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18288800</v>
      </c>
      <c r="D12" s="62">
        <v>18454981</v>
      </c>
      <c r="E12" s="63">
        <f t="shared" si="0"/>
        <v>166181</v>
      </c>
      <c r="F12" s="61">
        <v>19459100</v>
      </c>
      <c r="G12" s="62">
        <v>20637998</v>
      </c>
      <c r="H12" s="63">
        <f t="shared" si="1"/>
        <v>1178898</v>
      </c>
      <c r="I12" s="63">
        <v>22139726</v>
      </c>
      <c r="J12" s="28">
        <f t="shared" si="2"/>
        <v>0.9086490092296925</v>
      </c>
      <c r="K12" s="29">
        <f t="shared" si="3"/>
        <v>6.058337744294443</v>
      </c>
      <c r="L12" s="30">
        <f aca="true" t="shared" si="4" ref="L12:L17">IF($E$17=0,0,($E12/$E$17)*100)</f>
        <v>1.7998629045158872</v>
      </c>
      <c r="M12" s="29">
        <f aca="true" t="shared" si="5" ref="M12:M17">IF($H$17=0,0,($H12/$H$17)*100)</f>
        <v>5.687823501842889</v>
      </c>
      <c r="N12" s="5"/>
      <c r="O12" s="31"/>
    </row>
    <row r="13" spans="1:15" ht="12.75">
      <c r="A13" s="2"/>
      <c r="B13" s="27" t="s">
        <v>21</v>
      </c>
      <c r="C13" s="61">
        <v>1251500</v>
      </c>
      <c r="D13" s="62">
        <v>2980000</v>
      </c>
      <c r="E13" s="63">
        <f t="shared" si="0"/>
        <v>1728500</v>
      </c>
      <c r="F13" s="61">
        <v>1322900</v>
      </c>
      <c r="G13" s="62">
        <v>14175000</v>
      </c>
      <c r="H13" s="63">
        <f t="shared" si="1"/>
        <v>12852100</v>
      </c>
      <c r="I13" s="63">
        <v>12095500</v>
      </c>
      <c r="J13" s="28">
        <f t="shared" si="2"/>
        <v>138.11426288453856</v>
      </c>
      <c r="K13" s="29">
        <f t="shared" si="3"/>
        <v>971.5095623251946</v>
      </c>
      <c r="L13" s="30">
        <f t="shared" si="4"/>
        <v>18.720930975597156</v>
      </c>
      <c r="M13" s="29">
        <f t="shared" si="5"/>
        <v>62.007464961374936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7419200</v>
      </c>
      <c r="D15" s="62">
        <v>7419200</v>
      </c>
      <c r="E15" s="63">
        <f t="shared" si="0"/>
        <v>0</v>
      </c>
      <c r="F15" s="61">
        <v>7827200</v>
      </c>
      <c r="G15" s="62">
        <v>7827200</v>
      </c>
      <c r="H15" s="63">
        <f t="shared" si="1"/>
        <v>0</v>
      </c>
      <c r="I15" s="63">
        <v>7882200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15041140</v>
      </c>
      <c r="D16" s="62">
        <v>22379440</v>
      </c>
      <c r="E16" s="63">
        <f t="shared" si="0"/>
        <v>7338300</v>
      </c>
      <c r="F16" s="61">
        <v>15903012</v>
      </c>
      <c r="G16" s="62">
        <v>22598712</v>
      </c>
      <c r="H16" s="63">
        <f t="shared" si="1"/>
        <v>6695700</v>
      </c>
      <c r="I16" s="63">
        <v>24242790</v>
      </c>
      <c r="J16" s="40">
        <f t="shared" si="2"/>
        <v>48.78819025685553</v>
      </c>
      <c r="K16" s="29">
        <f t="shared" si="3"/>
        <v>42.10334495125829</v>
      </c>
      <c r="L16" s="30">
        <f t="shared" si="4"/>
        <v>79.47920611988695</v>
      </c>
      <c r="M16" s="29">
        <f t="shared" si="5"/>
        <v>32.30471153678217</v>
      </c>
      <c r="N16" s="5"/>
      <c r="O16" s="31"/>
    </row>
    <row r="17" spans="1:15" ht="16.5">
      <c r="A17" s="2"/>
      <c r="B17" s="32" t="s">
        <v>24</v>
      </c>
      <c r="C17" s="64">
        <v>42000640</v>
      </c>
      <c r="D17" s="65">
        <v>51233621</v>
      </c>
      <c r="E17" s="66">
        <f t="shared" si="0"/>
        <v>9232981</v>
      </c>
      <c r="F17" s="64">
        <v>44512212</v>
      </c>
      <c r="G17" s="65">
        <v>65238910</v>
      </c>
      <c r="H17" s="66">
        <f t="shared" si="1"/>
        <v>20726698</v>
      </c>
      <c r="I17" s="66">
        <v>66360216</v>
      </c>
      <c r="J17" s="41">
        <f t="shared" si="2"/>
        <v>21.982953116904884</v>
      </c>
      <c r="K17" s="34">
        <f t="shared" si="3"/>
        <v>46.564071001459105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-462457</v>
      </c>
      <c r="D18" s="71">
        <v>60179</v>
      </c>
      <c r="E18" s="72">
        <f t="shared" si="0"/>
        <v>522636</v>
      </c>
      <c r="F18" s="73">
        <v>-5391212</v>
      </c>
      <c r="G18" s="74">
        <v>-20134645</v>
      </c>
      <c r="H18" s="75">
        <f t="shared" si="1"/>
        <v>-14743433</v>
      </c>
      <c r="I18" s="75">
        <v>-19654951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8415000</v>
      </c>
      <c r="D23" s="62">
        <v>9890000</v>
      </c>
      <c r="E23" s="63">
        <f t="shared" si="0"/>
        <v>1475000</v>
      </c>
      <c r="F23" s="61">
        <v>7531000</v>
      </c>
      <c r="G23" s="62">
        <v>8493000</v>
      </c>
      <c r="H23" s="63">
        <f t="shared" si="1"/>
        <v>962000</v>
      </c>
      <c r="I23" s="63">
        <v>8648000</v>
      </c>
      <c r="J23" s="28">
        <f t="shared" si="2"/>
        <v>17.528223410576352</v>
      </c>
      <c r="K23" s="29">
        <f t="shared" si="3"/>
        <v>12.773868012216171</v>
      </c>
      <c r="L23" s="30">
        <f>IF($E$25=0,0,($E23/$E$25)*100)</f>
        <v>100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8415000</v>
      </c>
      <c r="D25" s="65">
        <v>9890000</v>
      </c>
      <c r="E25" s="66">
        <f t="shared" si="0"/>
        <v>1475000</v>
      </c>
      <c r="F25" s="64">
        <v>7531000</v>
      </c>
      <c r="G25" s="65">
        <v>8493000</v>
      </c>
      <c r="H25" s="66">
        <f t="shared" si="1"/>
        <v>962000</v>
      </c>
      <c r="I25" s="66">
        <v>8648000</v>
      </c>
      <c r="J25" s="41">
        <f t="shared" si="2"/>
        <v>17.528223410576352</v>
      </c>
      <c r="K25" s="34">
        <f t="shared" si="3"/>
        <v>12.773868012216171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>
        <v>1000000</v>
      </c>
      <c r="D28" s="62">
        <v>1500000</v>
      </c>
      <c r="E28" s="63">
        <f t="shared" si="0"/>
        <v>500000</v>
      </c>
      <c r="F28" s="61"/>
      <c r="G28" s="62">
        <v>1000000</v>
      </c>
      <c r="H28" s="63">
        <f t="shared" si="1"/>
        <v>1000000</v>
      </c>
      <c r="I28" s="63">
        <v>1000000</v>
      </c>
      <c r="J28" s="28">
        <f t="shared" si="2"/>
        <v>50</v>
      </c>
      <c r="K28" s="29">
        <f t="shared" si="3"/>
        <v>0</v>
      </c>
      <c r="L28" s="30">
        <f t="shared" si="6"/>
        <v>33.89830508474576</v>
      </c>
      <c r="M28" s="29">
        <f t="shared" si="7"/>
        <v>103.95010395010395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7415000</v>
      </c>
      <c r="D30" s="62">
        <v>8390000</v>
      </c>
      <c r="E30" s="63">
        <f t="shared" si="0"/>
        <v>975000</v>
      </c>
      <c r="F30" s="61">
        <v>7531000</v>
      </c>
      <c r="G30" s="62">
        <v>7493000</v>
      </c>
      <c r="H30" s="63">
        <f t="shared" si="1"/>
        <v>-38000</v>
      </c>
      <c r="I30" s="63">
        <v>7648000</v>
      </c>
      <c r="J30" s="28">
        <f t="shared" si="2"/>
        <v>13.149022252191504</v>
      </c>
      <c r="K30" s="29">
        <f t="shared" si="3"/>
        <v>-0.504581064931616</v>
      </c>
      <c r="L30" s="30">
        <f t="shared" si="6"/>
        <v>66.10169491525424</v>
      </c>
      <c r="M30" s="29">
        <f t="shared" si="7"/>
        <v>-3.9501039501039505</v>
      </c>
      <c r="N30" s="5"/>
      <c r="O30" s="31"/>
    </row>
    <row r="31" spans="1:15" ht="12.75">
      <c r="A31" s="6"/>
      <c r="B31" s="27" t="s">
        <v>30</v>
      </c>
      <c r="C31" s="61"/>
      <c r="D31" s="62">
        <v>0</v>
      </c>
      <c r="E31" s="63">
        <f t="shared" si="0"/>
        <v>0</v>
      </c>
      <c r="F31" s="61"/>
      <c r="G31" s="62">
        <v>0</v>
      </c>
      <c r="H31" s="63">
        <f t="shared" si="1"/>
        <v>0</v>
      </c>
      <c r="I31" s="63">
        <v>0</v>
      </c>
      <c r="J31" s="28">
        <f t="shared" si="2"/>
        <v>0</v>
      </c>
      <c r="K31" s="29">
        <f t="shared" si="3"/>
        <v>0</v>
      </c>
      <c r="L31" s="30">
        <f t="shared" si="6"/>
        <v>0</v>
      </c>
      <c r="M31" s="29">
        <f t="shared" si="7"/>
        <v>0</v>
      </c>
      <c r="N31" s="5"/>
      <c r="O31" s="31"/>
    </row>
    <row r="32" spans="1:15" ht="17.25" thickBot="1">
      <c r="A32" s="6"/>
      <c r="B32" s="55" t="s">
        <v>37</v>
      </c>
      <c r="C32" s="79">
        <v>8415000</v>
      </c>
      <c r="D32" s="80">
        <v>9890000</v>
      </c>
      <c r="E32" s="81">
        <f t="shared" si="0"/>
        <v>1475000</v>
      </c>
      <c r="F32" s="79">
        <v>7531000</v>
      </c>
      <c r="G32" s="80">
        <v>8493000</v>
      </c>
      <c r="H32" s="81">
        <f t="shared" si="1"/>
        <v>962000</v>
      </c>
      <c r="I32" s="81">
        <v>8648000</v>
      </c>
      <c r="J32" s="56">
        <f t="shared" si="2"/>
        <v>17.528223410576352</v>
      </c>
      <c r="K32" s="57">
        <f t="shared" si="3"/>
        <v>12.773868012216171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58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3604899</v>
      </c>
      <c r="D7" s="62">
        <v>4219514</v>
      </c>
      <c r="E7" s="63">
        <f>($D7-$C7)</f>
        <v>614615</v>
      </c>
      <c r="F7" s="61">
        <v>3821193</v>
      </c>
      <c r="G7" s="62">
        <v>4070208</v>
      </c>
      <c r="H7" s="63">
        <f>($G7-$F7)</f>
        <v>249015</v>
      </c>
      <c r="I7" s="63">
        <v>3247337</v>
      </c>
      <c r="J7" s="28">
        <f>IF($C7=0,0,($E7/$C7)*100)</f>
        <v>17.049437446097656</v>
      </c>
      <c r="K7" s="29">
        <f>IF($F7=0,0,($H7/$F7)*100)</f>
        <v>6.516682093785893</v>
      </c>
      <c r="L7" s="30">
        <f>IF($E$10=0,0,($E7/$E$10)*100)</f>
        <v>24.169037568054865</v>
      </c>
      <c r="M7" s="29">
        <f>IF($H$10=0,0,($H7/$H$10)*100)</f>
        <v>14.466480453418415</v>
      </c>
      <c r="N7" s="5"/>
      <c r="O7" s="31"/>
    </row>
    <row r="8" spans="1:15" ht="12.75">
      <c r="A8" s="2"/>
      <c r="B8" s="27" t="s">
        <v>16</v>
      </c>
      <c r="C8" s="61">
        <v>18256955</v>
      </c>
      <c r="D8" s="62">
        <v>20632910</v>
      </c>
      <c r="E8" s="63">
        <f>($D8-$C8)</f>
        <v>2375955</v>
      </c>
      <c r="F8" s="61">
        <v>19353064</v>
      </c>
      <c r="G8" s="62">
        <v>23042355</v>
      </c>
      <c r="H8" s="63">
        <f>($G8-$F8)</f>
        <v>3689291</v>
      </c>
      <c r="I8" s="63">
        <v>25754063</v>
      </c>
      <c r="J8" s="28">
        <f>IF($C8=0,0,($E8/$C8)*100)</f>
        <v>13.013971935626726</v>
      </c>
      <c r="K8" s="29">
        <f>IF($F8=0,0,($H8/$F8)*100)</f>
        <v>19.063084791121447</v>
      </c>
      <c r="L8" s="30">
        <f>IF($E$10=0,0,($E8/$E$10)*100)</f>
        <v>93.43173475266272</v>
      </c>
      <c r="M8" s="29">
        <f>IF($H$10=0,0,($H8/$H$10)*100)</f>
        <v>214.32867955132213</v>
      </c>
      <c r="N8" s="5"/>
      <c r="O8" s="31"/>
    </row>
    <row r="9" spans="1:15" ht="12.75">
      <c r="A9" s="2"/>
      <c r="B9" s="27" t="s">
        <v>17</v>
      </c>
      <c r="C9" s="61">
        <v>32253471</v>
      </c>
      <c r="D9" s="62">
        <v>31805886</v>
      </c>
      <c r="E9" s="63">
        <f aca="true" t="shared" si="0" ref="E9:E32">($D9-$C9)</f>
        <v>-447585</v>
      </c>
      <c r="F9" s="61">
        <v>33588953</v>
      </c>
      <c r="G9" s="62">
        <v>31371971</v>
      </c>
      <c r="H9" s="63">
        <f aca="true" t="shared" si="1" ref="H9:H32">($G9-$F9)</f>
        <v>-2216982</v>
      </c>
      <c r="I9" s="63">
        <v>32549494</v>
      </c>
      <c r="J9" s="28">
        <f aca="true" t="shared" si="2" ref="J9:J32">IF($C9=0,0,($E9/$C9)*100)</f>
        <v>-1.387711108674164</v>
      </c>
      <c r="K9" s="29">
        <f aca="true" t="shared" si="3" ref="K9:K32">IF($F9=0,0,($H9/$F9)*100)</f>
        <v>-6.600330769464592</v>
      </c>
      <c r="L9" s="30">
        <f>IF($E$10=0,0,($E9/$E$10)*100)</f>
        <v>-17.60077232071758</v>
      </c>
      <c r="M9" s="29">
        <f>IF($H$10=0,0,($H9/$H$10)*100)</f>
        <v>-128.79516000474055</v>
      </c>
      <c r="N9" s="5"/>
      <c r="O9" s="31"/>
    </row>
    <row r="10" spans="1:15" ht="16.5">
      <c r="A10" s="6"/>
      <c r="B10" s="32" t="s">
        <v>18</v>
      </c>
      <c r="C10" s="64">
        <v>54115325</v>
      </c>
      <c r="D10" s="65">
        <v>56658310</v>
      </c>
      <c r="E10" s="66">
        <f t="shared" si="0"/>
        <v>2542985</v>
      </c>
      <c r="F10" s="64">
        <v>56763210</v>
      </c>
      <c r="G10" s="65">
        <v>58484534</v>
      </c>
      <c r="H10" s="66">
        <f t="shared" si="1"/>
        <v>1721324</v>
      </c>
      <c r="I10" s="66">
        <v>61550894</v>
      </c>
      <c r="J10" s="33">
        <f t="shared" si="2"/>
        <v>4.6991956529873935</v>
      </c>
      <c r="K10" s="34">
        <f t="shared" si="3"/>
        <v>3.0324641612058234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22688080</v>
      </c>
      <c r="D12" s="62">
        <v>21976638</v>
      </c>
      <c r="E12" s="63">
        <f t="shared" si="0"/>
        <v>-711442</v>
      </c>
      <c r="F12" s="61">
        <v>24211707</v>
      </c>
      <c r="G12" s="62">
        <v>23397736</v>
      </c>
      <c r="H12" s="63">
        <f t="shared" si="1"/>
        <v>-813971</v>
      </c>
      <c r="I12" s="63">
        <v>24894603</v>
      </c>
      <c r="J12" s="28">
        <f t="shared" si="2"/>
        <v>-3.1357523421990754</v>
      </c>
      <c r="K12" s="29">
        <f t="shared" si="3"/>
        <v>-3.361890179820861</v>
      </c>
      <c r="L12" s="30">
        <f aca="true" t="shared" si="4" ref="L12:L17">IF($E$17=0,0,($E12/$E$17)*100)</f>
        <v>-8.803283230339515</v>
      </c>
      <c r="M12" s="29">
        <f aca="true" t="shared" si="5" ref="M12:M17">IF($H$17=0,0,($H12/$H$17)*100)</f>
        <v>-9.457113309664923</v>
      </c>
      <c r="N12" s="5"/>
      <c r="O12" s="31"/>
    </row>
    <row r="13" spans="1:15" ht="12.75">
      <c r="A13" s="2"/>
      <c r="B13" s="27" t="s">
        <v>21</v>
      </c>
      <c r="C13" s="61">
        <v>9221492</v>
      </c>
      <c r="D13" s="62">
        <v>2400000</v>
      </c>
      <c r="E13" s="63">
        <f t="shared" si="0"/>
        <v>-6821492</v>
      </c>
      <c r="F13" s="61">
        <v>9719452</v>
      </c>
      <c r="G13" s="62">
        <v>1500000</v>
      </c>
      <c r="H13" s="63">
        <f t="shared" si="1"/>
        <v>-8219452</v>
      </c>
      <c r="I13" s="63">
        <v>1500000</v>
      </c>
      <c r="J13" s="28">
        <f t="shared" si="2"/>
        <v>-73.97384284452016</v>
      </c>
      <c r="K13" s="29">
        <f t="shared" si="3"/>
        <v>-84.56703114537734</v>
      </c>
      <c r="L13" s="30">
        <f t="shared" si="4"/>
        <v>-84.40818243721225</v>
      </c>
      <c r="M13" s="29">
        <f t="shared" si="5"/>
        <v>-95.49761466606545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7316719</v>
      </c>
      <c r="D15" s="62">
        <v>11051187</v>
      </c>
      <c r="E15" s="63">
        <f t="shared" si="0"/>
        <v>3734468</v>
      </c>
      <c r="F15" s="61">
        <v>7759437</v>
      </c>
      <c r="G15" s="62">
        <v>13273517</v>
      </c>
      <c r="H15" s="63">
        <f t="shared" si="1"/>
        <v>5514080</v>
      </c>
      <c r="I15" s="63">
        <v>16461174</v>
      </c>
      <c r="J15" s="28">
        <f t="shared" si="2"/>
        <v>51.04019984914003</v>
      </c>
      <c r="K15" s="29">
        <f t="shared" si="3"/>
        <v>71.06288768115522</v>
      </c>
      <c r="L15" s="30">
        <f t="shared" si="4"/>
        <v>46.20978170903538</v>
      </c>
      <c r="M15" s="29">
        <f t="shared" si="5"/>
        <v>64.06527917893531</v>
      </c>
      <c r="N15" s="5"/>
      <c r="O15" s="31"/>
    </row>
    <row r="16" spans="1:15" ht="12.75">
      <c r="A16" s="2"/>
      <c r="B16" s="27" t="s">
        <v>23</v>
      </c>
      <c r="C16" s="61">
        <v>17071713</v>
      </c>
      <c r="D16" s="62">
        <v>28951732</v>
      </c>
      <c r="E16" s="63">
        <f t="shared" si="0"/>
        <v>11880019</v>
      </c>
      <c r="F16" s="61">
        <v>17283560</v>
      </c>
      <c r="G16" s="62">
        <v>29409874</v>
      </c>
      <c r="H16" s="63">
        <f t="shared" si="1"/>
        <v>12126314</v>
      </c>
      <c r="I16" s="63">
        <v>31086393</v>
      </c>
      <c r="J16" s="40">
        <f t="shared" si="2"/>
        <v>69.58891002912245</v>
      </c>
      <c r="K16" s="29">
        <f t="shared" si="3"/>
        <v>70.1609737808646</v>
      </c>
      <c r="L16" s="30">
        <f t="shared" si="4"/>
        <v>147.0016839585164</v>
      </c>
      <c r="M16" s="29">
        <f t="shared" si="5"/>
        <v>140.88944879679505</v>
      </c>
      <c r="N16" s="5"/>
      <c r="O16" s="31"/>
    </row>
    <row r="17" spans="1:15" ht="16.5">
      <c r="A17" s="2"/>
      <c r="B17" s="32" t="s">
        <v>24</v>
      </c>
      <c r="C17" s="64">
        <v>56298004</v>
      </c>
      <c r="D17" s="65">
        <v>64379557</v>
      </c>
      <c r="E17" s="66">
        <f t="shared" si="0"/>
        <v>8081553</v>
      </c>
      <c r="F17" s="64">
        <v>58974156</v>
      </c>
      <c r="G17" s="65">
        <v>67581127</v>
      </c>
      <c r="H17" s="66">
        <f t="shared" si="1"/>
        <v>8606971</v>
      </c>
      <c r="I17" s="66">
        <v>73942170</v>
      </c>
      <c r="J17" s="41">
        <f t="shared" si="2"/>
        <v>14.354954751148904</v>
      </c>
      <c r="K17" s="34">
        <f t="shared" si="3"/>
        <v>14.594479317347076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-2182679</v>
      </c>
      <c r="D18" s="71">
        <v>-7721247</v>
      </c>
      <c r="E18" s="72">
        <f t="shared" si="0"/>
        <v>-5538568</v>
      </c>
      <c r="F18" s="73">
        <v>-2210946</v>
      </c>
      <c r="G18" s="74">
        <v>-9096593</v>
      </c>
      <c r="H18" s="75">
        <f t="shared" si="1"/>
        <v>-6885647</v>
      </c>
      <c r="I18" s="75">
        <v>-12391276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21390300</v>
      </c>
      <c r="D23" s="62">
        <v>17256550</v>
      </c>
      <c r="E23" s="63">
        <f t="shared" si="0"/>
        <v>-4133750</v>
      </c>
      <c r="F23" s="61">
        <v>13230850</v>
      </c>
      <c r="G23" s="62">
        <v>9071250</v>
      </c>
      <c r="H23" s="63">
        <f t="shared" si="1"/>
        <v>-4159600</v>
      </c>
      <c r="I23" s="63">
        <v>9334400</v>
      </c>
      <c r="J23" s="28">
        <f t="shared" si="2"/>
        <v>-19.32534840558571</v>
      </c>
      <c r="K23" s="29">
        <f t="shared" si="3"/>
        <v>-31.438645287339817</v>
      </c>
      <c r="L23" s="30">
        <f>IF($E$25=0,0,($E23/$E$25)*100)</f>
        <v>98.07817782786643</v>
      </c>
      <c r="M23" s="29">
        <f>IF($H$25=0,0,($H23/$H$25)*100)</f>
        <v>98.08989293967835</v>
      </c>
      <c r="N23" s="5"/>
      <c r="O23" s="31"/>
    </row>
    <row r="24" spans="1:15" ht="12.75">
      <c r="A24" s="6"/>
      <c r="B24" s="27" t="s">
        <v>30</v>
      </c>
      <c r="C24" s="61">
        <v>81000</v>
      </c>
      <c r="D24" s="62">
        <v>0</v>
      </c>
      <c r="E24" s="63">
        <f t="shared" si="0"/>
        <v>-81000</v>
      </c>
      <c r="F24" s="61">
        <v>81000</v>
      </c>
      <c r="G24" s="62">
        <v>0</v>
      </c>
      <c r="H24" s="63">
        <f t="shared" si="1"/>
        <v>-81000</v>
      </c>
      <c r="I24" s="63">
        <v>0</v>
      </c>
      <c r="J24" s="28">
        <f t="shared" si="2"/>
        <v>-100</v>
      </c>
      <c r="K24" s="29">
        <f t="shared" si="3"/>
        <v>-100</v>
      </c>
      <c r="L24" s="30">
        <f>IF($E$25=0,0,($E24/$E$25)*100)</f>
        <v>1.9218221721335784</v>
      </c>
      <c r="M24" s="29">
        <f>IF($H$25=0,0,($H24/$H$25)*100)</f>
        <v>1.9101070603216526</v>
      </c>
      <c r="N24" s="5"/>
      <c r="O24" s="31"/>
    </row>
    <row r="25" spans="1:15" ht="16.5">
      <c r="A25" s="6"/>
      <c r="B25" s="32" t="s">
        <v>31</v>
      </c>
      <c r="C25" s="64">
        <v>21471300</v>
      </c>
      <c r="D25" s="65">
        <v>17256550</v>
      </c>
      <c r="E25" s="66">
        <f t="shared" si="0"/>
        <v>-4214750</v>
      </c>
      <c r="F25" s="64">
        <v>13311850</v>
      </c>
      <c r="G25" s="65">
        <v>9071250</v>
      </c>
      <c r="H25" s="66">
        <f t="shared" si="1"/>
        <v>-4240600</v>
      </c>
      <c r="I25" s="66">
        <v>9334400</v>
      </c>
      <c r="J25" s="41">
        <f t="shared" si="2"/>
        <v>-19.629691728027645</v>
      </c>
      <c r="K25" s="34">
        <f t="shared" si="3"/>
        <v>-31.85582770238547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17221200</v>
      </c>
      <c r="D27" s="62">
        <v>8362000</v>
      </c>
      <c r="E27" s="63">
        <f t="shared" si="0"/>
        <v>-8859200</v>
      </c>
      <c r="F27" s="61">
        <v>9057750</v>
      </c>
      <c r="G27" s="62">
        <v>0</v>
      </c>
      <c r="H27" s="63">
        <f t="shared" si="1"/>
        <v>-9057750</v>
      </c>
      <c r="I27" s="63">
        <v>0</v>
      </c>
      <c r="J27" s="28">
        <f t="shared" si="2"/>
        <v>-51.44356955380578</v>
      </c>
      <c r="K27" s="29">
        <f t="shared" si="3"/>
        <v>-100</v>
      </c>
      <c r="L27" s="30">
        <f aca="true" t="shared" si="6" ref="L27:L32">IF($E$32=0,0,($E27/$E$32)*100)</f>
        <v>210.19514799217035</v>
      </c>
      <c r="M27" s="29">
        <f aca="true" t="shared" si="7" ref="M27:M32">IF($H$32=0,0,($H27/$H$32)*100)</f>
        <v>213.59595340282036</v>
      </c>
      <c r="N27" s="5"/>
      <c r="O27" s="31"/>
    </row>
    <row r="28" spans="1:15" ht="12.75">
      <c r="A28" s="6"/>
      <c r="B28" s="27" t="s">
        <v>34</v>
      </c>
      <c r="C28" s="61">
        <v>4091000</v>
      </c>
      <c r="D28" s="62">
        <v>0</v>
      </c>
      <c r="E28" s="63">
        <f t="shared" si="0"/>
        <v>-4091000</v>
      </c>
      <c r="F28" s="61">
        <v>4095000</v>
      </c>
      <c r="G28" s="62">
        <v>0</v>
      </c>
      <c r="H28" s="63">
        <f t="shared" si="1"/>
        <v>-4095000</v>
      </c>
      <c r="I28" s="63">
        <v>0</v>
      </c>
      <c r="J28" s="28">
        <f t="shared" si="2"/>
        <v>-100</v>
      </c>
      <c r="K28" s="29">
        <f t="shared" si="3"/>
        <v>-100</v>
      </c>
      <c r="L28" s="30">
        <f t="shared" si="6"/>
        <v>97.0638827925737</v>
      </c>
      <c r="M28" s="29">
        <f t="shared" si="7"/>
        <v>96.56652360515021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8824550</v>
      </c>
      <c r="E30" s="63">
        <f t="shared" si="0"/>
        <v>8824550</v>
      </c>
      <c r="F30" s="61"/>
      <c r="G30" s="62">
        <v>9001250</v>
      </c>
      <c r="H30" s="63">
        <f t="shared" si="1"/>
        <v>9001250</v>
      </c>
      <c r="I30" s="63">
        <v>9264400</v>
      </c>
      <c r="J30" s="28">
        <f t="shared" si="2"/>
        <v>0</v>
      </c>
      <c r="K30" s="29">
        <f t="shared" si="3"/>
        <v>0</v>
      </c>
      <c r="L30" s="30">
        <f t="shared" si="6"/>
        <v>-209.373035174091</v>
      </c>
      <c r="M30" s="29">
        <f t="shared" si="7"/>
        <v>-212.26359477432436</v>
      </c>
      <c r="N30" s="5"/>
      <c r="O30" s="31"/>
    </row>
    <row r="31" spans="1:15" ht="12.75">
      <c r="A31" s="6"/>
      <c r="B31" s="27" t="s">
        <v>30</v>
      </c>
      <c r="C31" s="61">
        <v>159100</v>
      </c>
      <c r="D31" s="62">
        <v>70000</v>
      </c>
      <c r="E31" s="63">
        <f t="shared" si="0"/>
        <v>-89100</v>
      </c>
      <c r="F31" s="61">
        <v>159100</v>
      </c>
      <c r="G31" s="62">
        <v>70000</v>
      </c>
      <c r="H31" s="63">
        <f t="shared" si="1"/>
        <v>-89100</v>
      </c>
      <c r="I31" s="63">
        <v>70000</v>
      </c>
      <c r="J31" s="28">
        <f t="shared" si="2"/>
        <v>-56.00251414204902</v>
      </c>
      <c r="K31" s="29">
        <f t="shared" si="3"/>
        <v>-56.00251414204902</v>
      </c>
      <c r="L31" s="30">
        <f t="shared" si="6"/>
        <v>2.1140043893469365</v>
      </c>
      <c r="M31" s="29">
        <f t="shared" si="7"/>
        <v>2.1011177663538176</v>
      </c>
      <c r="N31" s="5"/>
      <c r="O31" s="31"/>
    </row>
    <row r="32" spans="1:15" ht="17.25" thickBot="1">
      <c r="A32" s="6"/>
      <c r="B32" s="55" t="s">
        <v>37</v>
      </c>
      <c r="C32" s="79">
        <v>21471300</v>
      </c>
      <c r="D32" s="80">
        <v>17256550</v>
      </c>
      <c r="E32" s="81">
        <f t="shared" si="0"/>
        <v>-4214750</v>
      </c>
      <c r="F32" s="79">
        <v>13311850</v>
      </c>
      <c r="G32" s="80">
        <v>9071250</v>
      </c>
      <c r="H32" s="81">
        <f t="shared" si="1"/>
        <v>-4240600</v>
      </c>
      <c r="I32" s="81">
        <v>9334400</v>
      </c>
      <c r="J32" s="56">
        <f t="shared" si="2"/>
        <v>-19.629691728027645</v>
      </c>
      <c r="K32" s="57">
        <f t="shared" si="3"/>
        <v>-31.85582770238547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59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9025000</v>
      </c>
      <c r="D7" s="62">
        <v>13000000</v>
      </c>
      <c r="E7" s="63">
        <f>($D7-$C7)</f>
        <v>3975000</v>
      </c>
      <c r="F7" s="61">
        <v>9522000</v>
      </c>
      <c r="G7" s="62">
        <v>13500000</v>
      </c>
      <c r="H7" s="63">
        <f>($G7-$F7)</f>
        <v>3978000</v>
      </c>
      <c r="I7" s="63">
        <v>14000000</v>
      </c>
      <c r="J7" s="28">
        <f>IF($C7=0,0,($E7/$C7)*100)</f>
        <v>44.04432132963989</v>
      </c>
      <c r="K7" s="29">
        <f>IF($F7=0,0,($H7/$F7)*100)</f>
        <v>41.77693761814745</v>
      </c>
      <c r="L7" s="30">
        <f>IF($E$10=0,0,($E7/$E$10)*100)</f>
        <v>37.97337755759057</v>
      </c>
      <c r="M7" s="29">
        <f>IF($H$10=0,0,($H7/$H$10)*100)</f>
        <v>44.344859875593606</v>
      </c>
      <c r="N7" s="5"/>
      <c r="O7" s="31"/>
    </row>
    <row r="8" spans="1:15" ht="12.75">
      <c r="A8" s="2"/>
      <c r="B8" s="27" t="s">
        <v>16</v>
      </c>
      <c r="C8" s="61">
        <v>37293000</v>
      </c>
      <c r="D8" s="62">
        <v>37295000</v>
      </c>
      <c r="E8" s="63">
        <f>($D8-$C8)</f>
        <v>2000</v>
      </c>
      <c r="F8" s="61">
        <v>39440000</v>
      </c>
      <c r="G8" s="62">
        <v>39440000</v>
      </c>
      <c r="H8" s="63">
        <f>($G8-$F8)</f>
        <v>0</v>
      </c>
      <c r="I8" s="63">
        <v>36262000</v>
      </c>
      <c r="J8" s="28">
        <f>IF($C8=0,0,($E8/$C8)*100)</f>
        <v>0.005362936744161102</v>
      </c>
      <c r="K8" s="29">
        <f>IF($F8=0,0,($H8/$F8)*100)</f>
        <v>0</v>
      </c>
      <c r="L8" s="30">
        <f>IF($E$10=0,0,($E8/$E$10)*100)</f>
        <v>0.01910610191576884</v>
      </c>
      <c r="M8" s="29">
        <f>IF($H$10=0,0,($H8/$H$10)*100)</f>
        <v>0</v>
      </c>
      <c r="N8" s="5"/>
      <c r="O8" s="31"/>
    </row>
    <row r="9" spans="1:15" ht="12.75">
      <c r="A9" s="2"/>
      <c r="B9" s="27" t="s">
        <v>17</v>
      </c>
      <c r="C9" s="61">
        <v>32516000</v>
      </c>
      <c r="D9" s="62">
        <v>39006860</v>
      </c>
      <c r="E9" s="63">
        <f aca="true" t="shared" si="0" ref="E9:E32">($D9-$C9)</f>
        <v>6490860</v>
      </c>
      <c r="F9" s="61">
        <v>34712000</v>
      </c>
      <c r="G9" s="62">
        <v>39704600</v>
      </c>
      <c r="H9" s="63">
        <f aca="true" t="shared" si="1" ref="H9:H32">($G9-$F9)</f>
        <v>4992600</v>
      </c>
      <c r="I9" s="63">
        <v>37209500</v>
      </c>
      <c r="J9" s="28">
        <f aca="true" t="shared" si="2" ref="J9:J32">IF($C9=0,0,($E9/$C9)*100)</f>
        <v>19.962049452577194</v>
      </c>
      <c r="K9" s="29">
        <f aca="true" t="shared" si="3" ref="K9:K32">IF($F9=0,0,($H9/$F9)*100)</f>
        <v>14.382922332334639</v>
      </c>
      <c r="L9" s="30">
        <f>IF($E$10=0,0,($E9/$E$10)*100)</f>
        <v>62.007516340493666</v>
      </c>
      <c r="M9" s="29">
        <f>IF($H$10=0,0,($H9/$H$10)*100)</f>
        <v>55.6551401244064</v>
      </c>
      <c r="N9" s="5"/>
      <c r="O9" s="31"/>
    </row>
    <row r="10" spans="1:15" ht="16.5">
      <c r="A10" s="6"/>
      <c r="B10" s="32" t="s">
        <v>18</v>
      </c>
      <c r="C10" s="64">
        <v>78834000</v>
      </c>
      <c r="D10" s="65">
        <v>89301860</v>
      </c>
      <c r="E10" s="66">
        <f t="shared" si="0"/>
        <v>10467860</v>
      </c>
      <c r="F10" s="64">
        <v>83674000</v>
      </c>
      <c r="G10" s="65">
        <v>92644600</v>
      </c>
      <c r="H10" s="66">
        <f t="shared" si="1"/>
        <v>8970600</v>
      </c>
      <c r="I10" s="66">
        <v>87471500</v>
      </c>
      <c r="J10" s="33">
        <f t="shared" si="2"/>
        <v>13.278357054062967</v>
      </c>
      <c r="K10" s="34">
        <f t="shared" si="3"/>
        <v>10.720892989459092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41756000</v>
      </c>
      <c r="D12" s="62">
        <v>41756001</v>
      </c>
      <c r="E12" s="63">
        <f t="shared" si="0"/>
        <v>1</v>
      </c>
      <c r="F12" s="61">
        <v>44427000</v>
      </c>
      <c r="G12" s="62">
        <v>44426690</v>
      </c>
      <c r="H12" s="63">
        <f t="shared" si="1"/>
        <v>-310</v>
      </c>
      <c r="I12" s="63">
        <v>44709345</v>
      </c>
      <c r="J12" s="28">
        <f t="shared" si="2"/>
        <v>2.394865408564039E-06</v>
      </c>
      <c r="K12" s="29">
        <f t="shared" si="3"/>
        <v>-0.0006977738762464267</v>
      </c>
      <c r="L12" s="30">
        <f aca="true" t="shared" si="4" ref="L12:L17">IF($E$17=0,0,($E12/$E$17)*100)</f>
        <v>0.0016107728488128602</v>
      </c>
      <c r="M12" s="29">
        <f aca="true" t="shared" si="5" ref="M12:M17">IF($H$17=0,0,($H12/$H$17)*100)</f>
        <v>-0.467155924591992</v>
      </c>
      <c r="N12" s="5"/>
      <c r="O12" s="31"/>
    </row>
    <row r="13" spans="1:15" ht="12.75">
      <c r="A13" s="2"/>
      <c r="B13" s="27" t="s">
        <v>21</v>
      </c>
      <c r="C13" s="61">
        <v>3542000</v>
      </c>
      <c r="D13" s="62">
        <v>3542300</v>
      </c>
      <c r="E13" s="63">
        <f t="shared" si="0"/>
        <v>300</v>
      </c>
      <c r="F13" s="61">
        <v>3647000</v>
      </c>
      <c r="G13" s="62">
        <v>3647200</v>
      </c>
      <c r="H13" s="63">
        <f t="shared" si="1"/>
        <v>200</v>
      </c>
      <c r="I13" s="63">
        <v>4387000</v>
      </c>
      <c r="J13" s="28">
        <f t="shared" si="2"/>
        <v>0.00846979107848673</v>
      </c>
      <c r="K13" s="29">
        <f t="shared" si="3"/>
        <v>0.005483959418700301</v>
      </c>
      <c r="L13" s="30">
        <f t="shared" si="4"/>
        <v>0.48323185464385815</v>
      </c>
      <c r="M13" s="29">
        <f t="shared" si="5"/>
        <v>0.30139091909160776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15203000</v>
      </c>
      <c r="D15" s="62">
        <v>15203100</v>
      </c>
      <c r="E15" s="63">
        <f t="shared" si="0"/>
        <v>100</v>
      </c>
      <c r="F15" s="61">
        <v>16053000</v>
      </c>
      <c r="G15" s="62">
        <v>16052700</v>
      </c>
      <c r="H15" s="63">
        <f t="shared" si="1"/>
        <v>-300</v>
      </c>
      <c r="I15" s="63">
        <v>18215200</v>
      </c>
      <c r="J15" s="28">
        <f t="shared" si="2"/>
        <v>0.0006577649148194435</v>
      </c>
      <c r="K15" s="29">
        <f t="shared" si="3"/>
        <v>-0.0018688095683049898</v>
      </c>
      <c r="L15" s="30">
        <f t="shared" si="4"/>
        <v>0.16107728488128603</v>
      </c>
      <c r="M15" s="29">
        <f t="shared" si="5"/>
        <v>-0.4520863786374117</v>
      </c>
      <c r="N15" s="5"/>
      <c r="O15" s="31"/>
    </row>
    <row r="16" spans="1:15" ht="12.75">
      <c r="A16" s="2"/>
      <c r="B16" s="27" t="s">
        <v>23</v>
      </c>
      <c r="C16" s="61">
        <v>33443000</v>
      </c>
      <c r="D16" s="62">
        <v>33504681</v>
      </c>
      <c r="E16" s="63">
        <f t="shared" si="0"/>
        <v>61681</v>
      </c>
      <c r="F16" s="61">
        <v>35168000</v>
      </c>
      <c r="G16" s="62">
        <v>35234769</v>
      </c>
      <c r="H16" s="63">
        <f t="shared" si="1"/>
        <v>66769</v>
      </c>
      <c r="I16" s="63">
        <v>36119169</v>
      </c>
      <c r="J16" s="40">
        <f t="shared" si="2"/>
        <v>0.1844362048859253</v>
      </c>
      <c r="K16" s="29">
        <f t="shared" si="3"/>
        <v>0.18985725659690628</v>
      </c>
      <c r="L16" s="30">
        <f t="shared" si="4"/>
        <v>99.35408008762604</v>
      </c>
      <c r="M16" s="29">
        <f t="shared" si="5"/>
        <v>100.6178513841378</v>
      </c>
      <c r="N16" s="5"/>
      <c r="O16" s="31"/>
    </row>
    <row r="17" spans="1:15" ht="16.5">
      <c r="A17" s="2"/>
      <c r="B17" s="32" t="s">
        <v>24</v>
      </c>
      <c r="C17" s="64">
        <v>93944000</v>
      </c>
      <c r="D17" s="65">
        <v>94006082</v>
      </c>
      <c r="E17" s="66">
        <f t="shared" si="0"/>
        <v>62082</v>
      </c>
      <c r="F17" s="64">
        <v>99295000</v>
      </c>
      <c r="G17" s="65">
        <v>99361359</v>
      </c>
      <c r="H17" s="66">
        <f t="shared" si="1"/>
        <v>66359</v>
      </c>
      <c r="I17" s="66">
        <v>103430714</v>
      </c>
      <c r="J17" s="41">
        <f t="shared" si="2"/>
        <v>0.06608405007238355</v>
      </c>
      <c r="K17" s="34">
        <f t="shared" si="3"/>
        <v>0.0668301525756584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-15110000</v>
      </c>
      <c r="D18" s="71">
        <v>-4704222</v>
      </c>
      <c r="E18" s="72">
        <f t="shared" si="0"/>
        <v>10405778</v>
      </c>
      <c r="F18" s="73">
        <v>-15621000</v>
      </c>
      <c r="G18" s="74">
        <v>-6716759</v>
      </c>
      <c r="H18" s="75">
        <f t="shared" si="1"/>
        <v>8904241</v>
      </c>
      <c r="I18" s="75">
        <v>-15959214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13700000</v>
      </c>
      <c r="D23" s="62">
        <v>9653000</v>
      </c>
      <c r="E23" s="63">
        <f t="shared" si="0"/>
        <v>-4047000</v>
      </c>
      <c r="F23" s="61">
        <v>15000000</v>
      </c>
      <c r="G23" s="62">
        <v>9856000</v>
      </c>
      <c r="H23" s="63">
        <f t="shared" si="1"/>
        <v>-5144000</v>
      </c>
      <c r="I23" s="63">
        <v>10657000</v>
      </c>
      <c r="J23" s="28">
        <f t="shared" si="2"/>
        <v>-29.540145985401463</v>
      </c>
      <c r="K23" s="29">
        <f t="shared" si="3"/>
        <v>-34.29333333333333</v>
      </c>
      <c r="L23" s="30">
        <f>IF($E$25=0,0,($E23/$E$25)*100)</f>
        <v>100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13700000</v>
      </c>
      <c r="D25" s="65">
        <v>9653000</v>
      </c>
      <c r="E25" s="66">
        <f t="shared" si="0"/>
        <v>-4047000</v>
      </c>
      <c r="F25" s="64">
        <v>15000000</v>
      </c>
      <c r="G25" s="65">
        <v>9856000</v>
      </c>
      <c r="H25" s="66">
        <f t="shared" si="1"/>
        <v>-5144000</v>
      </c>
      <c r="I25" s="66">
        <v>10657000</v>
      </c>
      <c r="J25" s="41">
        <f t="shared" si="2"/>
        <v>-29.540145985401463</v>
      </c>
      <c r="K25" s="34">
        <f t="shared" si="3"/>
        <v>-34.29333333333333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6500000</v>
      </c>
      <c r="D27" s="62">
        <v>2896000</v>
      </c>
      <c r="E27" s="63">
        <f t="shared" si="0"/>
        <v>-3604000</v>
      </c>
      <c r="F27" s="61">
        <v>7000000</v>
      </c>
      <c r="G27" s="62">
        <v>2957000</v>
      </c>
      <c r="H27" s="63">
        <f t="shared" si="1"/>
        <v>-4043000</v>
      </c>
      <c r="I27" s="63">
        <v>3197000</v>
      </c>
      <c r="J27" s="28">
        <f t="shared" si="2"/>
        <v>-55.44615384615385</v>
      </c>
      <c r="K27" s="29">
        <f t="shared" si="3"/>
        <v>-57.75714285714286</v>
      </c>
      <c r="L27" s="30">
        <f aca="true" t="shared" si="6" ref="L27:L32">IF($E$32=0,0,($E27/$E$32)*100)</f>
        <v>89.05361996540647</v>
      </c>
      <c r="M27" s="29">
        <f aca="true" t="shared" si="7" ref="M27:M32">IF($H$32=0,0,($H27/$H$32)*100)</f>
        <v>78.59642301710731</v>
      </c>
      <c r="N27" s="5"/>
      <c r="O27" s="31"/>
    </row>
    <row r="28" spans="1:15" ht="12.75">
      <c r="A28" s="6"/>
      <c r="B28" s="27" t="s">
        <v>34</v>
      </c>
      <c r="C28" s="61">
        <v>1200000</v>
      </c>
      <c r="D28" s="62">
        <v>0</v>
      </c>
      <c r="E28" s="63">
        <f t="shared" si="0"/>
        <v>-1200000</v>
      </c>
      <c r="F28" s="61">
        <v>1500000</v>
      </c>
      <c r="G28" s="62">
        <v>0</v>
      </c>
      <c r="H28" s="63">
        <f t="shared" si="1"/>
        <v>-1500000</v>
      </c>
      <c r="I28" s="63">
        <v>500000</v>
      </c>
      <c r="J28" s="28">
        <f t="shared" si="2"/>
        <v>-100</v>
      </c>
      <c r="K28" s="29">
        <f t="shared" si="3"/>
        <v>-100</v>
      </c>
      <c r="L28" s="30">
        <f t="shared" si="6"/>
        <v>29.65159377316531</v>
      </c>
      <c r="M28" s="29">
        <f t="shared" si="7"/>
        <v>29.160186625194402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6000000</v>
      </c>
      <c r="D30" s="62">
        <v>5792000</v>
      </c>
      <c r="E30" s="63">
        <f t="shared" si="0"/>
        <v>-208000</v>
      </c>
      <c r="F30" s="61">
        <v>6500000</v>
      </c>
      <c r="G30" s="62">
        <v>5913000</v>
      </c>
      <c r="H30" s="63">
        <f t="shared" si="1"/>
        <v>-587000</v>
      </c>
      <c r="I30" s="63">
        <v>5894000</v>
      </c>
      <c r="J30" s="28">
        <f t="shared" si="2"/>
        <v>-3.4666666666666663</v>
      </c>
      <c r="K30" s="29">
        <f t="shared" si="3"/>
        <v>-9.03076923076923</v>
      </c>
      <c r="L30" s="30">
        <f t="shared" si="6"/>
        <v>5.139609587348653</v>
      </c>
      <c r="M30" s="29">
        <f t="shared" si="7"/>
        <v>11.41135303265941</v>
      </c>
      <c r="N30" s="5"/>
      <c r="O30" s="31"/>
    </row>
    <row r="31" spans="1:15" ht="12.75">
      <c r="A31" s="6"/>
      <c r="B31" s="27" t="s">
        <v>30</v>
      </c>
      <c r="C31" s="61"/>
      <c r="D31" s="62">
        <v>965000</v>
      </c>
      <c r="E31" s="63">
        <f t="shared" si="0"/>
        <v>965000</v>
      </c>
      <c r="F31" s="61"/>
      <c r="G31" s="62">
        <v>986000</v>
      </c>
      <c r="H31" s="63">
        <f t="shared" si="1"/>
        <v>986000</v>
      </c>
      <c r="I31" s="63">
        <v>1066000</v>
      </c>
      <c r="J31" s="28">
        <f t="shared" si="2"/>
        <v>0</v>
      </c>
      <c r="K31" s="29">
        <f t="shared" si="3"/>
        <v>0</v>
      </c>
      <c r="L31" s="30">
        <f t="shared" si="6"/>
        <v>-23.844823325920437</v>
      </c>
      <c r="M31" s="29">
        <f t="shared" si="7"/>
        <v>-19.16796267496112</v>
      </c>
      <c r="N31" s="5"/>
      <c r="O31" s="31"/>
    </row>
    <row r="32" spans="1:15" ht="17.25" thickBot="1">
      <c r="A32" s="6"/>
      <c r="B32" s="55" t="s">
        <v>37</v>
      </c>
      <c r="C32" s="79">
        <v>13700000</v>
      </c>
      <c r="D32" s="80">
        <v>9653000</v>
      </c>
      <c r="E32" s="81">
        <f t="shared" si="0"/>
        <v>-4047000</v>
      </c>
      <c r="F32" s="79">
        <v>15000000</v>
      </c>
      <c r="G32" s="80">
        <v>9856000</v>
      </c>
      <c r="H32" s="81">
        <f t="shared" si="1"/>
        <v>-5144000</v>
      </c>
      <c r="I32" s="81">
        <v>10657000</v>
      </c>
      <c r="J32" s="56">
        <f t="shared" si="2"/>
        <v>-29.540145985401463</v>
      </c>
      <c r="K32" s="57">
        <f t="shared" si="3"/>
        <v>-34.29333333333333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10172182</v>
      </c>
      <c r="D7" s="62">
        <v>10488953</v>
      </c>
      <c r="E7" s="63">
        <f>($D7-$C7)</f>
        <v>316771</v>
      </c>
      <c r="F7" s="61">
        <v>10721480</v>
      </c>
      <c r="G7" s="62">
        <v>11223179</v>
      </c>
      <c r="H7" s="63">
        <f>($G7-$F7)</f>
        <v>501699</v>
      </c>
      <c r="I7" s="63">
        <v>12008802</v>
      </c>
      <c r="J7" s="28">
        <f>IF($C7=0,0,($E7/$C7)*100)</f>
        <v>3.1140909590489043</v>
      </c>
      <c r="K7" s="29">
        <f>IF($F7=0,0,($H7/$F7)*100)</f>
        <v>4.679381950999302</v>
      </c>
      <c r="L7" s="30">
        <f>IF($E$10=0,0,($E7/$E$10)*100)</f>
        <v>3.652534667952704</v>
      </c>
      <c r="M7" s="29">
        <f>IF($H$10=0,0,($H7/$H$10)*100)</f>
        <v>-24.280359584276052</v>
      </c>
      <c r="N7" s="5"/>
      <c r="O7" s="31"/>
    </row>
    <row r="8" spans="1:15" ht="12.75">
      <c r="A8" s="2"/>
      <c r="B8" s="27" t="s">
        <v>16</v>
      </c>
      <c r="C8" s="61">
        <v>17465675</v>
      </c>
      <c r="D8" s="62">
        <v>15912424</v>
      </c>
      <c r="E8" s="63">
        <f>($D8-$C8)</f>
        <v>-1553251</v>
      </c>
      <c r="F8" s="61">
        <v>18962763</v>
      </c>
      <c r="G8" s="62">
        <v>17247184</v>
      </c>
      <c r="H8" s="63">
        <f>($G8-$F8)</f>
        <v>-1715579</v>
      </c>
      <c r="I8" s="63">
        <v>18714657</v>
      </c>
      <c r="J8" s="28">
        <f>IF($C8=0,0,($E8/$C8)*100)</f>
        <v>-8.893163304596015</v>
      </c>
      <c r="K8" s="29">
        <f>IF($F8=0,0,($H8/$F8)*100)</f>
        <v>-9.047094033712282</v>
      </c>
      <c r="L8" s="30">
        <f>IF($E$10=0,0,($E8/$E$10)*100)</f>
        <v>-17.909793275054238</v>
      </c>
      <c r="M8" s="29">
        <f>IF($H$10=0,0,($H8/$H$10)*100)</f>
        <v>83.02762217033067</v>
      </c>
      <c r="N8" s="5"/>
      <c r="O8" s="31"/>
    </row>
    <row r="9" spans="1:15" ht="12.75">
      <c r="A9" s="2"/>
      <c r="B9" s="27" t="s">
        <v>17</v>
      </c>
      <c r="C9" s="61">
        <v>138058368</v>
      </c>
      <c r="D9" s="62">
        <v>147967483</v>
      </c>
      <c r="E9" s="63">
        <f aca="true" t="shared" si="0" ref="E9:E32">($D9-$C9)</f>
        <v>9909115</v>
      </c>
      <c r="F9" s="61">
        <v>141507582</v>
      </c>
      <c r="G9" s="62">
        <v>140655187</v>
      </c>
      <c r="H9" s="63">
        <f aca="true" t="shared" si="1" ref="H9:H32">($G9-$F9)</f>
        <v>-852395</v>
      </c>
      <c r="I9" s="63">
        <v>141903565</v>
      </c>
      <c r="J9" s="28">
        <f aca="true" t="shared" si="2" ref="J9:J32">IF($C9=0,0,($E9/$C9)*100)</f>
        <v>7.177482352971172</v>
      </c>
      <c r="K9" s="29">
        <f aca="true" t="shared" si="3" ref="K9:K32">IF($F9=0,0,($H9/$F9)*100)</f>
        <v>-0.6023670166309534</v>
      </c>
      <c r="L9" s="30">
        <f>IF($E$10=0,0,($E9/$E$10)*100)</f>
        <v>114.25725860710155</v>
      </c>
      <c r="M9" s="29">
        <f>IF($H$10=0,0,($H9/$H$10)*100)</f>
        <v>41.25273741394538</v>
      </c>
      <c r="N9" s="5"/>
      <c r="O9" s="31"/>
    </row>
    <row r="10" spans="1:15" ht="16.5">
      <c r="A10" s="6"/>
      <c r="B10" s="32" t="s">
        <v>18</v>
      </c>
      <c r="C10" s="64">
        <v>165696225</v>
      </c>
      <c r="D10" s="65">
        <v>174368860</v>
      </c>
      <c r="E10" s="66">
        <f t="shared" si="0"/>
        <v>8672635</v>
      </c>
      <c r="F10" s="64">
        <v>171191825</v>
      </c>
      <c r="G10" s="65">
        <v>169125550</v>
      </c>
      <c r="H10" s="66">
        <f t="shared" si="1"/>
        <v>-2066275</v>
      </c>
      <c r="I10" s="66">
        <v>172627024</v>
      </c>
      <c r="J10" s="33">
        <f t="shared" si="2"/>
        <v>5.234057082471251</v>
      </c>
      <c r="K10" s="34">
        <f t="shared" si="3"/>
        <v>-1.206993967147672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48655136</v>
      </c>
      <c r="D12" s="62">
        <v>49199358</v>
      </c>
      <c r="E12" s="63">
        <f t="shared" si="0"/>
        <v>544222</v>
      </c>
      <c r="F12" s="61">
        <v>52338616</v>
      </c>
      <c r="G12" s="62">
        <v>52052922</v>
      </c>
      <c r="H12" s="63">
        <f t="shared" si="1"/>
        <v>-285694</v>
      </c>
      <c r="I12" s="63">
        <v>54811727</v>
      </c>
      <c r="J12" s="28">
        <f t="shared" si="2"/>
        <v>1.118529398417466</v>
      </c>
      <c r="K12" s="29">
        <f t="shared" si="3"/>
        <v>-0.5458570016448276</v>
      </c>
      <c r="L12" s="30">
        <f aca="true" t="shared" si="4" ref="L12:L17">IF($E$17=0,0,($E12/$E$17)*100)</f>
        <v>1.5272555118379267</v>
      </c>
      <c r="M12" s="29">
        <f aca="true" t="shared" si="5" ref="M12:M17">IF($H$17=0,0,($H12/$H$17)*100)</f>
        <v>-1.0811265325299906</v>
      </c>
      <c r="N12" s="5"/>
      <c r="O12" s="31"/>
    </row>
    <row r="13" spans="1:15" ht="12.75">
      <c r="A13" s="2"/>
      <c r="B13" s="27" t="s">
        <v>21</v>
      </c>
      <c r="C13" s="61">
        <v>1278738</v>
      </c>
      <c r="D13" s="62">
        <v>3960206</v>
      </c>
      <c r="E13" s="63">
        <f t="shared" si="0"/>
        <v>2681468</v>
      </c>
      <c r="F13" s="61">
        <v>1347790</v>
      </c>
      <c r="G13" s="62">
        <v>4270555</v>
      </c>
      <c r="H13" s="63">
        <f t="shared" si="1"/>
        <v>2922765</v>
      </c>
      <c r="I13" s="63">
        <v>4608519</v>
      </c>
      <c r="J13" s="28">
        <f t="shared" si="2"/>
        <v>209.69643507896066</v>
      </c>
      <c r="K13" s="29">
        <f t="shared" si="3"/>
        <v>216.85611259914376</v>
      </c>
      <c r="L13" s="30">
        <f t="shared" si="4"/>
        <v>7.525029827564894</v>
      </c>
      <c r="M13" s="29">
        <f t="shared" si="5"/>
        <v>11.060361050109622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12065977</v>
      </c>
      <c r="D15" s="62">
        <v>10846965</v>
      </c>
      <c r="E15" s="63">
        <f t="shared" si="0"/>
        <v>-1219012</v>
      </c>
      <c r="F15" s="61">
        <v>13035461</v>
      </c>
      <c r="G15" s="62">
        <v>12084959</v>
      </c>
      <c r="H15" s="63">
        <f t="shared" si="1"/>
        <v>-950502</v>
      </c>
      <c r="I15" s="63">
        <v>13466206</v>
      </c>
      <c r="J15" s="28">
        <f t="shared" si="2"/>
        <v>-10.102886819691435</v>
      </c>
      <c r="K15" s="29">
        <f t="shared" si="3"/>
        <v>-7.29166386980867</v>
      </c>
      <c r="L15" s="30">
        <f t="shared" si="4"/>
        <v>-3.420925276810887</v>
      </c>
      <c r="M15" s="29">
        <f t="shared" si="5"/>
        <v>-3.5969006399253085</v>
      </c>
      <c r="N15" s="5"/>
      <c r="O15" s="31"/>
    </row>
    <row r="16" spans="1:15" ht="12.75">
      <c r="A16" s="2"/>
      <c r="B16" s="27" t="s">
        <v>23</v>
      </c>
      <c r="C16" s="61">
        <v>66020690</v>
      </c>
      <c r="D16" s="62">
        <v>99647997</v>
      </c>
      <c r="E16" s="63">
        <f t="shared" si="0"/>
        <v>33627307</v>
      </c>
      <c r="F16" s="61">
        <v>69123514</v>
      </c>
      <c r="G16" s="62">
        <v>93862529</v>
      </c>
      <c r="H16" s="63">
        <f t="shared" si="1"/>
        <v>24739015</v>
      </c>
      <c r="I16" s="63">
        <v>98983390</v>
      </c>
      <c r="J16" s="40">
        <f t="shared" si="2"/>
        <v>50.93449795814009</v>
      </c>
      <c r="K16" s="29">
        <f t="shared" si="3"/>
        <v>35.78957950546322</v>
      </c>
      <c r="L16" s="30">
        <f t="shared" si="4"/>
        <v>94.36863993740808</v>
      </c>
      <c r="M16" s="29">
        <f t="shared" si="5"/>
        <v>93.61766612234568</v>
      </c>
      <c r="N16" s="5"/>
      <c r="O16" s="31"/>
    </row>
    <row r="17" spans="1:15" ht="16.5">
      <c r="A17" s="2"/>
      <c r="B17" s="32" t="s">
        <v>24</v>
      </c>
      <c r="C17" s="64">
        <v>128020541</v>
      </c>
      <c r="D17" s="65">
        <v>163654526</v>
      </c>
      <c r="E17" s="66">
        <f t="shared" si="0"/>
        <v>35633985</v>
      </c>
      <c r="F17" s="64">
        <v>135845381</v>
      </c>
      <c r="G17" s="65">
        <v>162270965</v>
      </c>
      <c r="H17" s="66">
        <f t="shared" si="1"/>
        <v>26425584</v>
      </c>
      <c r="I17" s="66">
        <v>171869842</v>
      </c>
      <c r="J17" s="41">
        <f t="shared" si="2"/>
        <v>27.834583982893808</v>
      </c>
      <c r="K17" s="34">
        <f t="shared" si="3"/>
        <v>19.45269232231017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37675684</v>
      </c>
      <c r="D18" s="71">
        <v>10714334</v>
      </c>
      <c r="E18" s="72">
        <f t="shared" si="0"/>
        <v>-26961350</v>
      </c>
      <c r="F18" s="73">
        <v>35346444</v>
      </c>
      <c r="G18" s="74">
        <v>6854585</v>
      </c>
      <c r="H18" s="75">
        <f t="shared" si="1"/>
        <v>-28491859</v>
      </c>
      <c r="I18" s="75">
        <v>757182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116397700</v>
      </c>
      <c r="D23" s="62">
        <v>115669050</v>
      </c>
      <c r="E23" s="63">
        <f t="shared" si="0"/>
        <v>-728650</v>
      </c>
      <c r="F23" s="61">
        <v>131978550</v>
      </c>
      <c r="G23" s="62">
        <v>131046400</v>
      </c>
      <c r="H23" s="63">
        <f t="shared" si="1"/>
        <v>-932150</v>
      </c>
      <c r="I23" s="63">
        <v>138365050</v>
      </c>
      <c r="J23" s="28">
        <f t="shared" si="2"/>
        <v>-0.626000341931155</v>
      </c>
      <c r="K23" s="29">
        <f t="shared" si="3"/>
        <v>-0.7062890143890806</v>
      </c>
      <c r="L23" s="30">
        <f>IF($E$25=0,0,($E23/$E$25)*100)</f>
        <v>2.6314494120147</v>
      </c>
      <c r="M23" s="29">
        <f>IF($H$25=0,0,($H23/$H$25)*100)</f>
        <v>3.1679905002767295</v>
      </c>
      <c r="N23" s="5"/>
      <c r="O23" s="31"/>
    </row>
    <row r="24" spans="1:15" ht="12.75">
      <c r="A24" s="6"/>
      <c r="B24" s="27" t="s">
        <v>30</v>
      </c>
      <c r="C24" s="61">
        <v>37675746</v>
      </c>
      <c r="D24" s="62">
        <v>10714333</v>
      </c>
      <c r="E24" s="63">
        <f t="shared" si="0"/>
        <v>-26961413</v>
      </c>
      <c r="F24" s="61">
        <v>35346450</v>
      </c>
      <c r="G24" s="62">
        <v>6854585</v>
      </c>
      <c r="H24" s="63">
        <f t="shared" si="1"/>
        <v>-28491865</v>
      </c>
      <c r="I24" s="63">
        <v>757182</v>
      </c>
      <c r="J24" s="28">
        <f t="shared" si="2"/>
        <v>-71.56172302467482</v>
      </c>
      <c r="K24" s="29">
        <f t="shared" si="3"/>
        <v>-80.60743016625432</v>
      </c>
      <c r="L24" s="30">
        <f>IF($E$25=0,0,($E24/$E$25)*100)</f>
        <v>97.3685505879853</v>
      </c>
      <c r="M24" s="29">
        <f>IF($H$25=0,0,($H24/$H$25)*100)</f>
        <v>96.83200949972327</v>
      </c>
      <c r="N24" s="5"/>
      <c r="O24" s="31"/>
    </row>
    <row r="25" spans="1:15" ht="16.5">
      <c r="A25" s="6"/>
      <c r="B25" s="32" t="s">
        <v>31</v>
      </c>
      <c r="C25" s="64">
        <v>154073446</v>
      </c>
      <c r="D25" s="65">
        <v>126383383</v>
      </c>
      <c r="E25" s="66">
        <f t="shared" si="0"/>
        <v>-27690063</v>
      </c>
      <c r="F25" s="64">
        <v>167325000</v>
      </c>
      <c r="G25" s="65">
        <v>137900985</v>
      </c>
      <c r="H25" s="66">
        <f t="shared" si="1"/>
        <v>-29424015</v>
      </c>
      <c r="I25" s="66">
        <v>139122232</v>
      </c>
      <c r="J25" s="41">
        <f t="shared" si="2"/>
        <v>-17.971989151200006</v>
      </c>
      <c r="K25" s="34">
        <f t="shared" si="3"/>
        <v>-17.58494845360825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105492800</v>
      </c>
      <c r="D27" s="62">
        <v>90014150</v>
      </c>
      <c r="E27" s="63">
        <f t="shared" si="0"/>
        <v>-15478650</v>
      </c>
      <c r="F27" s="61">
        <v>122273950</v>
      </c>
      <c r="G27" s="62">
        <v>102156090</v>
      </c>
      <c r="H27" s="63">
        <f t="shared" si="1"/>
        <v>-20117860</v>
      </c>
      <c r="I27" s="63">
        <v>125747887</v>
      </c>
      <c r="J27" s="28">
        <f t="shared" si="2"/>
        <v>-14.672707521271594</v>
      </c>
      <c r="K27" s="29">
        <f t="shared" si="3"/>
        <v>-16.453103870448285</v>
      </c>
      <c r="L27" s="30">
        <f aca="true" t="shared" si="6" ref="L27:L32">IF($E$32=0,0,($E27/$E$32)*100)</f>
        <v>55.89965613296004</v>
      </c>
      <c r="M27" s="29">
        <f aca="true" t="shared" si="7" ref="M27:M32">IF($H$32=0,0,($H27/$H$32)*100)</f>
        <v>68.3722462757037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17000000</v>
      </c>
      <c r="D30" s="62">
        <v>17554543</v>
      </c>
      <c r="E30" s="63">
        <f t="shared" si="0"/>
        <v>554543</v>
      </c>
      <c r="F30" s="61">
        <v>15497250</v>
      </c>
      <c r="G30" s="62">
        <v>20474100</v>
      </c>
      <c r="H30" s="63">
        <f t="shared" si="1"/>
        <v>4976850</v>
      </c>
      <c r="I30" s="63">
        <v>4215459</v>
      </c>
      <c r="J30" s="28">
        <f t="shared" si="2"/>
        <v>3.2620176470588236</v>
      </c>
      <c r="K30" s="29">
        <f t="shared" si="3"/>
        <v>32.11440739486038</v>
      </c>
      <c r="L30" s="30">
        <f t="shared" si="6"/>
        <v>-2.002678722688352</v>
      </c>
      <c r="M30" s="29">
        <f t="shared" si="7"/>
        <v>-16.91424504779514</v>
      </c>
      <c r="N30" s="5"/>
      <c r="O30" s="31"/>
    </row>
    <row r="31" spans="1:15" ht="12.75">
      <c r="A31" s="6"/>
      <c r="B31" s="27" t="s">
        <v>30</v>
      </c>
      <c r="C31" s="61">
        <v>31580646</v>
      </c>
      <c r="D31" s="62">
        <v>18814690</v>
      </c>
      <c r="E31" s="63">
        <f t="shared" si="0"/>
        <v>-12765956</v>
      </c>
      <c r="F31" s="61">
        <v>29553800</v>
      </c>
      <c r="G31" s="62">
        <v>15270795</v>
      </c>
      <c r="H31" s="63">
        <f t="shared" si="1"/>
        <v>-14283005</v>
      </c>
      <c r="I31" s="63">
        <v>9158886</v>
      </c>
      <c r="J31" s="28">
        <f t="shared" si="2"/>
        <v>-40.42335296117755</v>
      </c>
      <c r="K31" s="29">
        <f t="shared" si="3"/>
        <v>-48.3288274265915</v>
      </c>
      <c r="L31" s="30">
        <f t="shared" si="6"/>
        <v>46.10302258972831</v>
      </c>
      <c r="M31" s="29">
        <f t="shared" si="7"/>
        <v>48.54199877209144</v>
      </c>
      <c r="N31" s="5"/>
      <c r="O31" s="31"/>
    </row>
    <row r="32" spans="1:15" ht="17.25" thickBot="1">
      <c r="A32" s="6"/>
      <c r="B32" s="55" t="s">
        <v>37</v>
      </c>
      <c r="C32" s="79">
        <v>154073446</v>
      </c>
      <c r="D32" s="80">
        <v>126383383</v>
      </c>
      <c r="E32" s="81">
        <f t="shared" si="0"/>
        <v>-27690063</v>
      </c>
      <c r="F32" s="79">
        <v>167325000</v>
      </c>
      <c r="G32" s="80">
        <v>137900985</v>
      </c>
      <c r="H32" s="81">
        <f t="shared" si="1"/>
        <v>-29424015</v>
      </c>
      <c r="I32" s="81">
        <v>139122232</v>
      </c>
      <c r="J32" s="56">
        <f t="shared" si="2"/>
        <v>-17.971989151200006</v>
      </c>
      <c r="K32" s="57">
        <f t="shared" si="3"/>
        <v>-17.58494845360825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60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11605000</v>
      </c>
      <c r="D7" s="62">
        <v>10494229</v>
      </c>
      <c r="E7" s="63">
        <f>($D7-$C7)</f>
        <v>-1110771</v>
      </c>
      <c r="F7" s="61">
        <v>12418000</v>
      </c>
      <c r="G7" s="62">
        <v>11250793</v>
      </c>
      <c r="H7" s="63">
        <f>($G7-$F7)</f>
        <v>-1167207</v>
      </c>
      <c r="I7" s="63">
        <v>12038349</v>
      </c>
      <c r="J7" s="28">
        <f>IF($C7=0,0,($E7/$C7)*100)</f>
        <v>-9.57148642826368</v>
      </c>
      <c r="K7" s="29">
        <f>IF($F7=0,0,($H7/$F7)*100)</f>
        <v>-9.39931550974392</v>
      </c>
      <c r="L7" s="30">
        <f>IF($E$10=0,0,($E7/$E$10)*100)</f>
        <v>37.83189774085768</v>
      </c>
      <c r="M7" s="29">
        <f>IF($H$10=0,0,($H7/$H$10)*100)</f>
        <v>15.008940115691077</v>
      </c>
      <c r="N7" s="5"/>
      <c r="O7" s="31"/>
    </row>
    <row r="8" spans="1:15" ht="12.75">
      <c r="A8" s="2"/>
      <c r="B8" s="27" t="s">
        <v>16</v>
      </c>
      <c r="C8" s="61">
        <v>67571259</v>
      </c>
      <c r="D8" s="62">
        <v>70654297</v>
      </c>
      <c r="E8" s="63">
        <f>($D8-$C8)</f>
        <v>3083038</v>
      </c>
      <c r="F8" s="61">
        <v>72301247</v>
      </c>
      <c r="G8" s="62">
        <v>75600098</v>
      </c>
      <c r="H8" s="63">
        <f>($G8-$F8)</f>
        <v>3298851</v>
      </c>
      <c r="I8" s="63">
        <v>80892105</v>
      </c>
      <c r="J8" s="28">
        <f>IF($C8=0,0,($E8/$C8)*100)</f>
        <v>4.5626469679956685</v>
      </c>
      <c r="K8" s="29">
        <f>IF($F8=0,0,($H8/$F8)*100)</f>
        <v>4.5626474464541396</v>
      </c>
      <c r="L8" s="30">
        <f>IF($E$10=0,0,($E8/$E$10)*100)</f>
        <v>-105.00560272745541</v>
      </c>
      <c r="M8" s="29">
        <f>IF($H$10=0,0,($H8/$H$10)*100)</f>
        <v>-42.419431265908806</v>
      </c>
      <c r="N8" s="5"/>
      <c r="O8" s="31"/>
    </row>
    <row r="9" spans="1:15" ht="12.75">
      <c r="A9" s="2"/>
      <c r="B9" s="27" t="s">
        <v>17</v>
      </c>
      <c r="C9" s="61">
        <v>58992732</v>
      </c>
      <c r="D9" s="62">
        <v>54084395</v>
      </c>
      <c r="E9" s="63">
        <f aca="true" t="shared" si="0" ref="E9:E32">($D9-$C9)</f>
        <v>-4908337</v>
      </c>
      <c r="F9" s="61">
        <v>62359393</v>
      </c>
      <c r="G9" s="62">
        <v>52451004</v>
      </c>
      <c r="H9" s="63">
        <f aca="true" t="shared" si="1" ref="H9:H32">($G9-$F9)</f>
        <v>-9908389</v>
      </c>
      <c r="I9" s="63">
        <v>52646384</v>
      </c>
      <c r="J9" s="28">
        <f aca="true" t="shared" si="2" ref="J9:J32">IF($C9=0,0,($E9/$C9)*100)</f>
        <v>-8.320240195012497</v>
      </c>
      <c r="K9" s="29">
        <f aca="true" t="shared" si="3" ref="K9:K32">IF($F9=0,0,($H9/$F9)*100)</f>
        <v>-15.889168452938598</v>
      </c>
      <c r="L9" s="30">
        <f>IF($E$10=0,0,($E9/$E$10)*100)</f>
        <v>167.17370498659773</v>
      </c>
      <c r="M9" s="29">
        <f>IF($H$10=0,0,($H9/$H$10)*100)</f>
        <v>127.41049115021774</v>
      </c>
      <c r="N9" s="5"/>
      <c r="O9" s="31"/>
    </row>
    <row r="10" spans="1:15" ht="16.5">
      <c r="A10" s="6"/>
      <c r="B10" s="32" t="s">
        <v>18</v>
      </c>
      <c r="C10" s="64">
        <v>138168991</v>
      </c>
      <c r="D10" s="65">
        <v>135232921</v>
      </c>
      <c r="E10" s="66">
        <f t="shared" si="0"/>
        <v>-2936070</v>
      </c>
      <c r="F10" s="64">
        <v>147078640</v>
      </c>
      <c r="G10" s="65">
        <v>139301895</v>
      </c>
      <c r="H10" s="66">
        <f t="shared" si="1"/>
        <v>-7776745</v>
      </c>
      <c r="I10" s="66">
        <v>145576838</v>
      </c>
      <c r="J10" s="33">
        <f t="shared" si="2"/>
        <v>-2.124984758700308</v>
      </c>
      <c r="K10" s="34">
        <f t="shared" si="3"/>
        <v>-5.287474102289768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51631000</v>
      </c>
      <c r="D12" s="62">
        <v>54543370</v>
      </c>
      <c r="E12" s="63">
        <f t="shared" si="0"/>
        <v>2912370</v>
      </c>
      <c r="F12" s="61">
        <v>55299000</v>
      </c>
      <c r="G12" s="62">
        <v>57081108</v>
      </c>
      <c r="H12" s="63">
        <f t="shared" si="1"/>
        <v>1782108</v>
      </c>
      <c r="I12" s="63">
        <v>61078018</v>
      </c>
      <c r="J12" s="28">
        <f t="shared" si="2"/>
        <v>5.640739090856268</v>
      </c>
      <c r="K12" s="29">
        <f t="shared" si="3"/>
        <v>3.2226767210980305</v>
      </c>
      <c r="L12" s="30">
        <f aca="true" t="shared" si="4" ref="L12:L17">IF($E$17=0,0,($E12/$E$17)*100)</f>
        <v>30.90426793991921</v>
      </c>
      <c r="M12" s="29">
        <f aca="true" t="shared" si="5" ref="M12:M17">IF($H$17=0,0,($H12/$H$17)*100)</f>
        <v>76.11344401430948</v>
      </c>
      <c r="N12" s="5"/>
      <c r="O12" s="31"/>
    </row>
    <row r="13" spans="1:15" ht="12.75">
      <c r="A13" s="2"/>
      <c r="B13" s="27" t="s">
        <v>21</v>
      </c>
      <c r="C13" s="61">
        <v>11716000</v>
      </c>
      <c r="D13" s="62">
        <v>11158500</v>
      </c>
      <c r="E13" s="63">
        <f t="shared" si="0"/>
        <v>-557500</v>
      </c>
      <c r="F13" s="61">
        <v>12302000</v>
      </c>
      <c r="G13" s="62">
        <v>11716425</v>
      </c>
      <c r="H13" s="63">
        <f t="shared" si="1"/>
        <v>-585575</v>
      </c>
      <c r="I13" s="63">
        <v>12302246</v>
      </c>
      <c r="J13" s="28">
        <f t="shared" si="2"/>
        <v>-4.758449982929328</v>
      </c>
      <c r="K13" s="29">
        <f t="shared" si="3"/>
        <v>-4.75999837424809</v>
      </c>
      <c r="L13" s="30">
        <f t="shared" si="4"/>
        <v>-5.915844956686465</v>
      </c>
      <c r="M13" s="29">
        <f t="shared" si="5"/>
        <v>-25.009780540056646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34170000</v>
      </c>
      <c r="D15" s="62">
        <v>33995000</v>
      </c>
      <c r="E15" s="63">
        <f t="shared" si="0"/>
        <v>-175000</v>
      </c>
      <c r="F15" s="61">
        <v>40942000</v>
      </c>
      <c r="G15" s="62">
        <v>35694750</v>
      </c>
      <c r="H15" s="63">
        <f t="shared" si="1"/>
        <v>-5247250</v>
      </c>
      <c r="I15" s="63">
        <v>42766133</v>
      </c>
      <c r="J15" s="28">
        <f t="shared" si="2"/>
        <v>-0.5121451565700907</v>
      </c>
      <c r="K15" s="29">
        <f t="shared" si="3"/>
        <v>-12.816301108885742</v>
      </c>
      <c r="L15" s="30">
        <f t="shared" si="4"/>
        <v>-1.8569916904396973</v>
      </c>
      <c r="M15" s="29">
        <f t="shared" si="5"/>
        <v>-224.10890311029715</v>
      </c>
      <c r="N15" s="5"/>
      <c r="O15" s="31"/>
    </row>
    <row r="16" spans="1:15" ht="12.75">
      <c r="A16" s="2"/>
      <c r="B16" s="27" t="s">
        <v>23</v>
      </c>
      <c r="C16" s="61">
        <v>59114099</v>
      </c>
      <c r="D16" s="62">
        <v>66358073</v>
      </c>
      <c r="E16" s="63">
        <f t="shared" si="0"/>
        <v>7243974</v>
      </c>
      <c r="F16" s="61">
        <v>62095632</v>
      </c>
      <c r="G16" s="62">
        <v>68487733</v>
      </c>
      <c r="H16" s="63">
        <f t="shared" si="1"/>
        <v>6392101</v>
      </c>
      <c r="I16" s="63">
        <v>73454776</v>
      </c>
      <c r="J16" s="40">
        <f t="shared" si="2"/>
        <v>12.254223818923467</v>
      </c>
      <c r="K16" s="29">
        <f t="shared" si="3"/>
        <v>10.293962383698744</v>
      </c>
      <c r="L16" s="30">
        <f t="shared" si="4"/>
        <v>76.86856870720695</v>
      </c>
      <c r="M16" s="29">
        <f t="shared" si="5"/>
        <v>273.00523963604434</v>
      </c>
      <c r="N16" s="5"/>
      <c r="O16" s="31"/>
    </row>
    <row r="17" spans="1:15" ht="16.5">
      <c r="A17" s="2"/>
      <c r="B17" s="32" t="s">
        <v>24</v>
      </c>
      <c r="C17" s="64">
        <v>156631099</v>
      </c>
      <c r="D17" s="65">
        <v>166054943</v>
      </c>
      <c r="E17" s="66">
        <f t="shared" si="0"/>
        <v>9423844</v>
      </c>
      <c r="F17" s="64">
        <v>170638632</v>
      </c>
      <c r="G17" s="65">
        <v>172980016</v>
      </c>
      <c r="H17" s="66">
        <f t="shared" si="1"/>
        <v>2341384</v>
      </c>
      <c r="I17" s="66">
        <v>189601173</v>
      </c>
      <c r="J17" s="41">
        <f t="shared" si="2"/>
        <v>6.016585505794096</v>
      </c>
      <c r="K17" s="34">
        <f t="shared" si="3"/>
        <v>1.372130081305387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-18462108</v>
      </c>
      <c r="D18" s="71">
        <v>-30822022</v>
      </c>
      <c r="E18" s="72">
        <f t="shared" si="0"/>
        <v>-12359914</v>
      </c>
      <c r="F18" s="73">
        <v>-23559992</v>
      </c>
      <c r="G18" s="74">
        <v>-33678121</v>
      </c>
      <c r="H18" s="75">
        <f t="shared" si="1"/>
        <v>-10118129</v>
      </c>
      <c r="I18" s="75">
        <v>-44024335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1800000</v>
      </c>
      <c r="E21" s="63">
        <f t="shared" si="0"/>
        <v>1800000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22.5140712945591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19303000</v>
      </c>
      <c r="D23" s="62">
        <v>24197000</v>
      </c>
      <c r="E23" s="63">
        <f t="shared" si="0"/>
        <v>4894000</v>
      </c>
      <c r="F23" s="61">
        <v>18848000</v>
      </c>
      <c r="G23" s="62">
        <v>22950000</v>
      </c>
      <c r="H23" s="63">
        <f t="shared" si="1"/>
        <v>4102000</v>
      </c>
      <c r="I23" s="63">
        <v>22972600</v>
      </c>
      <c r="J23" s="28">
        <f t="shared" si="2"/>
        <v>25.353571983629486</v>
      </c>
      <c r="K23" s="29">
        <f t="shared" si="3"/>
        <v>21.76358234295416</v>
      </c>
      <c r="L23" s="30">
        <f>IF($E$25=0,0,($E23/$E$25)*100)</f>
        <v>61.21325828642902</v>
      </c>
      <c r="M23" s="29">
        <f>IF($H$25=0,0,($H23/$H$25)*100)</f>
        <v>67.48153388059947</v>
      </c>
      <c r="N23" s="5"/>
      <c r="O23" s="31"/>
    </row>
    <row r="24" spans="1:15" ht="12.75">
      <c r="A24" s="6"/>
      <c r="B24" s="27" t="s">
        <v>30</v>
      </c>
      <c r="C24" s="61">
        <v>323000</v>
      </c>
      <c r="D24" s="62">
        <v>1624000</v>
      </c>
      <c r="E24" s="63">
        <f t="shared" si="0"/>
        <v>1301000</v>
      </c>
      <c r="F24" s="61">
        <v>310000</v>
      </c>
      <c r="G24" s="62">
        <v>2286700</v>
      </c>
      <c r="H24" s="63">
        <f t="shared" si="1"/>
        <v>1976700</v>
      </c>
      <c r="I24" s="63">
        <v>3032704</v>
      </c>
      <c r="J24" s="28">
        <f t="shared" si="2"/>
        <v>402.78637770897836</v>
      </c>
      <c r="K24" s="29">
        <f t="shared" si="3"/>
        <v>637.6451612903226</v>
      </c>
      <c r="L24" s="30">
        <f>IF($E$25=0,0,($E24/$E$25)*100)</f>
        <v>16.272670419011884</v>
      </c>
      <c r="M24" s="29">
        <f>IF($H$25=0,0,($H24/$H$25)*100)</f>
        <v>32.51846611940053</v>
      </c>
      <c r="N24" s="5"/>
      <c r="O24" s="31"/>
    </row>
    <row r="25" spans="1:15" ht="16.5">
      <c r="A25" s="6"/>
      <c r="B25" s="32" t="s">
        <v>31</v>
      </c>
      <c r="C25" s="64">
        <v>19626000</v>
      </c>
      <c r="D25" s="65">
        <v>27621000</v>
      </c>
      <c r="E25" s="66">
        <f t="shared" si="0"/>
        <v>7995000</v>
      </c>
      <c r="F25" s="64">
        <v>19158000</v>
      </c>
      <c r="G25" s="65">
        <v>25236700</v>
      </c>
      <c r="H25" s="66">
        <f t="shared" si="1"/>
        <v>6078700</v>
      </c>
      <c r="I25" s="66">
        <v>26005304</v>
      </c>
      <c r="J25" s="41">
        <f t="shared" si="2"/>
        <v>40.736777743809235</v>
      </c>
      <c r="K25" s="34">
        <f t="shared" si="3"/>
        <v>31.72930368514459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11430000</v>
      </c>
      <c r="E27" s="63">
        <f t="shared" si="0"/>
        <v>11430000</v>
      </c>
      <c r="F27" s="61"/>
      <c r="G27" s="62">
        <v>10980000</v>
      </c>
      <c r="H27" s="63">
        <f t="shared" si="1"/>
        <v>10980000</v>
      </c>
      <c r="I27" s="63">
        <v>11279600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142.96435272045028</v>
      </c>
      <c r="M27" s="29">
        <f aca="true" t="shared" si="7" ref="M27:M32">IF($H$32=0,0,($H27/$H$32)*100)</f>
        <v>180.63072696464704</v>
      </c>
      <c r="N27" s="5"/>
      <c r="O27" s="31"/>
    </row>
    <row r="28" spans="1:15" ht="12.75">
      <c r="A28" s="6"/>
      <c r="B28" s="27" t="s">
        <v>34</v>
      </c>
      <c r="C28" s="61">
        <v>3000000</v>
      </c>
      <c r="D28" s="62">
        <v>3774000</v>
      </c>
      <c r="E28" s="63">
        <f t="shared" si="0"/>
        <v>774000</v>
      </c>
      <c r="F28" s="61">
        <v>2000000</v>
      </c>
      <c r="G28" s="62">
        <v>2000000</v>
      </c>
      <c r="H28" s="63">
        <f t="shared" si="1"/>
        <v>0</v>
      </c>
      <c r="I28" s="63">
        <v>1000000</v>
      </c>
      <c r="J28" s="28">
        <f t="shared" si="2"/>
        <v>25.8</v>
      </c>
      <c r="K28" s="29">
        <f t="shared" si="3"/>
        <v>0</v>
      </c>
      <c r="L28" s="30">
        <f t="shared" si="6"/>
        <v>9.681050656660412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16303000</v>
      </c>
      <c r="D30" s="62">
        <v>9687000</v>
      </c>
      <c r="E30" s="63">
        <f t="shared" si="0"/>
        <v>-6616000</v>
      </c>
      <c r="F30" s="61">
        <v>16848000</v>
      </c>
      <c r="G30" s="62">
        <v>9970000</v>
      </c>
      <c r="H30" s="63">
        <f t="shared" si="1"/>
        <v>-6878000</v>
      </c>
      <c r="I30" s="63">
        <v>10693000</v>
      </c>
      <c r="J30" s="28">
        <f t="shared" si="2"/>
        <v>-40.581488069680425</v>
      </c>
      <c r="K30" s="29">
        <f t="shared" si="3"/>
        <v>-40.82383665716999</v>
      </c>
      <c r="L30" s="30">
        <f t="shared" si="6"/>
        <v>-82.75171982489056</v>
      </c>
      <c r="M30" s="29">
        <f t="shared" si="7"/>
        <v>-113.14919308404758</v>
      </c>
      <c r="N30" s="5"/>
      <c r="O30" s="31"/>
    </row>
    <row r="31" spans="1:15" ht="12.75">
      <c r="A31" s="6"/>
      <c r="B31" s="27" t="s">
        <v>30</v>
      </c>
      <c r="C31" s="61">
        <v>323000</v>
      </c>
      <c r="D31" s="62">
        <v>2730000</v>
      </c>
      <c r="E31" s="63">
        <f t="shared" si="0"/>
        <v>2407000</v>
      </c>
      <c r="F31" s="61">
        <v>310000</v>
      </c>
      <c r="G31" s="62">
        <v>2286700</v>
      </c>
      <c r="H31" s="63">
        <f t="shared" si="1"/>
        <v>1976700</v>
      </c>
      <c r="I31" s="63">
        <v>3032704</v>
      </c>
      <c r="J31" s="28">
        <f t="shared" si="2"/>
        <v>745.2012383900928</v>
      </c>
      <c r="K31" s="29">
        <f t="shared" si="3"/>
        <v>637.6451612903226</v>
      </c>
      <c r="L31" s="30">
        <f t="shared" si="6"/>
        <v>30.106316447779864</v>
      </c>
      <c r="M31" s="29">
        <f t="shared" si="7"/>
        <v>32.51846611940053</v>
      </c>
      <c r="N31" s="5"/>
      <c r="O31" s="31"/>
    </row>
    <row r="32" spans="1:15" ht="17.25" thickBot="1">
      <c r="A32" s="6"/>
      <c r="B32" s="55" t="s">
        <v>37</v>
      </c>
      <c r="C32" s="79">
        <v>19626000</v>
      </c>
      <c r="D32" s="80">
        <v>27621000</v>
      </c>
      <c r="E32" s="81">
        <f t="shared" si="0"/>
        <v>7995000</v>
      </c>
      <c r="F32" s="79">
        <v>19158000</v>
      </c>
      <c r="G32" s="80">
        <v>25236700</v>
      </c>
      <c r="H32" s="81">
        <f t="shared" si="1"/>
        <v>6078700</v>
      </c>
      <c r="I32" s="81">
        <v>26005304</v>
      </c>
      <c r="J32" s="56">
        <f t="shared" si="2"/>
        <v>40.736777743809235</v>
      </c>
      <c r="K32" s="57">
        <f t="shared" si="3"/>
        <v>31.72930368514459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61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/>
      <c r="D7" s="62">
        <v>0</v>
      </c>
      <c r="E7" s="63">
        <f>($D7-$C7)</f>
        <v>0</v>
      </c>
      <c r="F7" s="61"/>
      <c r="G7" s="62">
        <v>0</v>
      </c>
      <c r="H7" s="63">
        <f>($G7-$F7)</f>
        <v>0</v>
      </c>
      <c r="I7" s="63">
        <v>0</v>
      </c>
      <c r="J7" s="28">
        <f>IF($C7=0,0,($E7/$C7)*100)</f>
        <v>0</v>
      </c>
      <c r="K7" s="29">
        <f>IF($F7=0,0,($H7/$F7)*100)</f>
        <v>0</v>
      </c>
      <c r="L7" s="30">
        <f>IF($E$10=0,0,($E7/$E$10)*100)</f>
        <v>0</v>
      </c>
      <c r="M7" s="29">
        <f>IF($H$10=0,0,($H7/$H$10)*100)</f>
        <v>0</v>
      </c>
      <c r="N7" s="5"/>
      <c r="O7" s="31"/>
    </row>
    <row r="8" spans="1:15" ht="12.75">
      <c r="A8" s="2"/>
      <c r="B8" s="27" t="s">
        <v>16</v>
      </c>
      <c r="C8" s="61"/>
      <c r="D8" s="62">
        <v>0</v>
      </c>
      <c r="E8" s="63">
        <f>($D8-$C8)</f>
        <v>0</v>
      </c>
      <c r="F8" s="61"/>
      <c r="G8" s="62">
        <v>0</v>
      </c>
      <c r="H8" s="63">
        <f>($G8-$F8)</f>
        <v>0</v>
      </c>
      <c r="I8" s="63">
        <v>0</v>
      </c>
      <c r="J8" s="28">
        <f>IF($C8=0,0,($E8/$C8)*100)</f>
        <v>0</v>
      </c>
      <c r="K8" s="29">
        <f>IF($F8=0,0,($H8/$F8)*100)</f>
        <v>0</v>
      </c>
      <c r="L8" s="30">
        <f>IF($E$10=0,0,($E8/$E$10)*100)</f>
        <v>0</v>
      </c>
      <c r="M8" s="29">
        <f>IF($H$10=0,0,($H8/$H$10)*100)</f>
        <v>0</v>
      </c>
      <c r="N8" s="5"/>
      <c r="O8" s="31"/>
    </row>
    <row r="9" spans="1:15" ht="12.75">
      <c r="A9" s="2"/>
      <c r="B9" s="27" t="s">
        <v>17</v>
      </c>
      <c r="C9" s="61">
        <v>44833250</v>
      </c>
      <c r="D9" s="62">
        <v>46734875</v>
      </c>
      <c r="E9" s="63">
        <f aca="true" t="shared" si="0" ref="E9:E32">($D9-$C9)</f>
        <v>1901625</v>
      </c>
      <c r="F9" s="61">
        <v>46205263</v>
      </c>
      <c r="G9" s="62">
        <v>46058019</v>
      </c>
      <c r="H9" s="63">
        <f aca="true" t="shared" si="1" ref="H9:H32">($G9-$F9)</f>
        <v>-147244</v>
      </c>
      <c r="I9" s="63">
        <v>46488507</v>
      </c>
      <c r="J9" s="28">
        <f aca="true" t="shared" si="2" ref="J9:J32">IF($C9=0,0,($E9/$C9)*100)</f>
        <v>4.241550634852481</v>
      </c>
      <c r="K9" s="29">
        <f aca="true" t="shared" si="3" ref="K9:K32">IF($F9=0,0,($H9/$F9)*100)</f>
        <v>-0.31867365412463944</v>
      </c>
      <c r="L9" s="30">
        <f>IF($E$10=0,0,($E9/$E$10)*100)</f>
        <v>100</v>
      </c>
      <c r="M9" s="29">
        <f>IF($H$10=0,0,($H9/$H$10)*100)</f>
        <v>100</v>
      </c>
      <c r="N9" s="5"/>
      <c r="O9" s="31"/>
    </row>
    <row r="10" spans="1:15" ht="16.5">
      <c r="A10" s="6"/>
      <c r="B10" s="32" t="s">
        <v>18</v>
      </c>
      <c r="C10" s="64">
        <v>44833250</v>
      </c>
      <c r="D10" s="65">
        <v>46734875</v>
      </c>
      <c r="E10" s="66">
        <f t="shared" si="0"/>
        <v>1901625</v>
      </c>
      <c r="F10" s="64">
        <v>46205263</v>
      </c>
      <c r="G10" s="65">
        <v>46058019</v>
      </c>
      <c r="H10" s="66">
        <f t="shared" si="1"/>
        <v>-147244</v>
      </c>
      <c r="I10" s="66">
        <v>46488507</v>
      </c>
      <c r="J10" s="33">
        <f t="shared" si="2"/>
        <v>4.241550634852481</v>
      </c>
      <c r="K10" s="34">
        <f t="shared" si="3"/>
        <v>-0.31867365412463944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27045449</v>
      </c>
      <c r="D12" s="62">
        <v>28138146</v>
      </c>
      <c r="E12" s="63">
        <f t="shared" si="0"/>
        <v>1092697</v>
      </c>
      <c r="F12" s="61">
        <v>28369371</v>
      </c>
      <c r="G12" s="62">
        <v>29549185</v>
      </c>
      <c r="H12" s="63">
        <f t="shared" si="1"/>
        <v>1179814</v>
      </c>
      <c r="I12" s="63">
        <v>31026645</v>
      </c>
      <c r="J12" s="28">
        <f t="shared" si="2"/>
        <v>4.04022503009656</v>
      </c>
      <c r="K12" s="29">
        <f t="shared" si="3"/>
        <v>4.158759811770237</v>
      </c>
      <c r="L12" s="30">
        <f aca="true" t="shared" si="4" ref="L12:L17">IF($E$17=0,0,($E12/$E$17)*100)</f>
        <v>43.043003336068416</v>
      </c>
      <c r="M12" s="29">
        <f aca="true" t="shared" si="5" ref="M12:M17">IF($H$17=0,0,($H12/$H$17)*100)</f>
        <v>91.7798212811838</v>
      </c>
      <c r="N12" s="5"/>
      <c r="O12" s="31"/>
    </row>
    <row r="13" spans="1:15" ht="12.75">
      <c r="A13" s="2"/>
      <c r="B13" s="27" t="s">
        <v>21</v>
      </c>
      <c r="C13" s="61">
        <v>11000</v>
      </c>
      <c r="D13" s="62">
        <v>1005000</v>
      </c>
      <c r="E13" s="63">
        <f t="shared" si="0"/>
        <v>994000</v>
      </c>
      <c r="F13" s="61">
        <v>12000</v>
      </c>
      <c r="G13" s="62">
        <v>1055250</v>
      </c>
      <c r="H13" s="63">
        <f t="shared" si="1"/>
        <v>1043250</v>
      </c>
      <c r="I13" s="63">
        <v>1108013</v>
      </c>
      <c r="J13" s="28">
        <f t="shared" si="2"/>
        <v>9036.363636363636</v>
      </c>
      <c r="K13" s="29">
        <f t="shared" si="3"/>
        <v>8693.75</v>
      </c>
      <c r="L13" s="30">
        <f t="shared" si="4"/>
        <v>39.15517779956567</v>
      </c>
      <c r="M13" s="29">
        <f t="shared" si="5"/>
        <v>81.15626577714369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20477720</v>
      </c>
      <c r="D16" s="62">
        <v>20929640</v>
      </c>
      <c r="E16" s="63">
        <f t="shared" si="0"/>
        <v>451920</v>
      </c>
      <c r="F16" s="61">
        <v>21637353</v>
      </c>
      <c r="G16" s="62">
        <v>20699772</v>
      </c>
      <c r="H16" s="63">
        <f t="shared" si="1"/>
        <v>-937581</v>
      </c>
      <c r="I16" s="63">
        <v>21735114</v>
      </c>
      <c r="J16" s="40">
        <f t="shared" si="2"/>
        <v>2.206886313515372</v>
      </c>
      <c r="K16" s="29">
        <f t="shared" si="3"/>
        <v>-4.333159421117731</v>
      </c>
      <c r="L16" s="30">
        <f t="shared" si="4"/>
        <v>17.801818864365913</v>
      </c>
      <c r="M16" s="29">
        <f t="shared" si="5"/>
        <v>-72.93608705832749</v>
      </c>
      <c r="N16" s="5"/>
      <c r="O16" s="31"/>
    </row>
    <row r="17" spans="1:15" ht="16.5">
      <c r="A17" s="2"/>
      <c r="B17" s="32" t="s">
        <v>24</v>
      </c>
      <c r="C17" s="64">
        <v>47534169</v>
      </c>
      <c r="D17" s="65">
        <v>50072786</v>
      </c>
      <c r="E17" s="66">
        <f t="shared" si="0"/>
        <v>2538617</v>
      </c>
      <c r="F17" s="64">
        <v>50018724</v>
      </c>
      <c r="G17" s="65">
        <v>51304207</v>
      </c>
      <c r="H17" s="66">
        <f t="shared" si="1"/>
        <v>1285483</v>
      </c>
      <c r="I17" s="66">
        <v>53869772</v>
      </c>
      <c r="J17" s="41">
        <f t="shared" si="2"/>
        <v>5.340615084698336</v>
      </c>
      <c r="K17" s="34">
        <f t="shared" si="3"/>
        <v>2.5700035850574676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-2700919</v>
      </c>
      <c r="D18" s="71">
        <v>-3337911</v>
      </c>
      <c r="E18" s="72">
        <f t="shared" si="0"/>
        <v>-636992</v>
      </c>
      <c r="F18" s="73">
        <v>-3813461</v>
      </c>
      <c r="G18" s="74">
        <v>-5246188</v>
      </c>
      <c r="H18" s="75">
        <f t="shared" si="1"/>
        <v>-1432727</v>
      </c>
      <c r="I18" s="75">
        <v>-7381265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>
        <v>382200</v>
      </c>
      <c r="D22" s="62">
        <v>0</v>
      </c>
      <c r="E22" s="63">
        <f t="shared" si="0"/>
        <v>-382200</v>
      </c>
      <c r="F22" s="61">
        <v>401310</v>
      </c>
      <c r="G22" s="62">
        <v>0</v>
      </c>
      <c r="H22" s="63">
        <f t="shared" si="1"/>
        <v>-401310</v>
      </c>
      <c r="I22" s="63">
        <v>0</v>
      </c>
      <c r="J22" s="28">
        <f t="shared" si="2"/>
        <v>-100</v>
      </c>
      <c r="K22" s="29">
        <f t="shared" si="3"/>
        <v>-100</v>
      </c>
      <c r="L22" s="30">
        <f>IF($E$25=0,0,($E22/$E$25)*100)</f>
        <v>100</v>
      </c>
      <c r="M22" s="29">
        <f>IF($H$25=0,0,($H22/$H$25)*100)</f>
        <v>100</v>
      </c>
      <c r="N22" s="5"/>
      <c r="O22" s="31"/>
    </row>
    <row r="23" spans="1:15" ht="12.75">
      <c r="A23" s="6"/>
      <c r="B23" s="27" t="s">
        <v>29</v>
      </c>
      <c r="C23" s="61"/>
      <c r="D23" s="62">
        <v>0</v>
      </c>
      <c r="E23" s="63">
        <f t="shared" si="0"/>
        <v>0</v>
      </c>
      <c r="F23" s="61"/>
      <c r="G23" s="62">
        <v>0</v>
      </c>
      <c r="H23" s="63">
        <f t="shared" si="1"/>
        <v>0</v>
      </c>
      <c r="I23" s="63">
        <v>0</v>
      </c>
      <c r="J23" s="28">
        <f t="shared" si="2"/>
        <v>0</v>
      </c>
      <c r="K23" s="29">
        <f t="shared" si="3"/>
        <v>0</v>
      </c>
      <c r="L23" s="30">
        <f>IF($E$25=0,0,($E23/$E$25)*100)</f>
        <v>0</v>
      </c>
      <c r="M23" s="29">
        <f>IF($H$25=0,0,($H23/$H$25)*100)</f>
        <v>0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382200</v>
      </c>
      <c r="D25" s="65">
        <v>0</v>
      </c>
      <c r="E25" s="66">
        <f t="shared" si="0"/>
        <v>-382200</v>
      </c>
      <c r="F25" s="64">
        <v>401310</v>
      </c>
      <c r="G25" s="65">
        <v>0</v>
      </c>
      <c r="H25" s="66">
        <f t="shared" si="1"/>
        <v>-401310</v>
      </c>
      <c r="I25" s="66">
        <v>0</v>
      </c>
      <c r="J25" s="41">
        <f t="shared" si="2"/>
        <v>-100</v>
      </c>
      <c r="K25" s="34">
        <f t="shared" si="3"/>
        <v>-100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0</v>
      </c>
      <c r="E30" s="63">
        <f t="shared" si="0"/>
        <v>0</v>
      </c>
      <c r="F30" s="61"/>
      <c r="G30" s="62">
        <v>0</v>
      </c>
      <c r="H30" s="63">
        <f t="shared" si="1"/>
        <v>0</v>
      </c>
      <c r="I30" s="63">
        <v>0</v>
      </c>
      <c r="J30" s="28">
        <f t="shared" si="2"/>
        <v>0</v>
      </c>
      <c r="K30" s="29">
        <f t="shared" si="3"/>
        <v>0</v>
      </c>
      <c r="L30" s="30">
        <f t="shared" si="6"/>
        <v>0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>
        <v>382200</v>
      </c>
      <c r="D31" s="62">
        <v>0</v>
      </c>
      <c r="E31" s="63">
        <f t="shared" si="0"/>
        <v>-382200</v>
      </c>
      <c r="F31" s="61">
        <v>401310</v>
      </c>
      <c r="G31" s="62">
        <v>0</v>
      </c>
      <c r="H31" s="63">
        <f t="shared" si="1"/>
        <v>-401310</v>
      </c>
      <c r="I31" s="63">
        <v>0</v>
      </c>
      <c r="J31" s="28">
        <f t="shared" si="2"/>
        <v>-100</v>
      </c>
      <c r="K31" s="29">
        <f t="shared" si="3"/>
        <v>-100</v>
      </c>
      <c r="L31" s="30">
        <f t="shared" si="6"/>
        <v>100</v>
      </c>
      <c r="M31" s="29">
        <f t="shared" si="7"/>
        <v>100</v>
      </c>
      <c r="N31" s="5"/>
      <c r="O31" s="31"/>
    </row>
    <row r="32" spans="1:15" ht="17.25" thickBot="1">
      <c r="A32" s="6"/>
      <c r="B32" s="55" t="s">
        <v>37</v>
      </c>
      <c r="C32" s="79">
        <v>382200</v>
      </c>
      <c r="D32" s="80">
        <v>0</v>
      </c>
      <c r="E32" s="81">
        <f t="shared" si="0"/>
        <v>-382200</v>
      </c>
      <c r="F32" s="79">
        <v>401310</v>
      </c>
      <c r="G32" s="80">
        <v>0</v>
      </c>
      <c r="H32" s="81">
        <f t="shared" si="1"/>
        <v>-401310</v>
      </c>
      <c r="I32" s="81">
        <v>0</v>
      </c>
      <c r="J32" s="56">
        <f t="shared" si="2"/>
        <v>-100</v>
      </c>
      <c r="K32" s="57">
        <f t="shared" si="3"/>
        <v>-100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62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1603320</v>
      </c>
      <c r="D7" s="62">
        <v>1397272</v>
      </c>
      <c r="E7" s="63">
        <f>($D7-$C7)</f>
        <v>-206048</v>
      </c>
      <c r="F7" s="61">
        <v>1691503</v>
      </c>
      <c r="G7" s="62">
        <v>1479711</v>
      </c>
      <c r="H7" s="63">
        <f>($G7-$F7)</f>
        <v>-211792</v>
      </c>
      <c r="I7" s="63">
        <v>1562575</v>
      </c>
      <c r="J7" s="28">
        <f>IF($C7=0,0,($E7/$C7)*100)</f>
        <v>-12.851333483022728</v>
      </c>
      <c r="K7" s="29">
        <f>IF($F7=0,0,($H7/$F7)*100)</f>
        <v>-12.520935523023017</v>
      </c>
      <c r="L7" s="30">
        <f>IF($E$10=0,0,($E7/$E$10)*100)</f>
        <v>-26.293605634198226</v>
      </c>
      <c r="M7" s="29">
        <f>IF($H$10=0,0,($H7/$H$10)*100)</f>
        <v>37.700368651617985</v>
      </c>
      <c r="N7" s="5"/>
      <c r="O7" s="31"/>
    </row>
    <row r="8" spans="1:15" ht="12.75">
      <c r="A8" s="2"/>
      <c r="B8" s="27" t="s">
        <v>16</v>
      </c>
      <c r="C8" s="61">
        <v>5739969</v>
      </c>
      <c r="D8" s="62">
        <v>4009811</v>
      </c>
      <c r="E8" s="63">
        <f>($D8-$C8)</f>
        <v>-1730158</v>
      </c>
      <c r="F8" s="61">
        <v>6055665</v>
      </c>
      <c r="G8" s="62">
        <v>4246391</v>
      </c>
      <c r="H8" s="63">
        <f>($G8-$F8)</f>
        <v>-1809274</v>
      </c>
      <c r="I8" s="63">
        <v>4484189</v>
      </c>
      <c r="J8" s="28">
        <f>IF($C8=0,0,($E8/$C8)*100)</f>
        <v>-30.142288224901563</v>
      </c>
      <c r="K8" s="29">
        <f>IF($F8=0,0,($H8/$F8)*100)</f>
        <v>-29.877379280392823</v>
      </c>
      <c r="L8" s="30">
        <f>IF($E$10=0,0,($E8/$E$10)*100)</f>
        <v>-220.78395391779165</v>
      </c>
      <c r="M8" s="29">
        <f>IF($H$10=0,0,($H8/$H$10)*100)</f>
        <v>322.0626689949927</v>
      </c>
      <c r="N8" s="5"/>
      <c r="O8" s="31"/>
    </row>
    <row r="9" spans="1:15" ht="12.75">
      <c r="A9" s="2"/>
      <c r="B9" s="27" t="s">
        <v>17</v>
      </c>
      <c r="C9" s="61">
        <v>20176948</v>
      </c>
      <c r="D9" s="62">
        <v>22896797</v>
      </c>
      <c r="E9" s="63">
        <f aca="true" t="shared" si="0" ref="E9:E32">($D9-$C9)</f>
        <v>2719849</v>
      </c>
      <c r="F9" s="61">
        <v>21097468</v>
      </c>
      <c r="G9" s="62">
        <v>22556757</v>
      </c>
      <c r="H9" s="63">
        <f aca="true" t="shared" si="1" ref="H9:H32">($G9-$F9)</f>
        <v>1459289</v>
      </c>
      <c r="I9" s="63">
        <v>23054680</v>
      </c>
      <c r="J9" s="28">
        <f aca="true" t="shared" si="2" ref="J9:J32">IF($C9=0,0,($E9/$C9)*100)</f>
        <v>13.479982205435629</v>
      </c>
      <c r="K9" s="29">
        <f aca="true" t="shared" si="3" ref="K9:K32">IF($F9=0,0,($H9/$F9)*100)</f>
        <v>6.916891638371012</v>
      </c>
      <c r="L9" s="30">
        <f>IF($E$10=0,0,($E9/$E$10)*100)</f>
        <v>347.0775595519899</v>
      </c>
      <c r="M9" s="29">
        <f>IF($H$10=0,0,($H9/$H$10)*100)</f>
        <v>-259.76303764661066</v>
      </c>
      <c r="N9" s="5"/>
      <c r="O9" s="31"/>
    </row>
    <row r="10" spans="1:15" ht="16.5">
      <c r="A10" s="6"/>
      <c r="B10" s="32" t="s">
        <v>18</v>
      </c>
      <c r="C10" s="64">
        <v>27520237</v>
      </c>
      <c r="D10" s="65">
        <v>28303880</v>
      </c>
      <c r="E10" s="66">
        <f t="shared" si="0"/>
        <v>783643</v>
      </c>
      <c r="F10" s="64">
        <v>28844636</v>
      </c>
      <c r="G10" s="65">
        <v>28282859</v>
      </c>
      <c r="H10" s="66">
        <f t="shared" si="1"/>
        <v>-561777</v>
      </c>
      <c r="I10" s="66">
        <v>29101444</v>
      </c>
      <c r="J10" s="33">
        <f t="shared" si="2"/>
        <v>2.8475154483589655</v>
      </c>
      <c r="K10" s="34">
        <f t="shared" si="3"/>
        <v>-1.9475960799089298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9884381</v>
      </c>
      <c r="D12" s="62">
        <v>11204476</v>
      </c>
      <c r="E12" s="63">
        <f t="shared" si="0"/>
        <v>1320095</v>
      </c>
      <c r="F12" s="61">
        <v>10366986</v>
      </c>
      <c r="G12" s="62">
        <v>11579767</v>
      </c>
      <c r="H12" s="63">
        <f t="shared" si="1"/>
        <v>1212781</v>
      </c>
      <c r="I12" s="63">
        <v>12119337</v>
      </c>
      <c r="J12" s="28">
        <f t="shared" si="2"/>
        <v>13.355363375814832</v>
      </c>
      <c r="K12" s="29">
        <f t="shared" si="3"/>
        <v>11.698491731347954</v>
      </c>
      <c r="L12" s="30">
        <f aca="true" t="shared" si="4" ref="L12:L17">IF($E$17=0,0,($E12/$E$17)*100)</f>
        <v>15.891540338012813</v>
      </c>
      <c r="M12" s="29">
        <f aca="true" t="shared" si="5" ref="M12:M17">IF($H$17=0,0,($H12/$H$17)*100)</f>
        <v>15.970869036690512</v>
      </c>
      <c r="N12" s="5"/>
      <c r="O12" s="31"/>
    </row>
    <row r="13" spans="1:15" ht="12.75">
      <c r="A13" s="2"/>
      <c r="B13" s="27" t="s">
        <v>21</v>
      </c>
      <c r="C13" s="61">
        <v>4352958</v>
      </c>
      <c r="D13" s="62">
        <v>2385898</v>
      </c>
      <c r="E13" s="63">
        <f t="shared" si="0"/>
        <v>-1967060</v>
      </c>
      <c r="F13" s="61">
        <v>4209671</v>
      </c>
      <c r="G13" s="62">
        <v>2696406</v>
      </c>
      <c r="H13" s="63">
        <f t="shared" si="1"/>
        <v>-1513265</v>
      </c>
      <c r="I13" s="63">
        <v>2804041</v>
      </c>
      <c r="J13" s="28">
        <f t="shared" si="2"/>
        <v>-45.18904156667719</v>
      </c>
      <c r="K13" s="29">
        <f t="shared" si="3"/>
        <v>-35.94734600399889</v>
      </c>
      <c r="L13" s="30">
        <f t="shared" si="4"/>
        <v>-23.679821025980317</v>
      </c>
      <c r="M13" s="29">
        <f t="shared" si="5"/>
        <v>-19.927882389984234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10698987</v>
      </c>
      <c r="D16" s="62">
        <v>19652856</v>
      </c>
      <c r="E16" s="63">
        <f t="shared" si="0"/>
        <v>8953869</v>
      </c>
      <c r="F16" s="61">
        <v>11502087</v>
      </c>
      <c r="G16" s="62">
        <v>19396278</v>
      </c>
      <c r="H16" s="63">
        <f t="shared" si="1"/>
        <v>7894191</v>
      </c>
      <c r="I16" s="63">
        <v>20284560</v>
      </c>
      <c r="J16" s="40">
        <f t="shared" si="2"/>
        <v>83.68894176616908</v>
      </c>
      <c r="K16" s="29">
        <f t="shared" si="3"/>
        <v>68.6326837903417</v>
      </c>
      <c r="L16" s="30">
        <f t="shared" si="4"/>
        <v>107.78828068796751</v>
      </c>
      <c r="M16" s="29">
        <f t="shared" si="5"/>
        <v>103.95701335329373</v>
      </c>
      <c r="N16" s="5"/>
      <c r="O16" s="31"/>
    </row>
    <row r="17" spans="1:15" ht="16.5">
      <c r="A17" s="2"/>
      <c r="B17" s="32" t="s">
        <v>24</v>
      </c>
      <c r="C17" s="64">
        <v>24936326</v>
      </c>
      <c r="D17" s="65">
        <v>33243230</v>
      </c>
      <c r="E17" s="66">
        <f t="shared" si="0"/>
        <v>8306904</v>
      </c>
      <c r="F17" s="64">
        <v>26078744</v>
      </c>
      <c r="G17" s="65">
        <v>33672451</v>
      </c>
      <c r="H17" s="66">
        <f t="shared" si="1"/>
        <v>7593707</v>
      </c>
      <c r="I17" s="66">
        <v>35207938</v>
      </c>
      <c r="J17" s="41">
        <f t="shared" si="2"/>
        <v>33.312461506959764</v>
      </c>
      <c r="K17" s="34">
        <f t="shared" si="3"/>
        <v>29.118377019997588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2583911</v>
      </c>
      <c r="D18" s="71">
        <v>-4939350</v>
      </c>
      <c r="E18" s="72">
        <f t="shared" si="0"/>
        <v>-7523261</v>
      </c>
      <c r="F18" s="73">
        <v>2765892</v>
      </c>
      <c r="G18" s="74">
        <v>-5389592</v>
      </c>
      <c r="H18" s="75">
        <f t="shared" si="1"/>
        <v>-8155484</v>
      </c>
      <c r="I18" s="75">
        <v>-6106494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6799000</v>
      </c>
      <c r="D23" s="62">
        <v>6780000</v>
      </c>
      <c r="E23" s="63">
        <f t="shared" si="0"/>
        <v>-19000</v>
      </c>
      <c r="F23" s="61">
        <v>66886000</v>
      </c>
      <c r="G23" s="62">
        <v>6857000</v>
      </c>
      <c r="H23" s="63">
        <f t="shared" si="1"/>
        <v>-60029000</v>
      </c>
      <c r="I23" s="63">
        <v>6972000</v>
      </c>
      <c r="J23" s="28">
        <f t="shared" si="2"/>
        <v>-0.279452860714811</v>
      </c>
      <c r="K23" s="29">
        <f t="shared" si="3"/>
        <v>-89.74822832879825</v>
      </c>
      <c r="L23" s="30">
        <f>IF($E$25=0,0,($E23/$E$25)*100)</f>
        <v>100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6799000</v>
      </c>
      <c r="D25" s="65">
        <v>6780000</v>
      </c>
      <c r="E25" s="66">
        <f t="shared" si="0"/>
        <v>-19000</v>
      </c>
      <c r="F25" s="64">
        <v>66886000</v>
      </c>
      <c r="G25" s="65">
        <v>6857000</v>
      </c>
      <c r="H25" s="66">
        <f t="shared" si="1"/>
        <v>-60029000</v>
      </c>
      <c r="I25" s="66">
        <v>6972000</v>
      </c>
      <c r="J25" s="41">
        <f t="shared" si="2"/>
        <v>-0.279452860714811</v>
      </c>
      <c r="K25" s="34">
        <f t="shared" si="3"/>
        <v>-89.74822832879825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4125915</v>
      </c>
      <c r="E27" s="63">
        <f t="shared" si="0"/>
        <v>4125915</v>
      </c>
      <c r="F27" s="61">
        <v>62118980</v>
      </c>
      <c r="G27" s="62">
        <v>3159492</v>
      </c>
      <c r="H27" s="63">
        <f t="shared" si="1"/>
        <v>-58959488</v>
      </c>
      <c r="I27" s="63">
        <v>3245492</v>
      </c>
      <c r="J27" s="28">
        <f t="shared" si="2"/>
        <v>0</v>
      </c>
      <c r="K27" s="29">
        <f t="shared" si="3"/>
        <v>-94.91380573216108</v>
      </c>
      <c r="L27" s="30">
        <f aca="true" t="shared" si="6" ref="L27:L32">IF($E$32=0,0,($E27/$E$32)*100)</f>
        <v>-21715.34210526316</v>
      </c>
      <c r="M27" s="29">
        <f aca="true" t="shared" si="7" ref="M27:M32">IF($H$32=0,0,($H27/$H$32)*100)</f>
        <v>98.21834113511802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6799000</v>
      </c>
      <c r="D30" s="62">
        <v>2654085</v>
      </c>
      <c r="E30" s="63">
        <f t="shared" si="0"/>
        <v>-4144915</v>
      </c>
      <c r="F30" s="61">
        <v>4767020</v>
      </c>
      <c r="G30" s="62">
        <v>3697508</v>
      </c>
      <c r="H30" s="63">
        <f t="shared" si="1"/>
        <v>-1069512</v>
      </c>
      <c r="I30" s="63">
        <v>3726508</v>
      </c>
      <c r="J30" s="28">
        <f t="shared" si="2"/>
        <v>-60.96359758788057</v>
      </c>
      <c r="K30" s="29">
        <f t="shared" si="3"/>
        <v>-22.435651623026544</v>
      </c>
      <c r="L30" s="30">
        <f t="shared" si="6"/>
        <v>21815.34210526316</v>
      </c>
      <c r="M30" s="29">
        <f t="shared" si="7"/>
        <v>1.7816588648819738</v>
      </c>
      <c r="N30" s="5"/>
      <c r="O30" s="31"/>
    </row>
    <row r="31" spans="1:15" ht="12.75">
      <c r="A31" s="6"/>
      <c r="B31" s="27" t="s">
        <v>30</v>
      </c>
      <c r="C31" s="61"/>
      <c r="D31" s="62">
        <v>0</v>
      </c>
      <c r="E31" s="63">
        <f t="shared" si="0"/>
        <v>0</v>
      </c>
      <c r="F31" s="61"/>
      <c r="G31" s="62">
        <v>0</v>
      </c>
      <c r="H31" s="63">
        <f t="shared" si="1"/>
        <v>0</v>
      </c>
      <c r="I31" s="63">
        <v>0</v>
      </c>
      <c r="J31" s="28">
        <f t="shared" si="2"/>
        <v>0</v>
      </c>
      <c r="K31" s="29">
        <f t="shared" si="3"/>
        <v>0</v>
      </c>
      <c r="L31" s="30">
        <f t="shared" si="6"/>
        <v>0</v>
      </c>
      <c r="M31" s="29">
        <f t="shared" si="7"/>
        <v>0</v>
      </c>
      <c r="N31" s="5"/>
      <c r="O31" s="31"/>
    </row>
    <row r="32" spans="1:15" ht="17.25" thickBot="1">
      <c r="A32" s="6"/>
      <c r="B32" s="55" t="s">
        <v>37</v>
      </c>
      <c r="C32" s="79">
        <v>6799000</v>
      </c>
      <c r="D32" s="80">
        <v>6780000</v>
      </c>
      <c r="E32" s="81">
        <f t="shared" si="0"/>
        <v>-19000</v>
      </c>
      <c r="F32" s="79">
        <v>66886000</v>
      </c>
      <c r="G32" s="80">
        <v>6857000</v>
      </c>
      <c r="H32" s="81">
        <f t="shared" si="1"/>
        <v>-60029000</v>
      </c>
      <c r="I32" s="81">
        <v>6972000</v>
      </c>
      <c r="J32" s="56">
        <f t="shared" si="2"/>
        <v>-0.279452860714811</v>
      </c>
      <c r="K32" s="57">
        <f t="shared" si="3"/>
        <v>-89.74822832879825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63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19801288</v>
      </c>
      <c r="D7" s="62">
        <v>26218845</v>
      </c>
      <c r="E7" s="63">
        <f>($D7-$C7)</f>
        <v>6417557</v>
      </c>
      <c r="F7" s="61">
        <v>22516481</v>
      </c>
      <c r="G7" s="62">
        <v>27320036</v>
      </c>
      <c r="H7" s="63">
        <f>($G7-$F7)</f>
        <v>4803555</v>
      </c>
      <c r="I7" s="63">
        <v>28650522</v>
      </c>
      <c r="J7" s="28">
        <f>IF($C7=0,0,($E7/$C7)*100)</f>
        <v>32.40979576682083</v>
      </c>
      <c r="K7" s="29">
        <f>IF($F7=0,0,($H7/$F7)*100)</f>
        <v>21.333506776658396</v>
      </c>
      <c r="L7" s="30">
        <f>IF($E$10=0,0,($E7/$E$10)*100)</f>
        <v>-46.54968528195077</v>
      </c>
      <c r="M7" s="29">
        <f>IF($H$10=0,0,($H7/$H$10)*100)</f>
        <v>-22.151671660784984</v>
      </c>
      <c r="N7" s="5"/>
      <c r="O7" s="31"/>
    </row>
    <row r="8" spans="1:15" ht="12.75">
      <c r="A8" s="2"/>
      <c r="B8" s="27" t="s">
        <v>16</v>
      </c>
      <c r="C8" s="61">
        <v>97340514</v>
      </c>
      <c r="D8" s="62">
        <v>78887500</v>
      </c>
      <c r="E8" s="63">
        <f>($D8-$C8)</f>
        <v>-18453014</v>
      </c>
      <c r="F8" s="61">
        <v>105293003</v>
      </c>
      <c r="G8" s="62">
        <v>82239385</v>
      </c>
      <c r="H8" s="63">
        <f>($G8-$F8)</f>
        <v>-23053618</v>
      </c>
      <c r="I8" s="63">
        <v>86277918</v>
      </c>
      <c r="J8" s="28">
        <f>IF($C8=0,0,($E8/$C8)*100)</f>
        <v>-18.957177481105145</v>
      </c>
      <c r="K8" s="29">
        <f>IF($F8=0,0,($H8/$F8)*100)</f>
        <v>-21.89472932023793</v>
      </c>
      <c r="L8" s="30">
        <f>IF($E$10=0,0,($E8/$E$10)*100)</f>
        <v>133.84875182307402</v>
      </c>
      <c r="M8" s="29">
        <f>IF($H$10=0,0,($H8/$H$10)*100)</f>
        <v>106.31213268697093</v>
      </c>
      <c r="N8" s="5"/>
      <c r="O8" s="31"/>
    </row>
    <row r="9" spans="1:15" ht="12.75">
      <c r="A9" s="2"/>
      <c r="B9" s="27" t="s">
        <v>17</v>
      </c>
      <c r="C9" s="61">
        <v>74226940</v>
      </c>
      <c r="D9" s="62">
        <v>72475930</v>
      </c>
      <c r="E9" s="63">
        <f aca="true" t="shared" si="0" ref="E9:E32">($D9-$C9)</f>
        <v>-1751010</v>
      </c>
      <c r="F9" s="61">
        <v>76358815</v>
      </c>
      <c r="G9" s="62">
        <v>72924036</v>
      </c>
      <c r="H9" s="63">
        <f aca="true" t="shared" si="1" ref="H9:H32">($G9-$F9)</f>
        <v>-3434779</v>
      </c>
      <c r="I9" s="63">
        <v>76105459</v>
      </c>
      <c r="J9" s="28">
        <f aca="true" t="shared" si="2" ref="J9:J32">IF($C9=0,0,($E9/$C9)*100)</f>
        <v>-2.3589952650614454</v>
      </c>
      <c r="K9" s="29">
        <f aca="true" t="shared" si="3" ref="K9:K32">IF($F9=0,0,($H9/$F9)*100)</f>
        <v>-4.498208883938285</v>
      </c>
      <c r="L9" s="30">
        <f>IF($E$10=0,0,($E9/$E$10)*100)</f>
        <v>12.700933458876737</v>
      </c>
      <c r="M9" s="29">
        <f>IF($H$10=0,0,($H9/$H$10)*100)</f>
        <v>15.839538973814058</v>
      </c>
      <c r="N9" s="5"/>
      <c r="O9" s="31"/>
    </row>
    <row r="10" spans="1:15" ht="16.5">
      <c r="A10" s="6"/>
      <c r="B10" s="32" t="s">
        <v>18</v>
      </c>
      <c r="C10" s="64">
        <v>191368742</v>
      </c>
      <c r="D10" s="65">
        <v>177582275</v>
      </c>
      <c r="E10" s="66">
        <f t="shared" si="0"/>
        <v>-13786467</v>
      </c>
      <c r="F10" s="64">
        <v>204168299</v>
      </c>
      <c r="G10" s="65">
        <v>182483457</v>
      </c>
      <c r="H10" s="66">
        <f t="shared" si="1"/>
        <v>-21684842</v>
      </c>
      <c r="I10" s="66">
        <v>191033899</v>
      </c>
      <c r="J10" s="33">
        <f t="shared" si="2"/>
        <v>-7.2041373402559135</v>
      </c>
      <c r="K10" s="34">
        <f t="shared" si="3"/>
        <v>-10.621062185564861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77386560</v>
      </c>
      <c r="D12" s="62">
        <v>72451245</v>
      </c>
      <c r="E12" s="63">
        <f t="shared" si="0"/>
        <v>-4935315</v>
      </c>
      <c r="F12" s="61">
        <v>85185102</v>
      </c>
      <c r="G12" s="62">
        <v>90826281</v>
      </c>
      <c r="H12" s="63">
        <f t="shared" si="1"/>
        <v>5641179</v>
      </c>
      <c r="I12" s="63">
        <v>96965369</v>
      </c>
      <c r="J12" s="28">
        <f t="shared" si="2"/>
        <v>-6.37748337695848</v>
      </c>
      <c r="K12" s="29">
        <f t="shared" si="3"/>
        <v>6.622260075476579</v>
      </c>
      <c r="L12" s="30">
        <f aca="true" t="shared" si="4" ref="L12:L17">IF($E$17=0,0,($E12/$E$17)*100)</f>
        <v>7.708674438628381</v>
      </c>
      <c r="M12" s="29">
        <f aca="true" t="shared" si="5" ref="M12:M17">IF($H$17=0,0,($H12/$H$17)*100)</f>
        <v>-9.300793449072575</v>
      </c>
      <c r="N12" s="5"/>
      <c r="O12" s="31"/>
    </row>
    <row r="13" spans="1:15" ht="12.75">
      <c r="A13" s="2"/>
      <c r="B13" s="27" t="s">
        <v>21</v>
      </c>
      <c r="C13" s="61">
        <v>20168400</v>
      </c>
      <c r="D13" s="62">
        <v>16500000</v>
      </c>
      <c r="E13" s="63">
        <f t="shared" si="0"/>
        <v>-3668400</v>
      </c>
      <c r="F13" s="61">
        <v>19765032</v>
      </c>
      <c r="G13" s="62">
        <v>16830000</v>
      </c>
      <c r="H13" s="63">
        <f t="shared" si="1"/>
        <v>-2935032</v>
      </c>
      <c r="I13" s="63">
        <v>17334900</v>
      </c>
      <c r="J13" s="28">
        <f t="shared" si="2"/>
        <v>-18.188849883976914</v>
      </c>
      <c r="K13" s="29">
        <f t="shared" si="3"/>
        <v>-14.849619266996381</v>
      </c>
      <c r="L13" s="30">
        <f t="shared" si="4"/>
        <v>5.729827034477911</v>
      </c>
      <c r="M13" s="29">
        <f t="shared" si="5"/>
        <v>4.83908175904689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48207854</v>
      </c>
      <c r="D15" s="62">
        <v>50350000</v>
      </c>
      <c r="E15" s="63">
        <f t="shared" si="0"/>
        <v>2142146</v>
      </c>
      <c r="F15" s="61">
        <v>51972507</v>
      </c>
      <c r="G15" s="62">
        <v>51357000</v>
      </c>
      <c r="H15" s="63">
        <f t="shared" si="1"/>
        <v>-615507</v>
      </c>
      <c r="I15" s="63">
        <v>52897710</v>
      </c>
      <c r="J15" s="28">
        <f t="shared" si="2"/>
        <v>4.443562246102056</v>
      </c>
      <c r="K15" s="29">
        <f t="shared" si="3"/>
        <v>-1.184293457308111</v>
      </c>
      <c r="L15" s="30">
        <f t="shared" si="4"/>
        <v>-3.34590722456622</v>
      </c>
      <c r="M15" s="29">
        <f t="shared" si="5"/>
        <v>1.0148062086770004</v>
      </c>
      <c r="N15" s="5"/>
      <c r="O15" s="31"/>
    </row>
    <row r="16" spans="1:15" ht="12.75">
      <c r="A16" s="2"/>
      <c r="B16" s="27" t="s">
        <v>23</v>
      </c>
      <c r="C16" s="61">
        <v>98272332</v>
      </c>
      <c r="D16" s="62">
        <v>40711026</v>
      </c>
      <c r="E16" s="63">
        <f t="shared" si="0"/>
        <v>-57561306</v>
      </c>
      <c r="F16" s="61">
        <v>104276537</v>
      </c>
      <c r="G16" s="62">
        <v>41533233</v>
      </c>
      <c r="H16" s="63">
        <f t="shared" si="1"/>
        <v>-62743304</v>
      </c>
      <c r="I16" s="63">
        <v>42785723</v>
      </c>
      <c r="J16" s="40">
        <f t="shared" si="2"/>
        <v>-58.573257425090915</v>
      </c>
      <c r="K16" s="29">
        <f t="shared" si="3"/>
        <v>-60.17010710664471</v>
      </c>
      <c r="L16" s="30">
        <f t="shared" si="4"/>
        <v>89.90740575145992</v>
      </c>
      <c r="M16" s="29">
        <f t="shared" si="5"/>
        <v>103.4469054813487</v>
      </c>
      <c r="N16" s="5"/>
      <c r="O16" s="31"/>
    </row>
    <row r="17" spans="1:15" ht="16.5">
      <c r="A17" s="2"/>
      <c r="B17" s="32" t="s">
        <v>24</v>
      </c>
      <c r="C17" s="64">
        <v>244035146</v>
      </c>
      <c r="D17" s="65">
        <v>180012271</v>
      </c>
      <c r="E17" s="66">
        <f t="shared" si="0"/>
        <v>-64022875</v>
      </c>
      <c r="F17" s="64">
        <v>261199178</v>
      </c>
      <c r="G17" s="65">
        <v>200546514</v>
      </c>
      <c r="H17" s="66">
        <f t="shared" si="1"/>
        <v>-60652664</v>
      </c>
      <c r="I17" s="66">
        <v>209983702</v>
      </c>
      <c r="J17" s="41">
        <f t="shared" si="2"/>
        <v>-26.235104266497743</v>
      </c>
      <c r="K17" s="34">
        <f t="shared" si="3"/>
        <v>-23.22084796147406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-52666404</v>
      </c>
      <c r="D18" s="71">
        <v>-2429996</v>
      </c>
      <c r="E18" s="72">
        <f t="shared" si="0"/>
        <v>50236408</v>
      </c>
      <c r="F18" s="73">
        <v>-57030879</v>
      </c>
      <c r="G18" s="74">
        <v>-18063057</v>
      </c>
      <c r="H18" s="75">
        <f t="shared" si="1"/>
        <v>38967822</v>
      </c>
      <c r="I18" s="75">
        <v>-18949803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21958000</v>
      </c>
      <c r="D23" s="62">
        <v>21784312</v>
      </c>
      <c r="E23" s="63">
        <f t="shared" si="0"/>
        <v>-173688</v>
      </c>
      <c r="F23" s="61">
        <v>22776000</v>
      </c>
      <c r="G23" s="62">
        <v>22508001</v>
      </c>
      <c r="H23" s="63">
        <f t="shared" si="1"/>
        <v>-267999</v>
      </c>
      <c r="I23" s="63">
        <v>23594000</v>
      </c>
      <c r="J23" s="28">
        <f t="shared" si="2"/>
        <v>-0.7910010019127426</v>
      </c>
      <c r="K23" s="29">
        <f t="shared" si="3"/>
        <v>-1.176672813487882</v>
      </c>
      <c r="L23" s="30">
        <f>IF($E$25=0,0,($E23/$E$25)*100)</f>
        <v>3.9999824974281584</v>
      </c>
      <c r="M23" s="29">
        <f>IF($H$25=0,0,($H23/$H$25)*100)</f>
        <v>64.18876357130368</v>
      </c>
      <c r="N23" s="5"/>
      <c r="O23" s="31"/>
    </row>
    <row r="24" spans="1:15" ht="12.75">
      <c r="A24" s="6"/>
      <c r="B24" s="27" t="s">
        <v>30</v>
      </c>
      <c r="C24" s="61">
        <v>4168531</v>
      </c>
      <c r="D24" s="62">
        <v>0</v>
      </c>
      <c r="E24" s="63">
        <f t="shared" si="0"/>
        <v>-4168531</v>
      </c>
      <c r="F24" s="61">
        <v>149518</v>
      </c>
      <c r="G24" s="62">
        <v>0</v>
      </c>
      <c r="H24" s="63">
        <f t="shared" si="1"/>
        <v>-149518</v>
      </c>
      <c r="I24" s="63">
        <v>0</v>
      </c>
      <c r="J24" s="28">
        <f t="shared" si="2"/>
        <v>-100</v>
      </c>
      <c r="K24" s="29">
        <f t="shared" si="3"/>
        <v>-100</v>
      </c>
      <c r="L24" s="30">
        <f>IF($E$25=0,0,($E24/$E$25)*100)</f>
        <v>96.00001750257185</v>
      </c>
      <c r="M24" s="29">
        <f>IF($H$25=0,0,($H24/$H$25)*100)</f>
        <v>35.81123642869632</v>
      </c>
      <c r="N24" s="5"/>
      <c r="O24" s="31"/>
    </row>
    <row r="25" spans="1:15" ht="16.5">
      <c r="A25" s="6"/>
      <c r="B25" s="32" t="s">
        <v>31</v>
      </c>
      <c r="C25" s="64">
        <v>26126531</v>
      </c>
      <c r="D25" s="65">
        <v>21784312</v>
      </c>
      <c r="E25" s="66">
        <f t="shared" si="0"/>
        <v>-4342219</v>
      </c>
      <c r="F25" s="64">
        <v>22925518</v>
      </c>
      <c r="G25" s="65">
        <v>22508001</v>
      </c>
      <c r="H25" s="66">
        <f t="shared" si="1"/>
        <v>-417517</v>
      </c>
      <c r="I25" s="66">
        <v>23594000</v>
      </c>
      <c r="J25" s="41">
        <f t="shared" si="2"/>
        <v>-16.61995999392342</v>
      </c>
      <c r="K25" s="34">
        <f t="shared" si="3"/>
        <v>-1.821188947617236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33000</v>
      </c>
      <c r="D27" s="62">
        <v>17910575</v>
      </c>
      <c r="E27" s="63">
        <f t="shared" si="0"/>
        <v>17877575</v>
      </c>
      <c r="F27" s="61">
        <v>9286300</v>
      </c>
      <c r="G27" s="62">
        <v>6760390</v>
      </c>
      <c r="H27" s="63">
        <f t="shared" si="1"/>
        <v>-2525910</v>
      </c>
      <c r="I27" s="63">
        <v>13256503</v>
      </c>
      <c r="J27" s="28">
        <f t="shared" si="2"/>
        <v>54174.469696969696</v>
      </c>
      <c r="K27" s="29">
        <f t="shared" si="3"/>
        <v>-27.200391975275405</v>
      </c>
      <c r="L27" s="30">
        <f aca="true" t="shared" si="6" ref="L27:L32">IF($E$32=0,0,($E27/$E$32)*100)</f>
        <v>-411.71518525435954</v>
      </c>
      <c r="M27" s="29">
        <f aca="true" t="shared" si="7" ref="M27:M32">IF($H$32=0,0,($H27/$H$32)*100)</f>
        <v>604.9837491647047</v>
      </c>
      <c r="N27" s="5"/>
      <c r="O27" s="31"/>
    </row>
    <row r="28" spans="1:15" ht="12.75">
      <c r="A28" s="6"/>
      <c r="B28" s="27" t="s">
        <v>34</v>
      </c>
      <c r="C28" s="61">
        <v>315500</v>
      </c>
      <c r="D28" s="62">
        <v>0</v>
      </c>
      <c r="E28" s="63">
        <f t="shared" si="0"/>
        <v>-315500</v>
      </c>
      <c r="F28" s="61">
        <v>352050</v>
      </c>
      <c r="G28" s="62">
        <v>0</v>
      </c>
      <c r="H28" s="63">
        <f t="shared" si="1"/>
        <v>-352050</v>
      </c>
      <c r="I28" s="63">
        <v>0</v>
      </c>
      <c r="J28" s="28">
        <f t="shared" si="2"/>
        <v>-100</v>
      </c>
      <c r="K28" s="29">
        <f t="shared" si="3"/>
        <v>-100</v>
      </c>
      <c r="L28" s="30">
        <f t="shared" si="6"/>
        <v>7.265870284294736</v>
      </c>
      <c r="M28" s="29">
        <f t="shared" si="7"/>
        <v>84.31991990745287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10569612</v>
      </c>
      <c r="D30" s="62">
        <v>300000</v>
      </c>
      <c r="E30" s="63">
        <f t="shared" si="0"/>
        <v>-10269612</v>
      </c>
      <c r="F30" s="61">
        <v>9000000</v>
      </c>
      <c r="G30" s="62">
        <v>6933212</v>
      </c>
      <c r="H30" s="63">
        <f t="shared" si="1"/>
        <v>-2066788</v>
      </c>
      <c r="I30" s="63">
        <v>9157797</v>
      </c>
      <c r="J30" s="28">
        <f t="shared" si="2"/>
        <v>-97.16167443043321</v>
      </c>
      <c r="K30" s="29">
        <f t="shared" si="3"/>
        <v>-22.964311111111112</v>
      </c>
      <c r="L30" s="30">
        <f t="shared" si="6"/>
        <v>236.5060813376755</v>
      </c>
      <c r="M30" s="29">
        <f t="shared" si="7"/>
        <v>495.0188854585562</v>
      </c>
      <c r="N30" s="5"/>
      <c r="O30" s="31"/>
    </row>
    <row r="31" spans="1:15" ht="12.75">
      <c r="A31" s="6"/>
      <c r="B31" s="27" t="s">
        <v>30</v>
      </c>
      <c r="C31" s="61">
        <v>15208419</v>
      </c>
      <c r="D31" s="62">
        <v>3573737</v>
      </c>
      <c r="E31" s="63">
        <f t="shared" si="0"/>
        <v>-11634682</v>
      </c>
      <c r="F31" s="61">
        <v>4287168</v>
      </c>
      <c r="G31" s="62">
        <v>8814399</v>
      </c>
      <c r="H31" s="63">
        <f t="shared" si="1"/>
        <v>4527231</v>
      </c>
      <c r="I31" s="63">
        <v>1179700</v>
      </c>
      <c r="J31" s="28">
        <f t="shared" si="2"/>
        <v>-76.50158770612514</v>
      </c>
      <c r="K31" s="29">
        <f t="shared" si="3"/>
        <v>105.59957062564378</v>
      </c>
      <c r="L31" s="30">
        <f t="shared" si="6"/>
        <v>267.94323363238937</v>
      </c>
      <c r="M31" s="29">
        <f t="shared" si="7"/>
        <v>-1084.3225545307137</v>
      </c>
      <c r="N31" s="5"/>
      <c r="O31" s="31"/>
    </row>
    <row r="32" spans="1:15" ht="17.25" thickBot="1">
      <c r="A32" s="6"/>
      <c r="B32" s="55" t="s">
        <v>37</v>
      </c>
      <c r="C32" s="79">
        <v>26126531</v>
      </c>
      <c r="D32" s="80">
        <v>21784312</v>
      </c>
      <c r="E32" s="81">
        <f t="shared" si="0"/>
        <v>-4342219</v>
      </c>
      <c r="F32" s="79">
        <v>22925518</v>
      </c>
      <c r="G32" s="80">
        <v>22508001</v>
      </c>
      <c r="H32" s="81">
        <f t="shared" si="1"/>
        <v>-417517</v>
      </c>
      <c r="I32" s="81">
        <v>23594000</v>
      </c>
      <c r="J32" s="56">
        <f t="shared" si="2"/>
        <v>-16.61995999392342</v>
      </c>
      <c r="K32" s="57">
        <f t="shared" si="3"/>
        <v>-1.821188947617236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64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69340476</v>
      </c>
      <c r="D7" s="62">
        <v>75488017</v>
      </c>
      <c r="E7" s="63">
        <f>($D7-$C7)</f>
        <v>6147541</v>
      </c>
      <c r="F7" s="61">
        <v>73500904</v>
      </c>
      <c r="G7" s="62">
        <v>80772178</v>
      </c>
      <c r="H7" s="63">
        <f>($G7-$F7)</f>
        <v>7271274</v>
      </c>
      <c r="I7" s="63">
        <v>86426231</v>
      </c>
      <c r="J7" s="28">
        <f>IF($C7=0,0,($E7/$C7)*100)</f>
        <v>8.86573233215186</v>
      </c>
      <c r="K7" s="29">
        <f>IF($F7=0,0,($H7/$F7)*100)</f>
        <v>9.892768121600245</v>
      </c>
      <c r="L7" s="30">
        <f>IF($E$10=0,0,($E7/$E$10)*100)</f>
        <v>8.948244803480678</v>
      </c>
      <c r="M7" s="29">
        <f>IF($H$10=0,0,($H7/$H$10)*100)</f>
        <v>82.74756162219167</v>
      </c>
      <c r="N7" s="5"/>
      <c r="O7" s="31"/>
    </row>
    <row r="8" spans="1:15" ht="12.75">
      <c r="A8" s="2"/>
      <c r="B8" s="27" t="s">
        <v>16</v>
      </c>
      <c r="C8" s="61">
        <v>344111689</v>
      </c>
      <c r="D8" s="62">
        <v>355981584</v>
      </c>
      <c r="E8" s="63">
        <f>($D8-$C8)</f>
        <v>11869895</v>
      </c>
      <c r="F8" s="61">
        <v>364758388</v>
      </c>
      <c r="G8" s="62">
        <v>379056923</v>
      </c>
      <c r="H8" s="63">
        <f>($G8-$F8)</f>
        <v>14298535</v>
      </c>
      <c r="I8" s="63">
        <v>403654447</v>
      </c>
      <c r="J8" s="28">
        <f>IF($C8=0,0,($E8/$C8)*100)</f>
        <v>3.449430920087112</v>
      </c>
      <c r="K8" s="29">
        <f>IF($F8=0,0,($H8/$F8)*100)</f>
        <v>3.920001697123412</v>
      </c>
      <c r="L8" s="30">
        <f>IF($E$10=0,0,($E8/$E$10)*100)</f>
        <v>17.277595424188515</v>
      </c>
      <c r="M8" s="29">
        <f>IF($H$10=0,0,($H8/$H$10)*100)</f>
        <v>162.71823974994814</v>
      </c>
      <c r="N8" s="5"/>
      <c r="O8" s="31"/>
    </row>
    <row r="9" spans="1:15" ht="12.75">
      <c r="A9" s="2"/>
      <c r="B9" s="27" t="s">
        <v>17</v>
      </c>
      <c r="C9" s="61">
        <v>110767223</v>
      </c>
      <c r="D9" s="62">
        <v>161450869</v>
      </c>
      <c r="E9" s="63">
        <f aca="true" t="shared" si="0" ref="E9:E32">($D9-$C9)</f>
        <v>50683646</v>
      </c>
      <c r="F9" s="61">
        <v>115069931</v>
      </c>
      <c r="G9" s="62">
        <v>102287419</v>
      </c>
      <c r="H9" s="63">
        <f aca="true" t="shared" si="1" ref="H9:H32">($G9-$F9)</f>
        <v>-12782512</v>
      </c>
      <c r="I9" s="63">
        <v>111084559</v>
      </c>
      <c r="J9" s="28">
        <f aca="true" t="shared" si="2" ref="J9:J32">IF($C9=0,0,($E9/$C9)*100)</f>
        <v>45.75689868111977</v>
      </c>
      <c r="K9" s="29">
        <f aca="true" t="shared" si="3" ref="K9:K32">IF($F9=0,0,($H9/$F9)*100)</f>
        <v>-11.108472812067646</v>
      </c>
      <c r="L9" s="30">
        <f>IF($E$10=0,0,($E9/$E$10)*100)</f>
        <v>73.7741597723308</v>
      </c>
      <c r="M9" s="29">
        <f>IF($H$10=0,0,($H9/$H$10)*100)</f>
        <v>-145.4658013721398</v>
      </c>
      <c r="N9" s="5"/>
      <c r="O9" s="31"/>
    </row>
    <row r="10" spans="1:15" ht="16.5">
      <c r="A10" s="6"/>
      <c r="B10" s="32" t="s">
        <v>18</v>
      </c>
      <c r="C10" s="64">
        <v>524219388</v>
      </c>
      <c r="D10" s="65">
        <v>592920470</v>
      </c>
      <c r="E10" s="66">
        <f t="shared" si="0"/>
        <v>68701082</v>
      </c>
      <c r="F10" s="64">
        <v>553329223</v>
      </c>
      <c r="G10" s="65">
        <v>562116520</v>
      </c>
      <c r="H10" s="66">
        <f t="shared" si="1"/>
        <v>8787297</v>
      </c>
      <c r="I10" s="66">
        <v>601165237</v>
      </c>
      <c r="J10" s="33">
        <f t="shared" si="2"/>
        <v>13.105406547840234</v>
      </c>
      <c r="K10" s="34">
        <f t="shared" si="3"/>
        <v>1.588077519628852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229710778</v>
      </c>
      <c r="D12" s="62">
        <v>174118979</v>
      </c>
      <c r="E12" s="63">
        <f t="shared" si="0"/>
        <v>-55591799</v>
      </c>
      <c r="F12" s="61">
        <v>243493432</v>
      </c>
      <c r="G12" s="62">
        <v>186307557</v>
      </c>
      <c r="H12" s="63">
        <f t="shared" si="1"/>
        <v>-57185875</v>
      </c>
      <c r="I12" s="63">
        <v>199349338</v>
      </c>
      <c r="J12" s="28">
        <f t="shared" si="2"/>
        <v>-24.200779555933593</v>
      </c>
      <c r="K12" s="29">
        <f t="shared" si="3"/>
        <v>-23.48559241630797</v>
      </c>
      <c r="L12" s="30">
        <f aca="true" t="shared" si="4" ref="L12:L17">IF($E$17=0,0,($E12/$E$17)*100)</f>
        <v>103.8046758357145</v>
      </c>
      <c r="M12" s="29">
        <f aca="true" t="shared" si="5" ref="M12:M17">IF($H$17=0,0,($H12/$H$17)*100)</f>
        <v>111.61547722386216</v>
      </c>
      <c r="N12" s="5"/>
      <c r="O12" s="31"/>
    </row>
    <row r="13" spans="1:15" ht="12.75">
      <c r="A13" s="2"/>
      <c r="B13" s="27" t="s">
        <v>21</v>
      </c>
      <c r="C13" s="61">
        <v>2120000</v>
      </c>
      <c r="D13" s="62">
        <v>2000000</v>
      </c>
      <c r="E13" s="63">
        <f t="shared" si="0"/>
        <v>-120000</v>
      </c>
      <c r="F13" s="61">
        <v>2247200</v>
      </c>
      <c r="G13" s="62">
        <v>7120000</v>
      </c>
      <c r="H13" s="63">
        <f t="shared" si="1"/>
        <v>4872800</v>
      </c>
      <c r="I13" s="63">
        <v>8247200</v>
      </c>
      <c r="J13" s="28">
        <f t="shared" si="2"/>
        <v>-5.660377358490567</v>
      </c>
      <c r="K13" s="29">
        <f t="shared" si="3"/>
        <v>216.8387326450694</v>
      </c>
      <c r="L13" s="30">
        <f t="shared" si="4"/>
        <v>0.22407191931827464</v>
      </c>
      <c r="M13" s="29">
        <f t="shared" si="5"/>
        <v>-9.51073840203434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159176698</v>
      </c>
      <c r="D15" s="62">
        <v>175163816</v>
      </c>
      <c r="E15" s="63">
        <f t="shared" si="0"/>
        <v>15987118</v>
      </c>
      <c r="F15" s="61">
        <v>168727300</v>
      </c>
      <c r="G15" s="62">
        <v>196265283</v>
      </c>
      <c r="H15" s="63">
        <f t="shared" si="1"/>
        <v>27537983</v>
      </c>
      <c r="I15" s="63">
        <v>219922333</v>
      </c>
      <c r="J15" s="28">
        <f t="shared" si="2"/>
        <v>10.04362962724607</v>
      </c>
      <c r="K15" s="29">
        <f t="shared" si="3"/>
        <v>16.32100021751074</v>
      </c>
      <c r="L15" s="30">
        <f t="shared" si="4"/>
        <v>-29.85220178856447</v>
      </c>
      <c r="M15" s="29">
        <f t="shared" si="5"/>
        <v>-53.74867682496076</v>
      </c>
      <c r="N15" s="5"/>
      <c r="O15" s="31"/>
    </row>
    <row r="16" spans="1:15" ht="12.75">
      <c r="A16" s="2"/>
      <c r="B16" s="27" t="s">
        <v>23</v>
      </c>
      <c r="C16" s="61">
        <v>257547054</v>
      </c>
      <c r="D16" s="62">
        <v>243717501</v>
      </c>
      <c r="E16" s="63">
        <f t="shared" si="0"/>
        <v>-13829553</v>
      </c>
      <c r="F16" s="61">
        <v>271083334</v>
      </c>
      <c r="G16" s="62">
        <v>244623708</v>
      </c>
      <c r="H16" s="63">
        <f t="shared" si="1"/>
        <v>-26459626</v>
      </c>
      <c r="I16" s="63">
        <v>251111083</v>
      </c>
      <c r="J16" s="40">
        <f t="shared" si="2"/>
        <v>-5.369718964053846</v>
      </c>
      <c r="K16" s="29">
        <f t="shared" si="3"/>
        <v>-9.760698162285403</v>
      </c>
      <c r="L16" s="30">
        <f t="shared" si="4"/>
        <v>25.82345403353169</v>
      </c>
      <c r="M16" s="29">
        <f t="shared" si="5"/>
        <v>51.64393800313295</v>
      </c>
      <c r="N16" s="5"/>
      <c r="O16" s="31"/>
    </row>
    <row r="17" spans="1:15" ht="16.5">
      <c r="A17" s="2"/>
      <c r="B17" s="32" t="s">
        <v>24</v>
      </c>
      <c r="C17" s="64">
        <v>648554530</v>
      </c>
      <c r="D17" s="65">
        <v>595000296</v>
      </c>
      <c r="E17" s="66">
        <f t="shared" si="0"/>
        <v>-53554234</v>
      </c>
      <c r="F17" s="64">
        <v>685551266</v>
      </c>
      <c r="G17" s="65">
        <v>634316548</v>
      </c>
      <c r="H17" s="66">
        <f t="shared" si="1"/>
        <v>-51234718</v>
      </c>
      <c r="I17" s="66">
        <v>678629954</v>
      </c>
      <c r="J17" s="41">
        <f t="shared" si="2"/>
        <v>-8.257475897978848</v>
      </c>
      <c r="K17" s="34">
        <f t="shared" si="3"/>
        <v>-7.473506437956166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-124335142</v>
      </c>
      <c r="D18" s="71">
        <v>-2079826</v>
      </c>
      <c r="E18" s="72">
        <f t="shared" si="0"/>
        <v>122255316</v>
      </c>
      <c r="F18" s="73">
        <v>-132222043</v>
      </c>
      <c r="G18" s="74">
        <v>-72200028</v>
      </c>
      <c r="H18" s="75">
        <f t="shared" si="1"/>
        <v>60022015</v>
      </c>
      <c r="I18" s="75">
        <v>-77464717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>
        <v>4714166</v>
      </c>
      <c r="D21" s="62">
        <v>0</v>
      </c>
      <c r="E21" s="63">
        <f t="shared" si="0"/>
        <v>-4714166</v>
      </c>
      <c r="F21" s="61">
        <v>24725684</v>
      </c>
      <c r="G21" s="62">
        <v>0</v>
      </c>
      <c r="H21" s="63">
        <f t="shared" si="1"/>
        <v>-24725684</v>
      </c>
      <c r="I21" s="63">
        <v>0</v>
      </c>
      <c r="J21" s="28">
        <f t="shared" si="2"/>
        <v>-100</v>
      </c>
      <c r="K21" s="29">
        <f t="shared" si="3"/>
        <v>-100</v>
      </c>
      <c r="L21" s="30">
        <f>IF($E$25=0,0,($E21/$E$25)*100)</f>
        <v>-67.51790077996614</v>
      </c>
      <c r="M21" s="29">
        <f>IF($H$25=0,0,($H21/$H$25)*100)</f>
        <v>73.00286228258888</v>
      </c>
      <c r="N21" s="5"/>
      <c r="O21" s="31"/>
    </row>
    <row r="22" spans="1:15" ht="12.75">
      <c r="A22" s="6"/>
      <c r="B22" s="27" t="s">
        <v>28</v>
      </c>
      <c r="C22" s="61">
        <v>1200000</v>
      </c>
      <c r="D22" s="62">
        <v>9116352</v>
      </c>
      <c r="E22" s="63">
        <f t="shared" si="0"/>
        <v>7916352</v>
      </c>
      <c r="F22" s="61">
        <v>1500000</v>
      </c>
      <c r="G22" s="62">
        <v>2239500</v>
      </c>
      <c r="H22" s="63">
        <f t="shared" si="1"/>
        <v>739500</v>
      </c>
      <c r="I22" s="63">
        <v>2129000</v>
      </c>
      <c r="J22" s="28">
        <f t="shared" si="2"/>
        <v>659.696</v>
      </c>
      <c r="K22" s="29">
        <f t="shared" si="3"/>
        <v>49.3</v>
      </c>
      <c r="L22" s="30">
        <f>IF($E$25=0,0,($E22/$E$25)*100)</f>
        <v>113.3807059138958</v>
      </c>
      <c r="M22" s="29">
        <f>IF($H$25=0,0,($H22/$H$25)*100)</f>
        <v>-2.183382132440683</v>
      </c>
      <c r="N22" s="5"/>
      <c r="O22" s="31"/>
    </row>
    <row r="23" spans="1:15" ht="12.75">
      <c r="A23" s="6"/>
      <c r="B23" s="27" t="s">
        <v>29</v>
      </c>
      <c r="C23" s="61">
        <v>23355132</v>
      </c>
      <c r="D23" s="62">
        <v>25835044</v>
      </c>
      <c r="E23" s="63">
        <f t="shared" si="0"/>
        <v>2479912</v>
      </c>
      <c r="F23" s="61">
        <v>30209649</v>
      </c>
      <c r="G23" s="62">
        <v>20326361</v>
      </c>
      <c r="H23" s="63">
        <f t="shared" si="1"/>
        <v>-9883288</v>
      </c>
      <c r="I23" s="63">
        <v>22151053</v>
      </c>
      <c r="J23" s="28">
        <f t="shared" si="2"/>
        <v>10.618274390399506</v>
      </c>
      <c r="K23" s="29">
        <f t="shared" si="3"/>
        <v>-32.71566644153992</v>
      </c>
      <c r="L23" s="30">
        <f>IF($E$25=0,0,($E23/$E$25)*100)</f>
        <v>35.51814941583461</v>
      </c>
      <c r="M23" s="29">
        <f>IF($H$25=0,0,($H23/$H$25)*100)</f>
        <v>29.180519849851805</v>
      </c>
      <c r="N23" s="5"/>
      <c r="O23" s="31"/>
    </row>
    <row r="24" spans="1:15" ht="12.75">
      <c r="A24" s="6"/>
      <c r="B24" s="27" t="s">
        <v>30</v>
      </c>
      <c r="C24" s="61"/>
      <c r="D24" s="62">
        <v>1300000</v>
      </c>
      <c r="E24" s="63">
        <f t="shared" si="0"/>
        <v>1300000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18.61904545023573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29269298</v>
      </c>
      <c r="D25" s="65">
        <v>36251396</v>
      </c>
      <c r="E25" s="66">
        <f t="shared" si="0"/>
        <v>6982098</v>
      </c>
      <c r="F25" s="64">
        <v>56435333</v>
      </c>
      <c r="G25" s="65">
        <v>22565861</v>
      </c>
      <c r="H25" s="66">
        <f t="shared" si="1"/>
        <v>-33869472</v>
      </c>
      <c r="I25" s="66">
        <v>24280053</v>
      </c>
      <c r="J25" s="41">
        <f t="shared" si="2"/>
        <v>23.85468213142659</v>
      </c>
      <c r="K25" s="34">
        <f t="shared" si="3"/>
        <v>-60.01465783855656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7631579</v>
      </c>
      <c r="D27" s="62">
        <v>1651781</v>
      </c>
      <c r="E27" s="63">
        <f t="shared" si="0"/>
        <v>-5979798</v>
      </c>
      <c r="F27" s="61">
        <v>28355263</v>
      </c>
      <c r="G27" s="62">
        <v>12225846</v>
      </c>
      <c r="H27" s="63">
        <f t="shared" si="1"/>
        <v>-16129417</v>
      </c>
      <c r="I27" s="63">
        <v>19323158</v>
      </c>
      <c r="J27" s="28">
        <f t="shared" si="2"/>
        <v>-78.35597325271742</v>
      </c>
      <c r="K27" s="29">
        <f t="shared" si="3"/>
        <v>-56.8833270916937</v>
      </c>
      <c r="L27" s="30">
        <f aca="true" t="shared" si="6" ref="L27:L32">IF($E$32=0,0,($E27/$E$32)*100)</f>
        <v>-85.64471595786826</v>
      </c>
      <c r="M27" s="29">
        <f aca="true" t="shared" si="7" ref="M27:M32">IF($H$32=0,0,($H27/$H$32)*100)</f>
        <v>47.622286523982424</v>
      </c>
      <c r="N27" s="5"/>
      <c r="O27" s="31"/>
    </row>
    <row r="28" spans="1:15" ht="12.75">
      <c r="A28" s="6"/>
      <c r="B28" s="27" t="s">
        <v>34</v>
      </c>
      <c r="C28" s="61">
        <v>13398377</v>
      </c>
      <c r="D28" s="62">
        <v>13365958</v>
      </c>
      <c r="E28" s="63">
        <f t="shared" si="0"/>
        <v>-32419</v>
      </c>
      <c r="F28" s="61">
        <v>24002000</v>
      </c>
      <c r="G28" s="62">
        <v>5958799</v>
      </c>
      <c r="H28" s="63">
        <f t="shared" si="1"/>
        <v>-18043201</v>
      </c>
      <c r="I28" s="63">
        <v>2383386</v>
      </c>
      <c r="J28" s="28">
        <f t="shared" si="2"/>
        <v>-0.24196214213109543</v>
      </c>
      <c r="K28" s="29">
        <f t="shared" si="3"/>
        <v>-75.17373968835929</v>
      </c>
      <c r="L28" s="30">
        <f t="shared" si="6"/>
        <v>-0.464316026500917</v>
      </c>
      <c r="M28" s="29">
        <f t="shared" si="7"/>
        <v>53.27275547726282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1724656</v>
      </c>
      <c r="E30" s="63">
        <f t="shared" si="0"/>
        <v>1724656</v>
      </c>
      <c r="F30" s="61"/>
      <c r="G30" s="62">
        <v>0</v>
      </c>
      <c r="H30" s="63">
        <f t="shared" si="1"/>
        <v>0</v>
      </c>
      <c r="I30" s="63">
        <v>0</v>
      </c>
      <c r="J30" s="28">
        <f t="shared" si="2"/>
        <v>0</v>
      </c>
      <c r="K30" s="29">
        <f t="shared" si="3"/>
        <v>0</v>
      </c>
      <c r="L30" s="30">
        <f t="shared" si="6"/>
        <v>24.70111419232443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>
        <v>8239342</v>
      </c>
      <c r="D31" s="62">
        <v>19509001</v>
      </c>
      <c r="E31" s="63">
        <f t="shared" si="0"/>
        <v>11269659</v>
      </c>
      <c r="F31" s="61">
        <v>4078070</v>
      </c>
      <c r="G31" s="62">
        <v>4381216</v>
      </c>
      <c r="H31" s="63">
        <f t="shared" si="1"/>
        <v>303146</v>
      </c>
      <c r="I31" s="63">
        <v>2573509</v>
      </c>
      <c r="J31" s="28">
        <f t="shared" si="2"/>
        <v>136.77862868175637</v>
      </c>
      <c r="K31" s="29">
        <f t="shared" si="3"/>
        <v>7.433565387548521</v>
      </c>
      <c r="L31" s="30">
        <f t="shared" si="6"/>
        <v>161.40791779204474</v>
      </c>
      <c r="M31" s="29">
        <f t="shared" si="7"/>
        <v>-0.8950420012452511</v>
      </c>
      <c r="N31" s="5"/>
      <c r="O31" s="31"/>
    </row>
    <row r="32" spans="1:15" ht="17.25" thickBot="1">
      <c r="A32" s="6"/>
      <c r="B32" s="55" t="s">
        <v>37</v>
      </c>
      <c r="C32" s="79">
        <v>29269298</v>
      </c>
      <c r="D32" s="80">
        <v>36251396</v>
      </c>
      <c r="E32" s="81">
        <f t="shared" si="0"/>
        <v>6982098</v>
      </c>
      <c r="F32" s="79">
        <v>56435333</v>
      </c>
      <c r="G32" s="80">
        <v>22565861</v>
      </c>
      <c r="H32" s="81">
        <f t="shared" si="1"/>
        <v>-33869472</v>
      </c>
      <c r="I32" s="81">
        <v>24280053</v>
      </c>
      <c r="J32" s="56">
        <f t="shared" si="2"/>
        <v>23.85468213142659</v>
      </c>
      <c r="K32" s="57">
        <f t="shared" si="3"/>
        <v>-60.01465783855656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65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3543000</v>
      </c>
      <c r="D7" s="62">
        <v>3354420</v>
      </c>
      <c r="E7" s="63">
        <f>($D7-$C7)</f>
        <v>-188580</v>
      </c>
      <c r="F7" s="61">
        <v>3771000</v>
      </c>
      <c r="G7" s="62">
        <v>3522000</v>
      </c>
      <c r="H7" s="63">
        <f>($G7-$F7)</f>
        <v>-249000</v>
      </c>
      <c r="I7" s="63">
        <v>3698000</v>
      </c>
      <c r="J7" s="28">
        <f>IF($C7=0,0,($E7/$C7)*100)</f>
        <v>-5.3226079593564775</v>
      </c>
      <c r="K7" s="29">
        <f>IF($F7=0,0,($H7/$F7)*100)</f>
        <v>-6.6030230708035</v>
      </c>
      <c r="L7" s="30">
        <f>IF($E$10=0,0,($E7/$E$10)*100)</f>
        <v>14.070089309030134</v>
      </c>
      <c r="M7" s="29">
        <f>IF($H$10=0,0,($H7/$H$10)*100)</f>
        <v>21.25529141516706</v>
      </c>
      <c r="N7" s="5"/>
      <c r="O7" s="31"/>
    </row>
    <row r="8" spans="1:15" ht="12.75">
      <c r="A8" s="2"/>
      <c r="B8" s="27" t="s">
        <v>16</v>
      </c>
      <c r="C8" s="61">
        <v>8583000</v>
      </c>
      <c r="D8" s="62">
        <v>8456994</v>
      </c>
      <c r="E8" s="63">
        <f>($D8-$C8)</f>
        <v>-126006</v>
      </c>
      <c r="F8" s="61">
        <v>9131000</v>
      </c>
      <c r="G8" s="62">
        <v>8880000</v>
      </c>
      <c r="H8" s="63">
        <f>($G8-$F8)</f>
        <v>-251000</v>
      </c>
      <c r="I8" s="63">
        <v>9324000</v>
      </c>
      <c r="J8" s="28">
        <f>IF($C8=0,0,($E8/$C8)*100)</f>
        <v>-1.4680880810905277</v>
      </c>
      <c r="K8" s="29">
        <f>IF($F8=0,0,($H8/$F8)*100)</f>
        <v>-2.748877450443544</v>
      </c>
      <c r="L8" s="30">
        <f>IF($E$10=0,0,($E8/$E$10)*100)</f>
        <v>9.401398204866112</v>
      </c>
      <c r="M8" s="29">
        <f>IF($H$10=0,0,($H8/$H$10)*100)</f>
        <v>21.4260166474174</v>
      </c>
      <c r="N8" s="5"/>
      <c r="O8" s="31"/>
    </row>
    <row r="9" spans="1:15" ht="12.75">
      <c r="A9" s="2"/>
      <c r="B9" s="27" t="s">
        <v>17</v>
      </c>
      <c r="C9" s="61">
        <v>27783000</v>
      </c>
      <c r="D9" s="62">
        <v>26757296</v>
      </c>
      <c r="E9" s="63">
        <f aca="true" t="shared" si="0" ref="E9:E32">($D9-$C9)</f>
        <v>-1025704</v>
      </c>
      <c r="F9" s="61">
        <v>28767000</v>
      </c>
      <c r="G9" s="62">
        <v>28095527</v>
      </c>
      <c r="H9" s="63">
        <f aca="true" t="shared" si="1" ref="H9:H32">($G9-$F9)</f>
        <v>-671473</v>
      </c>
      <c r="I9" s="63">
        <v>29500241</v>
      </c>
      <c r="J9" s="28">
        <f aca="true" t="shared" si="2" ref="J9:J32">IF($C9=0,0,($E9/$C9)*100)</f>
        <v>-3.6918403340172046</v>
      </c>
      <c r="K9" s="29">
        <f aca="true" t="shared" si="3" ref="K9:K32">IF($F9=0,0,($H9/$F9)*100)</f>
        <v>-2.334178051239267</v>
      </c>
      <c r="L9" s="30">
        <f>IF($E$10=0,0,($E9/$E$10)*100)</f>
        <v>76.52851248610375</v>
      </c>
      <c r="M9" s="29">
        <f>IF($H$10=0,0,($H9/$H$10)*100)</f>
        <v>57.318691937415544</v>
      </c>
      <c r="N9" s="5"/>
      <c r="O9" s="31"/>
    </row>
    <row r="10" spans="1:15" ht="16.5">
      <c r="A10" s="6"/>
      <c r="B10" s="32" t="s">
        <v>18</v>
      </c>
      <c r="C10" s="64">
        <v>39909000</v>
      </c>
      <c r="D10" s="65">
        <v>38568710</v>
      </c>
      <c r="E10" s="66">
        <f t="shared" si="0"/>
        <v>-1340290</v>
      </c>
      <c r="F10" s="64">
        <v>41669000</v>
      </c>
      <c r="G10" s="65">
        <v>40497527</v>
      </c>
      <c r="H10" s="66">
        <f t="shared" si="1"/>
        <v>-1171473</v>
      </c>
      <c r="I10" s="66">
        <v>42522241</v>
      </c>
      <c r="J10" s="33">
        <f t="shared" si="2"/>
        <v>-3.3583652810143074</v>
      </c>
      <c r="K10" s="34">
        <f t="shared" si="3"/>
        <v>-2.8113777628452805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20081000</v>
      </c>
      <c r="D12" s="62">
        <v>19433444</v>
      </c>
      <c r="E12" s="63">
        <f t="shared" si="0"/>
        <v>-647556</v>
      </c>
      <c r="F12" s="61">
        <v>21366000</v>
      </c>
      <c r="G12" s="62">
        <v>20405732</v>
      </c>
      <c r="H12" s="63">
        <f t="shared" si="1"/>
        <v>-960268</v>
      </c>
      <c r="I12" s="63">
        <v>21426000</v>
      </c>
      <c r="J12" s="28">
        <f t="shared" si="2"/>
        <v>-3.2247198844679046</v>
      </c>
      <c r="K12" s="29">
        <f t="shared" si="3"/>
        <v>-4.494374239445849</v>
      </c>
      <c r="L12" s="30">
        <f aca="true" t="shared" si="4" ref="L12:L17">IF($E$17=0,0,($E12/$E$17)*100)</f>
        <v>15.154087950230558</v>
      </c>
      <c r="M12" s="29">
        <f aca="true" t="shared" si="5" ref="M12:M17">IF($H$17=0,0,($H12/$H$17)*100)</f>
        <v>18.035399995229465</v>
      </c>
      <c r="N12" s="5"/>
      <c r="O12" s="31"/>
    </row>
    <row r="13" spans="1:15" ht="12.75">
      <c r="A13" s="2"/>
      <c r="B13" s="27" t="s">
        <v>21</v>
      </c>
      <c r="C13" s="61">
        <v>5241000</v>
      </c>
      <c r="D13" s="62">
        <v>5222000</v>
      </c>
      <c r="E13" s="63">
        <f t="shared" si="0"/>
        <v>-19000</v>
      </c>
      <c r="F13" s="61">
        <v>5577000</v>
      </c>
      <c r="G13" s="62">
        <v>5483000</v>
      </c>
      <c r="H13" s="63">
        <f t="shared" si="1"/>
        <v>-94000</v>
      </c>
      <c r="I13" s="63">
        <v>5757000</v>
      </c>
      <c r="J13" s="28">
        <f t="shared" si="2"/>
        <v>-0.3625262354512498</v>
      </c>
      <c r="K13" s="29">
        <f t="shared" si="3"/>
        <v>-1.6854939931863009</v>
      </c>
      <c r="L13" s="30">
        <f t="shared" si="4"/>
        <v>0.44463748471851167</v>
      </c>
      <c r="M13" s="29">
        <f t="shared" si="5"/>
        <v>1.7654733882120095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957000</v>
      </c>
      <c r="D15" s="62">
        <v>953000</v>
      </c>
      <c r="E15" s="63">
        <f t="shared" si="0"/>
        <v>-4000</v>
      </c>
      <c r="F15" s="61">
        <v>1018000</v>
      </c>
      <c r="G15" s="62">
        <v>1001000</v>
      </c>
      <c r="H15" s="63">
        <f t="shared" si="1"/>
        <v>-17000</v>
      </c>
      <c r="I15" s="63">
        <v>1051000</v>
      </c>
      <c r="J15" s="28">
        <f t="shared" si="2"/>
        <v>-0.41797283176593525</v>
      </c>
      <c r="K15" s="29">
        <f t="shared" si="3"/>
        <v>-1.6699410609037328</v>
      </c>
      <c r="L15" s="30">
        <f t="shared" si="4"/>
        <v>0.09360789151968668</v>
      </c>
      <c r="M15" s="29">
        <f t="shared" si="5"/>
        <v>0.3192877404213208</v>
      </c>
      <c r="N15" s="5"/>
      <c r="O15" s="31"/>
    </row>
    <row r="16" spans="1:15" ht="12.75">
      <c r="A16" s="2"/>
      <c r="B16" s="27" t="s">
        <v>23</v>
      </c>
      <c r="C16" s="61">
        <v>33472000</v>
      </c>
      <c r="D16" s="62">
        <v>29869412</v>
      </c>
      <c r="E16" s="63">
        <f t="shared" si="0"/>
        <v>-3602588</v>
      </c>
      <c r="F16" s="61">
        <v>35615000</v>
      </c>
      <c r="G16" s="62">
        <v>31361917</v>
      </c>
      <c r="H16" s="63">
        <f t="shared" si="1"/>
        <v>-4253083</v>
      </c>
      <c r="I16" s="63">
        <v>32929596</v>
      </c>
      <c r="J16" s="40">
        <f t="shared" si="2"/>
        <v>-10.762989961759082</v>
      </c>
      <c r="K16" s="29">
        <f t="shared" si="3"/>
        <v>-11.9418306893163</v>
      </c>
      <c r="L16" s="30">
        <f t="shared" si="4"/>
        <v>84.30766667353124</v>
      </c>
      <c r="M16" s="29">
        <f t="shared" si="5"/>
        <v>79.8798388761372</v>
      </c>
      <c r="N16" s="5"/>
      <c r="O16" s="31"/>
    </row>
    <row r="17" spans="1:15" ht="16.5">
      <c r="A17" s="2"/>
      <c r="B17" s="32" t="s">
        <v>24</v>
      </c>
      <c r="C17" s="64">
        <v>59751000</v>
      </c>
      <c r="D17" s="65">
        <v>55477856</v>
      </c>
      <c r="E17" s="66">
        <f t="shared" si="0"/>
        <v>-4273144</v>
      </c>
      <c r="F17" s="64">
        <v>63576000</v>
      </c>
      <c r="G17" s="65">
        <v>58251649</v>
      </c>
      <c r="H17" s="66">
        <f t="shared" si="1"/>
        <v>-5324351</v>
      </c>
      <c r="I17" s="66">
        <v>61163596</v>
      </c>
      <c r="J17" s="41">
        <f t="shared" si="2"/>
        <v>-7.15158574751887</v>
      </c>
      <c r="K17" s="34">
        <f t="shared" si="3"/>
        <v>-8.374781364036743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-19842000</v>
      </c>
      <c r="D18" s="71">
        <v>-16909146</v>
      </c>
      <c r="E18" s="72">
        <f t="shared" si="0"/>
        <v>2932854</v>
      </c>
      <c r="F18" s="73">
        <v>-21907000</v>
      </c>
      <c r="G18" s="74">
        <v>-17754122</v>
      </c>
      <c r="H18" s="75">
        <f t="shared" si="1"/>
        <v>4152878</v>
      </c>
      <c r="I18" s="75">
        <v>-18641355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19747500</v>
      </c>
      <c r="D23" s="62">
        <v>16905000</v>
      </c>
      <c r="E23" s="63">
        <f t="shared" si="0"/>
        <v>-2842500</v>
      </c>
      <c r="F23" s="61">
        <v>21012000</v>
      </c>
      <c r="G23" s="62">
        <v>17750000</v>
      </c>
      <c r="H23" s="63">
        <f t="shared" si="1"/>
        <v>-3262000</v>
      </c>
      <c r="I23" s="63">
        <v>18637000</v>
      </c>
      <c r="J23" s="28">
        <f t="shared" si="2"/>
        <v>-14.394227117356628</v>
      </c>
      <c r="K23" s="29">
        <f t="shared" si="3"/>
        <v>-15.524462212069293</v>
      </c>
      <c r="L23" s="30">
        <f>IF($E$25=0,0,($E23/$E$25)*100)</f>
        <v>100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19747500</v>
      </c>
      <c r="D25" s="65">
        <v>16905000</v>
      </c>
      <c r="E25" s="66">
        <f t="shared" si="0"/>
        <v>-2842500</v>
      </c>
      <c r="F25" s="64">
        <v>21012000</v>
      </c>
      <c r="G25" s="65">
        <v>17750000</v>
      </c>
      <c r="H25" s="66">
        <f t="shared" si="1"/>
        <v>-3262000</v>
      </c>
      <c r="I25" s="66">
        <v>18637000</v>
      </c>
      <c r="J25" s="41">
        <f t="shared" si="2"/>
        <v>-14.394227117356628</v>
      </c>
      <c r="K25" s="34">
        <f t="shared" si="3"/>
        <v>-15.524462212069293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13025300</v>
      </c>
      <c r="D27" s="62">
        <v>10671000</v>
      </c>
      <c r="E27" s="63">
        <f t="shared" si="0"/>
        <v>-2354300</v>
      </c>
      <c r="F27" s="61">
        <v>5113000</v>
      </c>
      <c r="G27" s="62">
        <v>11204000</v>
      </c>
      <c r="H27" s="63">
        <f t="shared" si="1"/>
        <v>6091000</v>
      </c>
      <c r="I27" s="63">
        <v>11764000</v>
      </c>
      <c r="J27" s="28">
        <f t="shared" si="2"/>
        <v>-18.074823612507966</v>
      </c>
      <c r="K27" s="29">
        <f t="shared" si="3"/>
        <v>119.12771367103461</v>
      </c>
      <c r="L27" s="30">
        <f aca="true" t="shared" si="6" ref="L27:L32">IF($E$32=0,0,($E27/$E$32)*100)</f>
        <v>82.8249780123131</v>
      </c>
      <c r="M27" s="29">
        <f aca="true" t="shared" si="7" ref="M27:M32">IF($H$32=0,0,($H27/$H$32)*100)</f>
        <v>-186.7259350091968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6722200</v>
      </c>
      <c r="D30" s="62">
        <v>0</v>
      </c>
      <c r="E30" s="63">
        <f t="shared" si="0"/>
        <v>-6722200</v>
      </c>
      <c r="F30" s="61">
        <v>7152000</v>
      </c>
      <c r="G30" s="62">
        <v>0</v>
      </c>
      <c r="H30" s="63">
        <f t="shared" si="1"/>
        <v>-7152000</v>
      </c>
      <c r="I30" s="63">
        <v>0</v>
      </c>
      <c r="J30" s="28">
        <f t="shared" si="2"/>
        <v>-100</v>
      </c>
      <c r="K30" s="29">
        <f t="shared" si="3"/>
        <v>-100</v>
      </c>
      <c r="L30" s="30">
        <f t="shared" si="6"/>
        <v>236.48900615655234</v>
      </c>
      <c r="M30" s="29">
        <f t="shared" si="7"/>
        <v>219.2519926425506</v>
      </c>
      <c r="N30" s="5"/>
      <c r="O30" s="31"/>
    </row>
    <row r="31" spans="1:15" ht="12.75">
      <c r="A31" s="6"/>
      <c r="B31" s="27" t="s">
        <v>30</v>
      </c>
      <c r="C31" s="61"/>
      <c r="D31" s="62">
        <v>6234000</v>
      </c>
      <c r="E31" s="63">
        <f t="shared" si="0"/>
        <v>6234000</v>
      </c>
      <c r="F31" s="61">
        <v>8747000</v>
      </c>
      <c r="G31" s="62">
        <v>6546000</v>
      </c>
      <c r="H31" s="63">
        <f t="shared" si="1"/>
        <v>-2201000</v>
      </c>
      <c r="I31" s="63">
        <v>6873000</v>
      </c>
      <c r="J31" s="28">
        <f t="shared" si="2"/>
        <v>0</v>
      </c>
      <c r="K31" s="29">
        <f t="shared" si="3"/>
        <v>-25.162912998742428</v>
      </c>
      <c r="L31" s="30">
        <f t="shared" si="6"/>
        <v>-219.31398416886543</v>
      </c>
      <c r="M31" s="29">
        <f t="shared" si="7"/>
        <v>67.47394236664623</v>
      </c>
      <c r="N31" s="5"/>
      <c r="O31" s="31"/>
    </row>
    <row r="32" spans="1:15" ht="17.25" thickBot="1">
      <c r="A32" s="6"/>
      <c r="B32" s="55" t="s">
        <v>37</v>
      </c>
      <c r="C32" s="79">
        <v>19747500</v>
      </c>
      <c r="D32" s="80">
        <v>16905000</v>
      </c>
      <c r="E32" s="81">
        <f t="shared" si="0"/>
        <v>-2842500</v>
      </c>
      <c r="F32" s="79">
        <v>21012000</v>
      </c>
      <c r="G32" s="80">
        <v>17750000</v>
      </c>
      <c r="H32" s="81">
        <f t="shared" si="1"/>
        <v>-3262000</v>
      </c>
      <c r="I32" s="81">
        <v>18637000</v>
      </c>
      <c r="J32" s="56">
        <f t="shared" si="2"/>
        <v>-14.394227117356628</v>
      </c>
      <c r="K32" s="57">
        <f t="shared" si="3"/>
        <v>-15.524462212069293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66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24648000</v>
      </c>
      <c r="D7" s="62">
        <v>26000000</v>
      </c>
      <c r="E7" s="63">
        <f>($D7-$C7)</f>
        <v>1352000</v>
      </c>
      <c r="F7" s="61">
        <v>27497000</v>
      </c>
      <c r="G7" s="62">
        <v>30354000</v>
      </c>
      <c r="H7" s="63">
        <f>($G7-$F7)</f>
        <v>2857000</v>
      </c>
      <c r="I7" s="63">
        <v>34194000</v>
      </c>
      <c r="J7" s="28">
        <f>IF($C7=0,0,($E7/$C7)*100)</f>
        <v>5.485232067510549</v>
      </c>
      <c r="K7" s="29">
        <f>IF($F7=0,0,($H7/$F7)*100)</f>
        <v>10.390224388115067</v>
      </c>
      <c r="L7" s="30">
        <f>IF($E$10=0,0,($E7/$E$10)*100)</f>
        <v>45.97075824549473</v>
      </c>
      <c r="M7" s="29">
        <f>IF($H$10=0,0,($H7/$H$10)*100)</f>
        <v>199.2356936637889</v>
      </c>
      <c r="N7" s="5"/>
      <c r="O7" s="31"/>
    </row>
    <row r="8" spans="1:15" ht="12.75">
      <c r="A8" s="2"/>
      <c r="B8" s="27" t="s">
        <v>16</v>
      </c>
      <c r="C8" s="61">
        <v>104460000</v>
      </c>
      <c r="D8" s="62">
        <v>104381000</v>
      </c>
      <c r="E8" s="63">
        <f>($D8-$C8)</f>
        <v>-79000</v>
      </c>
      <c r="F8" s="61">
        <v>119573000</v>
      </c>
      <c r="G8" s="62">
        <v>120376000</v>
      </c>
      <c r="H8" s="63">
        <f>($G8-$F8)</f>
        <v>803000</v>
      </c>
      <c r="I8" s="63">
        <v>137343000</v>
      </c>
      <c r="J8" s="28">
        <f>IF($C8=0,0,($E8/$C8)*100)</f>
        <v>-0.07562703427149148</v>
      </c>
      <c r="K8" s="29">
        <f>IF($F8=0,0,($H8/$F8)*100)</f>
        <v>0.671556287790722</v>
      </c>
      <c r="L8" s="30">
        <f>IF($E$10=0,0,($E8/$E$10)*100)</f>
        <v>-2.68616116967018</v>
      </c>
      <c r="M8" s="29">
        <f>IF($H$10=0,0,($H8/$H$10)*100)</f>
        <v>55.99799160378806</v>
      </c>
      <c r="N8" s="5"/>
      <c r="O8" s="31"/>
    </row>
    <row r="9" spans="1:15" ht="12.75">
      <c r="A9" s="2"/>
      <c r="B9" s="27" t="s">
        <v>17</v>
      </c>
      <c r="C9" s="61">
        <v>77206000</v>
      </c>
      <c r="D9" s="62">
        <v>78874000</v>
      </c>
      <c r="E9" s="63">
        <f aca="true" t="shared" si="0" ref="E9:E32">($D9-$C9)</f>
        <v>1668000</v>
      </c>
      <c r="F9" s="61">
        <v>79660000</v>
      </c>
      <c r="G9" s="62">
        <v>77433980</v>
      </c>
      <c r="H9" s="63">
        <f aca="true" t="shared" si="1" ref="H9:H32">($G9-$F9)</f>
        <v>-2226020</v>
      </c>
      <c r="I9" s="63">
        <v>82540349</v>
      </c>
      <c r="J9" s="28">
        <f aca="true" t="shared" si="2" ref="J9:J32">IF($C9=0,0,($E9/$C9)*100)</f>
        <v>2.1604538507369893</v>
      </c>
      <c r="K9" s="29">
        <f aca="true" t="shared" si="3" ref="K9:K32">IF($F9=0,0,($H9/$F9)*100)</f>
        <v>-2.7944012051217677</v>
      </c>
      <c r="L9" s="30">
        <f>IF($E$10=0,0,($E9/$E$10)*100)</f>
        <v>56.71540292417545</v>
      </c>
      <c r="M9" s="29">
        <f>IF($H$10=0,0,($H9/$H$10)*100)</f>
        <v>-155.23368526757696</v>
      </c>
      <c r="N9" s="5"/>
      <c r="O9" s="31"/>
    </row>
    <row r="10" spans="1:15" ht="16.5">
      <c r="A10" s="6"/>
      <c r="B10" s="32" t="s">
        <v>18</v>
      </c>
      <c r="C10" s="64">
        <v>206314000</v>
      </c>
      <c r="D10" s="65">
        <v>209255000</v>
      </c>
      <c r="E10" s="66">
        <f t="shared" si="0"/>
        <v>2941000</v>
      </c>
      <c r="F10" s="64">
        <v>226730000</v>
      </c>
      <c r="G10" s="65">
        <v>228163980</v>
      </c>
      <c r="H10" s="66">
        <f t="shared" si="1"/>
        <v>1433980</v>
      </c>
      <c r="I10" s="66">
        <v>254077349</v>
      </c>
      <c r="J10" s="33">
        <f t="shared" si="2"/>
        <v>1.425497057882645</v>
      </c>
      <c r="K10" s="34">
        <f t="shared" si="3"/>
        <v>0.6324615181052353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61746000</v>
      </c>
      <c r="D12" s="62">
        <v>63744000</v>
      </c>
      <c r="E12" s="63">
        <f t="shared" si="0"/>
        <v>1998000</v>
      </c>
      <c r="F12" s="61">
        <v>66377000</v>
      </c>
      <c r="G12" s="62">
        <v>68206000</v>
      </c>
      <c r="H12" s="63">
        <f t="shared" si="1"/>
        <v>1829000</v>
      </c>
      <c r="I12" s="63">
        <v>73321000</v>
      </c>
      <c r="J12" s="28">
        <f t="shared" si="2"/>
        <v>3.2358371392478866</v>
      </c>
      <c r="K12" s="29">
        <f t="shared" si="3"/>
        <v>2.7554725281347454</v>
      </c>
      <c r="L12" s="30">
        <f aca="true" t="shared" si="4" ref="L12:L17">IF($E$17=0,0,($E12/$E$17)*100)</f>
        <v>-49.01847736538687</v>
      </c>
      <c r="M12" s="29">
        <f aca="true" t="shared" si="5" ref="M12:M17">IF($H$17=0,0,($H12/$H$17)*100)</f>
        <v>-34.387197208413866</v>
      </c>
      <c r="N12" s="5"/>
      <c r="O12" s="31"/>
    </row>
    <row r="13" spans="1:15" ht="12.75">
      <c r="A13" s="2"/>
      <c r="B13" s="27" t="s">
        <v>21</v>
      </c>
      <c r="C13" s="61">
        <v>20108000</v>
      </c>
      <c r="D13" s="62">
        <v>10330000</v>
      </c>
      <c r="E13" s="63">
        <f t="shared" si="0"/>
        <v>-9778000</v>
      </c>
      <c r="F13" s="61">
        <v>21616000</v>
      </c>
      <c r="G13" s="62">
        <v>11052624</v>
      </c>
      <c r="H13" s="63">
        <f t="shared" si="1"/>
        <v>-10563376</v>
      </c>
      <c r="I13" s="63">
        <v>11882000</v>
      </c>
      <c r="J13" s="28">
        <f t="shared" si="2"/>
        <v>-48.6274119753332</v>
      </c>
      <c r="K13" s="29">
        <f t="shared" si="3"/>
        <v>-48.868319763138416</v>
      </c>
      <c r="L13" s="30">
        <f t="shared" si="4"/>
        <v>239.89122706644284</v>
      </c>
      <c r="M13" s="29">
        <f t="shared" si="5"/>
        <v>198.60300366245272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36624000</v>
      </c>
      <c r="D15" s="62">
        <v>42250000</v>
      </c>
      <c r="E15" s="63">
        <f t="shared" si="0"/>
        <v>5626000</v>
      </c>
      <c r="F15" s="61">
        <v>40970000</v>
      </c>
      <c r="G15" s="62">
        <v>46910000</v>
      </c>
      <c r="H15" s="63">
        <f t="shared" si="1"/>
        <v>5940000</v>
      </c>
      <c r="I15" s="63">
        <v>52173000</v>
      </c>
      <c r="J15" s="28">
        <f t="shared" si="2"/>
        <v>15.361511577107908</v>
      </c>
      <c r="K15" s="29">
        <f t="shared" si="3"/>
        <v>14.498413473273128</v>
      </c>
      <c r="L15" s="30">
        <f t="shared" si="4"/>
        <v>-138.02700383266594</v>
      </c>
      <c r="M15" s="29">
        <f t="shared" si="5"/>
        <v>-111.67848628648352</v>
      </c>
      <c r="N15" s="5"/>
      <c r="O15" s="31"/>
    </row>
    <row r="16" spans="1:15" ht="12.75">
      <c r="A16" s="2"/>
      <c r="B16" s="27" t="s">
        <v>23</v>
      </c>
      <c r="C16" s="61">
        <v>89600000</v>
      </c>
      <c r="D16" s="62">
        <v>87677986</v>
      </c>
      <c r="E16" s="63">
        <f t="shared" si="0"/>
        <v>-1922014</v>
      </c>
      <c r="F16" s="61">
        <v>96596000</v>
      </c>
      <c r="G16" s="62">
        <v>94071536</v>
      </c>
      <c r="H16" s="63">
        <f t="shared" si="1"/>
        <v>-2524464</v>
      </c>
      <c r="I16" s="63">
        <v>101101548</v>
      </c>
      <c r="J16" s="40">
        <f t="shared" si="2"/>
        <v>-2.1451049107142857</v>
      </c>
      <c r="K16" s="29">
        <f t="shared" si="3"/>
        <v>-2.6134249865418857</v>
      </c>
      <c r="L16" s="30">
        <f t="shared" si="4"/>
        <v>47.15425413160995</v>
      </c>
      <c r="M16" s="29">
        <f t="shared" si="5"/>
        <v>47.46267983244467</v>
      </c>
      <c r="N16" s="5"/>
      <c r="O16" s="31"/>
    </row>
    <row r="17" spans="1:15" ht="16.5">
      <c r="A17" s="2"/>
      <c r="B17" s="32" t="s">
        <v>24</v>
      </c>
      <c r="C17" s="64">
        <v>208078000</v>
      </c>
      <c r="D17" s="65">
        <v>204001986</v>
      </c>
      <c r="E17" s="66">
        <f t="shared" si="0"/>
        <v>-4076014</v>
      </c>
      <c r="F17" s="64">
        <v>225559000</v>
      </c>
      <c r="G17" s="65">
        <v>220240160</v>
      </c>
      <c r="H17" s="66">
        <f t="shared" si="1"/>
        <v>-5318840</v>
      </c>
      <c r="I17" s="66">
        <v>238477548</v>
      </c>
      <c r="J17" s="41">
        <f t="shared" si="2"/>
        <v>-1.9588875325599053</v>
      </c>
      <c r="K17" s="34">
        <f t="shared" si="3"/>
        <v>-2.3580703939989096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-1764000</v>
      </c>
      <c r="D18" s="71">
        <v>5253014</v>
      </c>
      <c r="E18" s="72">
        <f t="shared" si="0"/>
        <v>7017014</v>
      </c>
      <c r="F18" s="73">
        <v>1171000</v>
      </c>
      <c r="G18" s="74">
        <v>7923820</v>
      </c>
      <c r="H18" s="75">
        <f t="shared" si="1"/>
        <v>6752820</v>
      </c>
      <c r="I18" s="75">
        <v>15599801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>
        <v>8800000</v>
      </c>
      <c r="D21" s="62">
        <v>10500000</v>
      </c>
      <c r="E21" s="63">
        <f t="shared" si="0"/>
        <v>1700000</v>
      </c>
      <c r="F21" s="61">
        <v>26700000</v>
      </c>
      <c r="G21" s="62">
        <v>14000000</v>
      </c>
      <c r="H21" s="63">
        <f t="shared" si="1"/>
        <v>-12700000</v>
      </c>
      <c r="I21" s="63">
        <v>22500000</v>
      </c>
      <c r="J21" s="28">
        <f t="shared" si="2"/>
        <v>19.318181818181817</v>
      </c>
      <c r="K21" s="29">
        <f t="shared" si="3"/>
        <v>-47.565543071161045</v>
      </c>
      <c r="L21" s="30">
        <f>IF($E$25=0,0,($E21/$E$25)*100)</f>
        <v>102.8308734575369</v>
      </c>
      <c r="M21" s="29">
        <f>IF($H$25=0,0,($H21/$H$25)*100)</f>
        <v>76.71861785671138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15264000</v>
      </c>
      <c r="D23" s="62">
        <v>18240000</v>
      </c>
      <c r="E23" s="63">
        <f t="shared" si="0"/>
        <v>2976000</v>
      </c>
      <c r="F23" s="61">
        <v>15760000</v>
      </c>
      <c r="G23" s="62">
        <v>15598000</v>
      </c>
      <c r="H23" s="63">
        <f t="shared" si="1"/>
        <v>-162000</v>
      </c>
      <c r="I23" s="63">
        <v>16255000</v>
      </c>
      <c r="J23" s="28">
        <f t="shared" si="2"/>
        <v>19.49685534591195</v>
      </c>
      <c r="K23" s="29">
        <f t="shared" si="3"/>
        <v>-1.0279187817258884</v>
      </c>
      <c r="L23" s="30">
        <f>IF($E$25=0,0,($E23/$E$25)*100)</f>
        <v>180.01451729978223</v>
      </c>
      <c r="M23" s="29">
        <f>IF($H$25=0,0,($H23/$H$25)*100)</f>
        <v>0.9786154403769481</v>
      </c>
      <c r="N23" s="5"/>
      <c r="O23" s="31"/>
    </row>
    <row r="24" spans="1:15" ht="12.75">
      <c r="A24" s="6"/>
      <c r="B24" s="27" t="s">
        <v>30</v>
      </c>
      <c r="C24" s="61">
        <v>7432800</v>
      </c>
      <c r="D24" s="62">
        <v>4410000</v>
      </c>
      <c r="E24" s="63">
        <f t="shared" si="0"/>
        <v>-3022800</v>
      </c>
      <c r="F24" s="61">
        <v>6606000</v>
      </c>
      <c r="G24" s="62">
        <v>2914000</v>
      </c>
      <c r="H24" s="63">
        <f t="shared" si="1"/>
        <v>-3692000</v>
      </c>
      <c r="I24" s="63">
        <v>2215000</v>
      </c>
      <c r="J24" s="28">
        <f t="shared" si="2"/>
        <v>-40.66838876331934</v>
      </c>
      <c r="K24" s="29">
        <f t="shared" si="3"/>
        <v>-55.88858613381774</v>
      </c>
      <c r="L24" s="30">
        <f>IF($E$25=0,0,($E24/$E$25)*100)</f>
        <v>-182.84539075731914</v>
      </c>
      <c r="M24" s="29">
        <f>IF($H$25=0,0,($H24/$H$25)*100)</f>
        <v>22.302766702911683</v>
      </c>
      <c r="N24" s="5"/>
      <c r="O24" s="31"/>
    </row>
    <row r="25" spans="1:15" ht="16.5">
      <c r="A25" s="6"/>
      <c r="B25" s="32" t="s">
        <v>31</v>
      </c>
      <c r="C25" s="64">
        <v>31496800</v>
      </c>
      <c r="D25" s="65">
        <v>33150000</v>
      </c>
      <c r="E25" s="66">
        <f t="shared" si="0"/>
        <v>1653200</v>
      </c>
      <c r="F25" s="64">
        <v>49066000</v>
      </c>
      <c r="G25" s="65">
        <v>32512000</v>
      </c>
      <c r="H25" s="66">
        <f t="shared" si="1"/>
        <v>-16554000</v>
      </c>
      <c r="I25" s="66">
        <v>40970000</v>
      </c>
      <c r="J25" s="41">
        <f t="shared" si="2"/>
        <v>5.2487871783800255</v>
      </c>
      <c r="K25" s="34">
        <f t="shared" si="3"/>
        <v>-33.73823013899646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7060000</v>
      </c>
      <c r="D27" s="62">
        <v>8000000</v>
      </c>
      <c r="E27" s="63">
        <f t="shared" si="0"/>
        <v>940000</v>
      </c>
      <c r="F27" s="61">
        <v>13500000</v>
      </c>
      <c r="G27" s="62">
        <v>9500000</v>
      </c>
      <c r="H27" s="63">
        <f t="shared" si="1"/>
        <v>-4000000</v>
      </c>
      <c r="I27" s="63">
        <v>12000000</v>
      </c>
      <c r="J27" s="28">
        <f t="shared" si="2"/>
        <v>13.314447592067987</v>
      </c>
      <c r="K27" s="29">
        <f t="shared" si="3"/>
        <v>-29.629629629629626</v>
      </c>
      <c r="L27" s="30">
        <f aca="true" t="shared" si="6" ref="L27:L32">IF($E$32=0,0,($E27/$E$32)*100)</f>
        <v>56.85942414710864</v>
      </c>
      <c r="M27" s="29">
        <f aca="true" t="shared" si="7" ref="M27:M32">IF($H$32=0,0,($H27/$H$32)*100)</f>
        <v>24.16334420683823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2500000</v>
      </c>
      <c r="E29" s="63">
        <f t="shared" si="0"/>
        <v>2500000</v>
      </c>
      <c r="F29" s="61"/>
      <c r="G29" s="62">
        <v>4500000</v>
      </c>
      <c r="H29" s="63">
        <f t="shared" si="1"/>
        <v>4500000</v>
      </c>
      <c r="I29" s="63">
        <v>6000000</v>
      </c>
      <c r="J29" s="28">
        <f t="shared" si="2"/>
        <v>0</v>
      </c>
      <c r="K29" s="29">
        <f t="shared" si="3"/>
        <v>0</v>
      </c>
      <c r="L29" s="30">
        <f t="shared" si="6"/>
        <v>151.2218727316719</v>
      </c>
      <c r="M29" s="29">
        <f t="shared" si="7"/>
        <v>-27.183762232693002</v>
      </c>
      <c r="N29" s="5"/>
      <c r="O29" s="31"/>
    </row>
    <row r="30" spans="1:15" ht="12.75">
      <c r="A30" s="6"/>
      <c r="B30" s="27" t="s">
        <v>36</v>
      </c>
      <c r="C30" s="61">
        <v>18252000</v>
      </c>
      <c r="D30" s="62">
        <v>18159000</v>
      </c>
      <c r="E30" s="63">
        <f t="shared" si="0"/>
        <v>-93000</v>
      </c>
      <c r="F30" s="61">
        <v>19450000</v>
      </c>
      <c r="G30" s="62">
        <v>15598000</v>
      </c>
      <c r="H30" s="63">
        <f t="shared" si="1"/>
        <v>-3852000</v>
      </c>
      <c r="I30" s="63">
        <v>16255000</v>
      </c>
      <c r="J30" s="28">
        <f t="shared" si="2"/>
        <v>-0.5095332018408941</v>
      </c>
      <c r="K30" s="29">
        <f t="shared" si="3"/>
        <v>-19.804627249357328</v>
      </c>
      <c r="L30" s="30">
        <f t="shared" si="6"/>
        <v>-5.625453665618195</v>
      </c>
      <c r="M30" s="29">
        <f t="shared" si="7"/>
        <v>23.26930047118521</v>
      </c>
      <c r="N30" s="5"/>
      <c r="O30" s="31"/>
    </row>
    <row r="31" spans="1:15" ht="12.75">
      <c r="A31" s="6"/>
      <c r="B31" s="27" t="s">
        <v>30</v>
      </c>
      <c r="C31" s="61">
        <v>6184800</v>
      </c>
      <c r="D31" s="62">
        <v>4491000</v>
      </c>
      <c r="E31" s="63">
        <f t="shared" si="0"/>
        <v>-1693800</v>
      </c>
      <c r="F31" s="61">
        <v>16116000</v>
      </c>
      <c r="G31" s="62">
        <v>2914000</v>
      </c>
      <c r="H31" s="63">
        <f t="shared" si="1"/>
        <v>-13202000</v>
      </c>
      <c r="I31" s="63">
        <v>6715000</v>
      </c>
      <c r="J31" s="28">
        <f t="shared" si="2"/>
        <v>-27.386495925494764</v>
      </c>
      <c r="K31" s="29">
        <f t="shared" si="3"/>
        <v>-81.9185902208985</v>
      </c>
      <c r="L31" s="30">
        <f t="shared" si="6"/>
        <v>-102.45584321316234</v>
      </c>
      <c r="M31" s="29">
        <f t="shared" si="7"/>
        <v>79.75111755466958</v>
      </c>
      <c r="N31" s="5"/>
      <c r="O31" s="31"/>
    </row>
    <row r="32" spans="1:15" ht="17.25" thickBot="1">
      <c r="A32" s="6"/>
      <c r="B32" s="55" t="s">
        <v>37</v>
      </c>
      <c r="C32" s="79">
        <v>31496800</v>
      </c>
      <c r="D32" s="80">
        <v>33150000</v>
      </c>
      <c r="E32" s="81">
        <f t="shared" si="0"/>
        <v>1653200</v>
      </c>
      <c r="F32" s="79">
        <v>49066000</v>
      </c>
      <c r="G32" s="80">
        <v>32512000</v>
      </c>
      <c r="H32" s="81">
        <f t="shared" si="1"/>
        <v>-16554000</v>
      </c>
      <c r="I32" s="81">
        <v>40970000</v>
      </c>
      <c r="J32" s="56">
        <f t="shared" si="2"/>
        <v>5.2487871783800255</v>
      </c>
      <c r="K32" s="57">
        <f t="shared" si="3"/>
        <v>-33.73823013899646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67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10113000</v>
      </c>
      <c r="D7" s="62">
        <v>10218000</v>
      </c>
      <c r="E7" s="63">
        <f>($D7-$C7)</f>
        <v>105000</v>
      </c>
      <c r="F7" s="61">
        <v>10670000</v>
      </c>
      <c r="G7" s="62">
        <v>10913000</v>
      </c>
      <c r="H7" s="63">
        <f>($G7-$F7)</f>
        <v>243000</v>
      </c>
      <c r="I7" s="63">
        <v>11677000</v>
      </c>
      <c r="J7" s="28">
        <f>IF($C7=0,0,($E7/$C7)*100)</f>
        <v>1.038267576386829</v>
      </c>
      <c r="K7" s="29">
        <f>IF($F7=0,0,($H7/$F7)*100)</f>
        <v>2.2774133083411434</v>
      </c>
      <c r="L7" s="30">
        <f>IF($E$10=0,0,($E7/$E$10)*100)</f>
        <v>-3.3382559361343946</v>
      </c>
      <c r="M7" s="29">
        <f>IF($H$10=0,0,($H7/$H$10)*100)</f>
        <v>-13.430578830312651</v>
      </c>
      <c r="N7" s="5"/>
      <c r="O7" s="31"/>
    </row>
    <row r="8" spans="1:15" ht="12.75">
      <c r="A8" s="2"/>
      <c r="B8" s="27" t="s">
        <v>16</v>
      </c>
      <c r="C8" s="61">
        <v>37897800</v>
      </c>
      <c r="D8" s="62">
        <v>39353945</v>
      </c>
      <c r="E8" s="63">
        <f>($D8-$C8)</f>
        <v>1456145</v>
      </c>
      <c r="F8" s="61">
        <v>39982500</v>
      </c>
      <c r="G8" s="62">
        <v>43438000</v>
      </c>
      <c r="H8" s="63">
        <f>($G8-$F8)</f>
        <v>3455500</v>
      </c>
      <c r="I8" s="63">
        <v>48127000</v>
      </c>
      <c r="J8" s="28">
        <f>IF($C8=0,0,($E8/$C8)*100)</f>
        <v>3.842294275657162</v>
      </c>
      <c r="K8" s="29">
        <f>IF($F8=0,0,($H8/$F8)*100)</f>
        <v>8.64253110735947</v>
      </c>
      <c r="L8" s="30">
        <f>IF($E$10=0,0,($E8/$E$10)*100)</f>
        <v>-46.29509228688018</v>
      </c>
      <c r="M8" s="29">
        <f>IF($H$10=0,0,($H8/$H$10)*100)</f>
        <v>-190.98504176191508</v>
      </c>
      <c r="N8" s="5"/>
      <c r="O8" s="31"/>
    </row>
    <row r="9" spans="1:15" ht="12.75">
      <c r="A9" s="2"/>
      <c r="B9" s="27" t="s">
        <v>17</v>
      </c>
      <c r="C9" s="61">
        <v>30498500</v>
      </c>
      <c r="D9" s="62">
        <v>25792000</v>
      </c>
      <c r="E9" s="63">
        <f aca="true" t="shared" si="0" ref="E9:E32">($D9-$C9)</f>
        <v>-4706500</v>
      </c>
      <c r="F9" s="61">
        <v>32299500</v>
      </c>
      <c r="G9" s="62">
        <v>26791696</v>
      </c>
      <c r="H9" s="63">
        <f aca="true" t="shared" si="1" ref="H9:H32">($G9-$F9)</f>
        <v>-5507804</v>
      </c>
      <c r="I9" s="63">
        <v>28444316</v>
      </c>
      <c r="J9" s="28">
        <f aca="true" t="shared" si="2" ref="J9:J32">IF($C9=0,0,($E9/$C9)*100)</f>
        <v>-15.431906487204289</v>
      </c>
      <c r="K9" s="29">
        <f aca="true" t="shared" si="3" ref="K9:K32">IF($F9=0,0,($H9/$F9)*100)</f>
        <v>-17.05228873511974</v>
      </c>
      <c r="L9" s="30">
        <f>IF($E$10=0,0,($E9/$E$10)*100)</f>
        <v>149.63334822301456</v>
      </c>
      <c r="M9" s="29">
        <f>IF($H$10=0,0,($H9/$H$10)*100)</f>
        <v>304.4156205922277</v>
      </c>
      <c r="N9" s="5"/>
      <c r="O9" s="31"/>
    </row>
    <row r="10" spans="1:15" ht="16.5">
      <c r="A10" s="6"/>
      <c r="B10" s="32" t="s">
        <v>18</v>
      </c>
      <c r="C10" s="64">
        <v>78509300</v>
      </c>
      <c r="D10" s="65">
        <v>75363945</v>
      </c>
      <c r="E10" s="66">
        <f t="shared" si="0"/>
        <v>-3145355</v>
      </c>
      <c r="F10" s="64">
        <v>82952000</v>
      </c>
      <c r="G10" s="65">
        <v>81142696</v>
      </c>
      <c r="H10" s="66">
        <f t="shared" si="1"/>
        <v>-1809304</v>
      </c>
      <c r="I10" s="66">
        <v>88248316</v>
      </c>
      <c r="J10" s="33">
        <f t="shared" si="2"/>
        <v>-4.0063470187608345</v>
      </c>
      <c r="K10" s="34">
        <f t="shared" si="3"/>
        <v>-2.1811457228276594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20842000</v>
      </c>
      <c r="D12" s="62">
        <v>21768000</v>
      </c>
      <c r="E12" s="63">
        <f t="shared" si="0"/>
        <v>926000</v>
      </c>
      <c r="F12" s="61">
        <v>21989000</v>
      </c>
      <c r="G12" s="62">
        <v>22831000</v>
      </c>
      <c r="H12" s="63">
        <f t="shared" si="1"/>
        <v>842000</v>
      </c>
      <c r="I12" s="63">
        <v>25854000</v>
      </c>
      <c r="J12" s="28">
        <f t="shared" si="2"/>
        <v>4.442951732079456</v>
      </c>
      <c r="K12" s="29">
        <f t="shared" si="3"/>
        <v>3.829187320933194</v>
      </c>
      <c r="L12" s="30">
        <f aca="true" t="shared" si="4" ref="L12:L17">IF($E$17=0,0,($E12/$E$17)*100)</f>
        <v>-18.443415561223574</v>
      </c>
      <c r="M12" s="29">
        <f aca="true" t="shared" si="5" ref="M12:M17">IF($H$17=0,0,($H12/$H$17)*100)</f>
        <v>-29.159163319019253</v>
      </c>
      <c r="N12" s="5"/>
      <c r="O12" s="31"/>
    </row>
    <row r="13" spans="1:15" ht="12.75">
      <c r="A13" s="2"/>
      <c r="B13" s="27" t="s">
        <v>21</v>
      </c>
      <c r="C13" s="61">
        <v>9500307</v>
      </c>
      <c r="D13" s="62">
        <v>5800000</v>
      </c>
      <c r="E13" s="63">
        <f t="shared" si="0"/>
        <v>-3700307</v>
      </c>
      <c r="F13" s="61">
        <v>10013000</v>
      </c>
      <c r="G13" s="62">
        <v>4200000</v>
      </c>
      <c r="H13" s="63">
        <f t="shared" si="1"/>
        <v>-5813000</v>
      </c>
      <c r="I13" s="63">
        <v>3420000</v>
      </c>
      <c r="J13" s="28">
        <f t="shared" si="2"/>
        <v>-38.94934132128572</v>
      </c>
      <c r="K13" s="29">
        <f t="shared" si="3"/>
        <v>-58.0545291121542</v>
      </c>
      <c r="L13" s="30">
        <f t="shared" si="4"/>
        <v>73.70010767289905</v>
      </c>
      <c r="M13" s="29">
        <f t="shared" si="5"/>
        <v>201.30904557417924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16057000</v>
      </c>
      <c r="D15" s="62">
        <v>16991000</v>
      </c>
      <c r="E15" s="63">
        <f t="shared" si="0"/>
        <v>934000</v>
      </c>
      <c r="F15" s="61">
        <v>17422000</v>
      </c>
      <c r="G15" s="62">
        <v>19200000</v>
      </c>
      <c r="H15" s="63">
        <f t="shared" si="1"/>
        <v>1778000</v>
      </c>
      <c r="I15" s="63">
        <v>22080000</v>
      </c>
      <c r="J15" s="28">
        <f t="shared" si="2"/>
        <v>5.816777729339229</v>
      </c>
      <c r="K15" s="29">
        <f t="shared" si="3"/>
        <v>10.20548731488922</v>
      </c>
      <c r="L15" s="30">
        <f t="shared" si="4"/>
        <v>-18.602753924603476</v>
      </c>
      <c r="M15" s="29">
        <f t="shared" si="5"/>
        <v>-61.57362515583876</v>
      </c>
      <c r="N15" s="5"/>
      <c r="O15" s="31"/>
    </row>
    <row r="16" spans="1:15" ht="12.75">
      <c r="A16" s="2"/>
      <c r="B16" s="27" t="s">
        <v>23</v>
      </c>
      <c r="C16" s="61">
        <v>33987000</v>
      </c>
      <c r="D16" s="62">
        <v>30806545</v>
      </c>
      <c r="E16" s="63">
        <f t="shared" si="0"/>
        <v>-3180455</v>
      </c>
      <c r="F16" s="61">
        <v>34606600</v>
      </c>
      <c r="G16" s="62">
        <v>34912000</v>
      </c>
      <c r="H16" s="63">
        <f t="shared" si="1"/>
        <v>305400</v>
      </c>
      <c r="I16" s="63">
        <v>36894000</v>
      </c>
      <c r="J16" s="40">
        <f t="shared" si="2"/>
        <v>-9.35785741607085</v>
      </c>
      <c r="K16" s="29">
        <f t="shared" si="3"/>
        <v>0.882490623175926</v>
      </c>
      <c r="L16" s="30">
        <f t="shared" si="4"/>
        <v>63.346061812928</v>
      </c>
      <c r="M16" s="29">
        <f t="shared" si="5"/>
        <v>-10.576257099321236</v>
      </c>
      <c r="N16" s="5"/>
      <c r="O16" s="31"/>
    </row>
    <row r="17" spans="1:15" ht="16.5">
      <c r="A17" s="2"/>
      <c r="B17" s="32" t="s">
        <v>24</v>
      </c>
      <c r="C17" s="64">
        <v>80386307</v>
      </c>
      <c r="D17" s="65">
        <v>75365545</v>
      </c>
      <c r="E17" s="66">
        <f t="shared" si="0"/>
        <v>-5020762</v>
      </c>
      <c r="F17" s="64">
        <v>84030600</v>
      </c>
      <c r="G17" s="65">
        <v>81143000</v>
      </c>
      <c r="H17" s="66">
        <f t="shared" si="1"/>
        <v>-2887600</v>
      </c>
      <c r="I17" s="66">
        <v>88248000</v>
      </c>
      <c r="J17" s="41">
        <f t="shared" si="2"/>
        <v>-6.245792582560112</v>
      </c>
      <c r="K17" s="34">
        <f t="shared" si="3"/>
        <v>-3.4363672281288005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-1877007</v>
      </c>
      <c r="D18" s="71">
        <v>-1600</v>
      </c>
      <c r="E18" s="72">
        <f t="shared" si="0"/>
        <v>1875407</v>
      </c>
      <c r="F18" s="73">
        <v>-1078600</v>
      </c>
      <c r="G18" s="74">
        <v>-304</v>
      </c>
      <c r="H18" s="75">
        <f t="shared" si="1"/>
        <v>1078296</v>
      </c>
      <c r="I18" s="75">
        <v>316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7962000</v>
      </c>
      <c r="D23" s="62">
        <v>12707000</v>
      </c>
      <c r="E23" s="63">
        <f t="shared" si="0"/>
        <v>4745000</v>
      </c>
      <c r="F23" s="61">
        <v>8104000</v>
      </c>
      <c r="G23" s="62">
        <v>10058000</v>
      </c>
      <c r="H23" s="63">
        <f t="shared" si="1"/>
        <v>1954000</v>
      </c>
      <c r="I23" s="63">
        <v>8248000</v>
      </c>
      <c r="J23" s="28">
        <f t="shared" si="2"/>
        <v>59.5955790002512</v>
      </c>
      <c r="K23" s="29">
        <f t="shared" si="3"/>
        <v>24.111549851924977</v>
      </c>
      <c r="L23" s="30">
        <f>IF($E$25=0,0,($E23/$E$25)*100)</f>
        <v>110.83858911469282</v>
      </c>
      <c r="M23" s="29">
        <f>IF($H$25=0,0,($H23/$H$25)*100)</f>
        <v>133.65253077975376</v>
      </c>
      <c r="N23" s="5"/>
      <c r="O23" s="31"/>
    </row>
    <row r="24" spans="1:15" ht="12.75">
      <c r="A24" s="6"/>
      <c r="B24" s="27" t="s">
        <v>30</v>
      </c>
      <c r="C24" s="61">
        <v>464000</v>
      </c>
      <c r="D24" s="62">
        <v>0</v>
      </c>
      <c r="E24" s="63">
        <f t="shared" si="0"/>
        <v>-464000</v>
      </c>
      <c r="F24" s="61">
        <v>492000</v>
      </c>
      <c r="G24" s="62">
        <v>0</v>
      </c>
      <c r="H24" s="63">
        <f t="shared" si="1"/>
        <v>-492000</v>
      </c>
      <c r="I24" s="63">
        <v>0</v>
      </c>
      <c r="J24" s="28">
        <f t="shared" si="2"/>
        <v>-100</v>
      </c>
      <c r="K24" s="29">
        <f t="shared" si="3"/>
        <v>-100</v>
      </c>
      <c r="L24" s="30">
        <f>IF($E$25=0,0,($E24/$E$25)*100)</f>
        <v>-10.838589114692828</v>
      </c>
      <c r="M24" s="29">
        <f>IF($H$25=0,0,($H24/$H$25)*100)</f>
        <v>-33.65253077975376</v>
      </c>
      <c r="N24" s="5"/>
      <c r="O24" s="31"/>
    </row>
    <row r="25" spans="1:15" ht="16.5">
      <c r="A25" s="6"/>
      <c r="B25" s="32" t="s">
        <v>31</v>
      </c>
      <c r="C25" s="64">
        <v>8426000</v>
      </c>
      <c r="D25" s="65">
        <v>12707000</v>
      </c>
      <c r="E25" s="66">
        <f t="shared" si="0"/>
        <v>4281000</v>
      </c>
      <c r="F25" s="64">
        <v>8596000</v>
      </c>
      <c r="G25" s="65">
        <v>10058000</v>
      </c>
      <c r="H25" s="66">
        <f t="shared" si="1"/>
        <v>1462000</v>
      </c>
      <c r="I25" s="66">
        <v>8248000</v>
      </c>
      <c r="J25" s="41">
        <f t="shared" si="2"/>
        <v>50.807025872300024</v>
      </c>
      <c r="K25" s="34">
        <f t="shared" si="3"/>
        <v>17.007910656119122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7452000</v>
      </c>
      <c r="D27" s="62">
        <v>9107000</v>
      </c>
      <c r="E27" s="63">
        <f t="shared" si="0"/>
        <v>1655000</v>
      </c>
      <c r="F27" s="61">
        <v>8104000</v>
      </c>
      <c r="G27" s="62">
        <v>8058000</v>
      </c>
      <c r="H27" s="63">
        <f t="shared" si="1"/>
        <v>-46000</v>
      </c>
      <c r="I27" s="63">
        <v>3855000</v>
      </c>
      <c r="J27" s="28">
        <f t="shared" si="2"/>
        <v>22.208803005904453</v>
      </c>
      <c r="K27" s="29">
        <f t="shared" si="3"/>
        <v>-0.5676209279368213</v>
      </c>
      <c r="L27" s="30">
        <f aca="true" t="shared" si="6" ref="L27:L32">IF($E$32=0,0,($E27/$E$32)*100)</f>
        <v>38.65919177762205</v>
      </c>
      <c r="M27" s="29">
        <f aca="true" t="shared" si="7" ref="M27:M32">IF($H$32=0,0,($H27/$H$32)*100)</f>
        <v>-3.146374829001368</v>
      </c>
      <c r="N27" s="5"/>
      <c r="O27" s="31"/>
    </row>
    <row r="28" spans="1:15" ht="12.75">
      <c r="A28" s="6"/>
      <c r="B28" s="27" t="s">
        <v>34</v>
      </c>
      <c r="C28" s="61"/>
      <c r="D28" s="62">
        <v>1500000</v>
      </c>
      <c r="E28" s="63">
        <f t="shared" si="0"/>
        <v>1500000</v>
      </c>
      <c r="F28" s="61"/>
      <c r="G28" s="62">
        <v>2000000</v>
      </c>
      <c r="H28" s="63">
        <f t="shared" si="1"/>
        <v>2000000</v>
      </c>
      <c r="I28" s="63">
        <v>3124000</v>
      </c>
      <c r="J28" s="28">
        <f t="shared" si="2"/>
        <v>0</v>
      </c>
      <c r="K28" s="29">
        <f t="shared" si="3"/>
        <v>0</v>
      </c>
      <c r="L28" s="30">
        <f t="shared" si="6"/>
        <v>35.0385423966363</v>
      </c>
      <c r="M28" s="29">
        <f t="shared" si="7"/>
        <v>136.79890560875515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2100000</v>
      </c>
      <c r="E30" s="63">
        <f t="shared" si="0"/>
        <v>2100000</v>
      </c>
      <c r="F30" s="61"/>
      <c r="G30" s="62">
        <v>0</v>
      </c>
      <c r="H30" s="63">
        <f t="shared" si="1"/>
        <v>0</v>
      </c>
      <c r="I30" s="63">
        <v>0</v>
      </c>
      <c r="J30" s="28">
        <f t="shared" si="2"/>
        <v>0</v>
      </c>
      <c r="K30" s="29">
        <f t="shared" si="3"/>
        <v>0</v>
      </c>
      <c r="L30" s="30">
        <f t="shared" si="6"/>
        <v>49.05395935529082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>
        <v>974000</v>
      </c>
      <c r="D31" s="62">
        <v>0</v>
      </c>
      <c r="E31" s="63">
        <f t="shared" si="0"/>
        <v>-974000</v>
      </c>
      <c r="F31" s="61">
        <v>492000</v>
      </c>
      <c r="G31" s="62">
        <v>0</v>
      </c>
      <c r="H31" s="63">
        <f t="shared" si="1"/>
        <v>-492000</v>
      </c>
      <c r="I31" s="63">
        <v>1269000</v>
      </c>
      <c r="J31" s="28">
        <f t="shared" si="2"/>
        <v>-100</v>
      </c>
      <c r="K31" s="29">
        <f t="shared" si="3"/>
        <v>-100</v>
      </c>
      <c r="L31" s="30">
        <f t="shared" si="6"/>
        <v>-22.751693529549172</v>
      </c>
      <c r="M31" s="29">
        <f t="shared" si="7"/>
        <v>-33.65253077975376</v>
      </c>
      <c r="N31" s="5"/>
      <c r="O31" s="31"/>
    </row>
    <row r="32" spans="1:15" ht="17.25" thickBot="1">
      <c r="A32" s="6"/>
      <c r="B32" s="55" t="s">
        <v>37</v>
      </c>
      <c r="C32" s="79">
        <v>8426000</v>
      </c>
      <c r="D32" s="80">
        <v>12707000</v>
      </c>
      <c r="E32" s="81">
        <f t="shared" si="0"/>
        <v>4281000</v>
      </c>
      <c r="F32" s="79">
        <v>8596000</v>
      </c>
      <c r="G32" s="80">
        <v>10058000</v>
      </c>
      <c r="H32" s="81">
        <f t="shared" si="1"/>
        <v>1462000</v>
      </c>
      <c r="I32" s="81">
        <v>8248000</v>
      </c>
      <c r="J32" s="56">
        <f t="shared" si="2"/>
        <v>50.807025872300024</v>
      </c>
      <c r="K32" s="57">
        <f t="shared" si="3"/>
        <v>17.007910656119122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68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/>
      <c r="D7" s="62">
        <v>0</v>
      </c>
      <c r="E7" s="63">
        <f>($D7-$C7)</f>
        <v>0</v>
      </c>
      <c r="F7" s="61"/>
      <c r="G7" s="62">
        <v>0</v>
      </c>
      <c r="H7" s="63">
        <f>($G7-$F7)</f>
        <v>0</v>
      </c>
      <c r="I7" s="63">
        <v>0</v>
      </c>
      <c r="J7" s="28">
        <f>IF($C7=0,0,($E7/$C7)*100)</f>
        <v>0</v>
      </c>
      <c r="K7" s="29">
        <f>IF($F7=0,0,($H7/$F7)*100)</f>
        <v>0</v>
      </c>
      <c r="L7" s="30">
        <f>IF($E$10=0,0,($E7/$E$10)*100)</f>
        <v>0</v>
      </c>
      <c r="M7" s="29">
        <f>IF($H$10=0,0,($H7/$H$10)*100)</f>
        <v>0</v>
      </c>
      <c r="N7" s="5"/>
      <c r="O7" s="31"/>
    </row>
    <row r="8" spans="1:15" ht="12.75">
      <c r="A8" s="2"/>
      <c r="B8" s="27" t="s">
        <v>16</v>
      </c>
      <c r="C8" s="61"/>
      <c r="D8" s="62">
        <v>0</v>
      </c>
      <c r="E8" s="63">
        <f>($D8-$C8)</f>
        <v>0</v>
      </c>
      <c r="F8" s="61"/>
      <c r="G8" s="62">
        <v>0</v>
      </c>
      <c r="H8" s="63">
        <f>($G8-$F8)</f>
        <v>0</v>
      </c>
      <c r="I8" s="63">
        <v>0</v>
      </c>
      <c r="J8" s="28">
        <f>IF($C8=0,0,($E8/$C8)*100)</f>
        <v>0</v>
      </c>
      <c r="K8" s="29">
        <f>IF($F8=0,0,($H8/$F8)*100)</f>
        <v>0</v>
      </c>
      <c r="L8" s="30">
        <f>IF($E$10=0,0,($E8/$E$10)*100)</f>
        <v>0</v>
      </c>
      <c r="M8" s="29">
        <f>IF($H$10=0,0,($H8/$H$10)*100)</f>
        <v>0</v>
      </c>
      <c r="N8" s="5"/>
      <c r="O8" s="31"/>
    </row>
    <row r="9" spans="1:15" ht="12.75">
      <c r="A9" s="2"/>
      <c r="B9" s="27" t="s">
        <v>17</v>
      </c>
      <c r="C9" s="61">
        <v>58127000</v>
      </c>
      <c r="D9" s="62">
        <v>62534000</v>
      </c>
      <c r="E9" s="63">
        <f aca="true" t="shared" si="0" ref="E9:E32">($D9-$C9)</f>
        <v>4407000</v>
      </c>
      <c r="F9" s="61">
        <v>59576000</v>
      </c>
      <c r="G9" s="62">
        <v>61653000</v>
      </c>
      <c r="H9" s="63">
        <f aca="true" t="shared" si="1" ref="H9:H32">($G9-$F9)</f>
        <v>2077000</v>
      </c>
      <c r="I9" s="63">
        <v>64478000</v>
      </c>
      <c r="J9" s="28">
        <f aca="true" t="shared" si="2" ref="J9:J32">IF($C9=0,0,($E9/$C9)*100)</f>
        <v>7.58167460904571</v>
      </c>
      <c r="K9" s="29">
        <f aca="true" t="shared" si="3" ref="K9:K32">IF($F9=0,0,($H9/$F9)*100)</f>
        <v>3.4863032093460458</v>
      </c>
      <c r="L9" s="30">
        <f>IF($E$10=0,0,($E9/$E$10)*100)</f>
        <v>100</v>
      </c>
      <c r="M9" s="29">
        <f>IF($H$10=0,0,($H9/$H$10)*100)</f>
        <v>100</v>
      </c>
      <c r="N9" s="5"/>
      <c r="O9" s="31"/>
    </row>
    <row r="10" spans="1:15" ht="16.5">
      <c r="A10" s="6"/>
      <c r="B10" s="32" t="s">
        <v>18</v>
      </c>
      <c r="C10" s="64">
        <v>58127000</v>
      </c>
      <c r="D10" s="65">
        <v>62534000</v>
      </c>
      <c r="E10" s="66">
        <f t="shared" si="0"/>
        <v>4407000</v>
      </c>
      <c r="F10" s="64">
        <v>59576000</v>
      </c>
      <c r="G10" s="65">
        <v>61653000</v>
      </c>
      <c r="H10" s="66">
        <f t="shared" si="1"/>
        <v>2077000</v>
      </c>
      <c r="I10" s="66">
        <v>64478000</v>
      </c>
      <c r="J10" s="33">
        <f t="shared" si="2"/>
        <v>7.58167460904571</v>
      </c>
      <c r="K10" s="34">
        <f t="shared" si="3"/>
        <v>3.4863032093460458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41157165</v>
      </c>
      <c r="D12" s="62">
        <v>40764769</v>
      </c>
      <c r="E12" s="63">
        <f t="shared" si="0"/>
        <v>-392396</v>
      </c>
      <c r="F12" s="61">
        <v>42063099</v>
      </c>
      <c r="G12" s="62">
        <v>42803005</v>
      </c>
      <c r="H12" s="63">
        <f t="shared" si="1"/>
        <v>739906</v>
      </c>
      <c r="I12" s="63">
        <v>44943155</v>
      </c>
      <c r="J12" s="28">
        <f t="shared" si="2"/>
        <v>-0.9534087199640695</v>
      </c>
      <c r="K12" s="29">
        <f t="shared" si="3"/>
        <v>1.759038248703454</v>
      </c>
      <c r="L12" s="30">
        <f aca="true" t="shared" si="4" ref="L12:L17">IF($E$17=0,0,($E12/$E$17)*100)</f>
        <v>-10.987117445474754</v>
      </c>
      <c r="M12" s="29">
        <f aca="true" t="shared" si="5" ref="M12:M17">IF($H$17=0,0,($H12/$H$17)*100)</f>
        <v>41.18707318648091</v>
      </c>
      <c r="N12" s="5"/>
      <c r="O12" s="31"/>
    </row>
    <row r="13" spans="1:15" ht="12.75">
      <c r="A13" s="2"/>
      <c r="B13" s="27" t="s">
        <v>21</v>
      </c>
      <c r="C13" s="61"/>
      <c r="D13" s="62">
        <v>0</v>
      </c>
      <c r="E13" s="63">
        <f t="shared" si="0"/>
        <v>0</v>
      </c>
      <c r="F13" s="61"/>
      <c r="G13" s="62">
        <v>0</v>
      </c>
      <c r="H13" s="63">
        <f t="shared" si="1"/>
        <v>0</v>
      </c>
      <c r="I13" s="63">
        <v>0</v>
      </c>
      <c r="J13" s="28">
        <f t="shared" si="2"/>
        <v>0</v>
      </c>
      <c r="K13" s="29">
        <f t="shared" si="3"/>
        <v>0</v>
      </c>
      <c r="L13" s="30">
        <f t="shared" si="4"/>
        <v>0</v>
      </c>
      <c r="M13" s="29">
        <f t="shared" si="5"/>
        <v>0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16523478</v>
      </c>
      <c r="D16" s="62">
        <v>20487293</v>
      </c>
      <c r="E16" s="63">
        <f t="shared" si="0"/>
        <v>3963815</v>
      </c>
      <c r="F16" s="61">
        <v>17211851</v>
      </c>
      <c r="G16" s="62">
        <v>18268397</v>
      </c>
      <c r="H16" s="63">
        <f t="shared" si="1"/>
        <v>1056546</v>
      </c>
      <c r="I16" s="63">
        <v>19140503</v>
      </c>
      <c r="J16" s="40">
        <f t="shared" si="2"/>
        <v>23.988987064345654</v>
      </c>
      <c r="K16" s="29">
        <f t="shared" si="3"/>
        <v>6.138479818353064</v>
      </c>
      <c r="L16" s="30">
        <f t="shared" si="4"/>
        <v>110.98711744547475</v>
      </c>
      <c r="M16" s="29">
        <f t="shared" si="5"/>
        <v>58.8129268135191</v>
      </c>
      <c r="N16" s="5"/>
      <c r="O16" s="31"/>
    </row>
    <row r="17" spans="1:15" ht="16.5">
      <c r="A17" s="2"/>
      <c r="B17" s="32" t="s">
        <v>24</v>
      </c>
      <c r="C17" s="64">
        <v>57680643</v>
      </c>
      <c r="D17" s="65">
        <v>61252062</v>
      </c>
      <c r="E17" s="66">
        <f t="shared" si="0"/>
        <v>3571419</v>
      </c>
      <c r="F17" s="64">
        <v>59274950</v>
      </c>
      <c r="G17" s="65">
        <v>61071402</v>
      </c>
      <c r="H17" s="66">
        <f t="shared" si="1"/>
        <v>1796452</v>
      </c>
      <c r="I17" s="66">
        <v>64083658</v>
      </c>
      <c r="J17" s="41">
        <f t="shared" si="2"/>
        <v>6.191711489762692</v>
      </c>
      <c r="K17" s="34">
        <f t="shared" si="3"/>
        <v>3.0307102747450654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446357</v>
      </c>
      <c r="D18" s="71">
        <v>1281938</v>
      </c>
      <c r="E18" s="72">
        <f t="shared" si="0"/>
        <v>835581</v>
      </c>
      <c r="F18" s="73">
        <v>301050</v>
      </c>
      <c r="G18" s="74">
        <v>581598</v>
      </c>
      <c r="H18" s="75">
        <f t="shared" si="1"/>
        <v>280548</v>
      </c>
      <c r="I18" s="75">
        <v>394342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/>
      <c r="D23" s="62">
        <v>0</v>
      </c>
      <c r="E23" s="63">
        <f t="shared" si="0"/>
        <v>0</v>
      </c>
      <c r="F23" s="61"/>
      <c r="G23" s="62">
        <v>0</v>
      </c>
      <c r="H23" s="63">
        <f t="shared" si="1"/>
        <v>0</v>
      </c>
      <c r="I23" s="63">
        <v>0</v>
      </c>
      <c r="J23" s="28">
        <f t="shared" si="2"/>
        <v>0</v>
      </c>
      <c r="K23" s="29">
        <f t="shared" si="3"/>
        <v>0</v>
      </c>
      <c r="L23" s="30">
        <f>IF($E$25=0,0,($E23/$E$25)*100)</f>
        <v>0</v>
      </c>
      <c r="M23" s="29">
        <f>IF($H$25=0,0,($H23/$H$25)*100)</f>
        <v>0</v>
      </c>
      <c r="N23" s="5"/>
      <c r="O23" s="31"/>
    </row>
    <row r="24" spans="1:15" ht="12.75">
      <c r="A24" s="6"/>
      <c r="B24" s="27" t="s">
        <v>30</v>
      </c>
      <c r="C24" s="61">
        <v>415000</v>
      </c>
      <c r="D24" s="62">
        <v>869684</v>
      </c>
      <c r="E24" s="63">
        <f t="shared" si="0"/>
        <v>454684</v>
      </c>
      <c r="F24" s="61">
        <v>265750</v>
      </c>
      <c r="G24" s="62">
        <v>357908</v>
      </c>
      <c r="H24" s="63">
        <f t="shared" si="1"/>
        <v>92158</v>
      </c>
      <c r="I24" s="63">
        <v>371850</v>
      </c>
      <c r="J24" s="28">
        <f t="shared" si="2"/>
        <v>109.56240963855421</v>
      </c>
      <c r="K24" s="29">
        <f t="shared" si="3"/>
        <v>34.67845719661336</v>
      </c>
      <c r="L24" s="30">
        <f>IF($E$25=0,0,($E24/$E$25)*100)</f>
        <v>100</v>
      </c>
      <c r="M24" s="29">
        <f>IF($H$25=0,0,($H24/$H$25)*100)</f>
        <v>100</v>
      </c>
      <c r="N24" s="5"/>
      <c r="O24" s="31"/>
    </row>
    <row r="25" spans="1:15" ht="16.5">
      <c r="A25" s="6"/>
      <c r="B25" s="32" t="s">
        <v>31</v>
      </c>
      <c r="C25" s="64">
        <v>415000</v>
      </c>
      <c r="D25" s="65">
        <v>869684</v>
      </c>
      <c r="E25" s="66">
        <f t="shared" si="0"/>
        <v>454684</v>
      </c>
      <c r="F25" s="64">
        <v>265750</v>
      </c>
      <c r="G25" s="65">
        <v>357908</v>
      </c>
      <c r="H25" s="66">
        <f t="shared" si="1"/>
        <v>92158</v>
      </c>
      <c r="I25" s="66">
        <v>371850</v>
      </c>
      <c r="J25" s="41">
        <f t="shared" si="2"/>
        <v>109.56240963855421</v>
      </c>
      <c r="K25" s="34">
        <f t="shared" si="3"/>
        <v>34.67845719661336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0</v>
      </c>
      <c r="E30" s="63">
        <f t="shared" si="0"/>
        <v>0</v>
      </c>
      <c r="F30" s="61"/>
      <c r="G30" s="62">
        <v>0</v>
      </c>
      <c r="H30" s="63">
        <f t="shared" si="1"/>
        <v>0</v>
      </c>
      <c r="I30" s="63">
        <v>0</v>
      </c>
      <c r="J30" s="28">
        <f t="shared" si="2"/>
        <v>0</v>
      </c>
      <c r="K30" s="29">
        <f t="shared" si="3"/>
        <v>0</v>
      </c>
      <c r="L30" s="30">
        <f t="shared" si="6"/>
        <v>0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>
        <v>415000</v>
      </c>
      <c r="D31" s="62">
        <v>869684</v>
      </c>
      <c r="E31" s="63">
        <f t="shared" si="0"/>
        <v>454684</v>
      </c>
      <c r="F31" s="61">
        <v>265750</v>
      </c>
      <c r="G31" s="62">
        <v>357908</v>
      </c>
      <c r="H31" s="63">
        <f t="shared" si="1"/>
        <v>92158</v>
      </c>
      <c r="I31" s="63">
        <v>371850</v>
      </c>
      <c r="J31" s="28">
        <f t="shared" si="2"/>
        <v>109.56240963855421</v>
      </c>
      <c r="K31" s="29">
        <f t="shared" si="3"/>
        <v>34.67845719661336</v>
      </c>
      <c r="L31" s="30">
        <f t="shared" si="6"/>
        <v>100</v>
      </c>
      <c r="M31" s="29">
        <f t="shared" si="7"/>
        <v>100</v>
      </c>
      <c r="N31" s="5"/>
      <c r="O31" s="31"/>
    </row>
    <row r="32" spans="1:15" ht="17.25" thickBot="1">
      <c r="A32" s="6"/>
      <c r="B32" s="55" t="s">
        <v>37</v>
      </c>
      <c r="C32" s="79">
        <v>415000</v>
      </c>
      <c r="D32" s="80">
        <v>869684</v>
      </c>
      <c r="E32" s="81">
        <f t="shared" si="0"/>
        <v>454684</v>
      </c>
      <c r="F32" s="79">
        <v>265750</v>
      </c>
      <c r="G32" s="80">
        <v>357908</v>
      </c>
      <c r="H32" s="81">
        <f t="shared" si="1"/>
        <v>92158</v>
      </c>
      <c r="I32" s="81">
        <v>371850</v>
      </c>
      <c r="J32" s="56">
        <f t="shared" si="2"/>
        <v>109.56240963855421</v>
      </c>
      <c r="K32" s="57">
        <f t="shared" si="3"/>
        <v>34.67845719661336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69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435050593</v>
      </c>
      <c r="D7" s="62">
        <v>423808235</v>
      </c>
      <c r="E7" s="63">
        <f>($D7-$C7)</f>
        <v>-11242358</v>
      </c>
      <c r="F7" s="61">
        <v>474222107</v>
      </c>
      <c r="G7" s="62">
        <v>461720900</v>
      </c>
      <c r="H7" s="63">
        <f>($G7-$F7)</f>
        <v>-12501207</v>
      </c>
      <c r="I7" s="63">
        <v>501360667</v>
      </c>
      <c r="J7" s="28">
        <f>IF($C7=0,0,($E7/$C7)*100)</f>
        <v>-2.58414956349686</v>
      </c>
      <c r="K7" s="29">
        <f>IF($F7=0,0,($H7/$F7)*100)</f>
        <v>-2.6361501953345248</v>
      </c>
      <c r="L7" s="30">
        <f>IF($E$10=0,0,($E7/$E$10)*100)</f>
        <v>-132.5392627104607</v>
      </c>
      <c r="M7" s="29">
        <f>IF($H$10=0,0,($H7/$H$10)*100)</f>
        <v>-67.81037623151417</v>
      </c>
      <c r="N7" s="5"/>
      <c r="O7" s="31"/>
    </row>
    <row r="8" spans="1:15" ht="12.75">
      <c r="A8" s="2"/>
      <c r="B8" s="27" t="s">
        <v>16</v>
      </c>
      <c r="C8" s="61">
        <v>1020113281</v>
      </c>
      <c r="D8" s="62">
        <v>1019892820</v>
      </c>
      <c r="E8" s="63">
        <f>($D8-$C8)</f>
        <v>-220461</v>
      </c>
      <c r="F8" s="61">
        <v>1087922949</v>
      </c>
      <c r="G8" s="62">
        <v>1099610353</v>
      </c>
      <c r="H8" s="63">
        <f>($G8-$F8)</f>
        <v>11687404</v>
      </c>
      <c r="I8" s="63">
        <v>1182674285</v>
      </c>
      <c r="J8" s="28">
        <f>IF($C8=0,0,($E8/$C8)*100)</f>
        <v>-0.02161142336896994</v>
      </c>
      <c r="K8" s="29">
        <f>IF($F8=0,0,($H8/$F8)*100)</f>
        <v>1.0742860062601731</v>
      </c>
      <c r="L8" s="30">
        <f>IF($E$10=0,0,($E8/$E$10)*100)</f>
        <v>-2.599075602859371</v>
      </c>
      <c r="M8" s="29">
        <f>IF($H$10=0,0,($H8/$H$10)*100)</f>
        <v>63.396059469273936</v>
      </c>
      <c r="N8" s="5"/>
      <c r="O8" s="31"/>
    </row>
    <row r="9" spans="1:15" ht="12.75">
      <c r="A9" s="2"/>
      <c r="B9" s="27" t="s">
        <v>17</v>
      </c>
      <c r="C9" s="61">
        <v>285574349</v>
      </c>
      <c r="D9" s="62">
        <v>305519453</v>
      </c>
      <c r="E9" s="63">
        <f aca="true" t="shared" si="0" ref="E9:E32">($D9-$C9)</f>
        <v>19945104</v>
      </c>
      <c r="F9" s="61">
        <v>286506549</v>
      </c>
      <c r="G9" s="62">
        <v>305755889</v>
      </c>
      <c r="H9" s="63">
        <f aca="true" t="shared" si="1" ref="H9:H32">($G9-$F9)</f>
        <v>19249340</v>
      </c>
      <c r="I9" s="63">
        <v>312436221</v>
      </c>
      <c r="J9" s="28">
        <f aca="true" t="shared" si="2" ref="J9:J32">IF($C9=0,0,($E9/$C9)*100)</f>
        <v>6.984207114484222</v>
      </c>
      <c r="K9" s="29">
        <f aca="true" t="shared" si="3" ref="K9:K32">IF($F9=0,0,($H9/$F9)*100)</f>
        <v>6.7186387421810725</v>
      </c>
      <c r="L9" s="30">
        <f>IF($E$10=0,0,($E9/$E$10)*100)</f>
        <v>235.13833831332005</v>
      </c>
      <c r="M9" s="29">
        <f>IF($H$10=0,0,($H9/$H$10)*100)</f>
        <v>104.41431676224022</v>
      </c>
      <c r="N9" s="5"/>
      <c r="O9" s="31"/>
    </row>
    <row r="10" spans="1:15" ht="16.5">
      <c r="A10" s="6"/>
      <c r="B10" s="32" t="s">
        <v>18</v>
      </c>
      <c r="C10" s="64">
        <v>1740738223</v>
      </c>
      <c r="D10" s="65">
        <v>1749220508</v>
      </c>
      <c r="E10" s="66">
        <f t="shared" si="0"/>
        <v>8482285</v>
      </c>
      <c r="F10" s="64">
        <v>1848651605</v>
      </c>
      <c r="G10" s="65">
        <v>1867087142</v>
      </c>
      <c r="H10" s="66">
        <f t="shared" si="1"/>
        <v>18435537</v>
      </c>
      <c r="I10" s="66">
        <v>1996471173</v>
      </c>
      <c r="J10" s="33">
        <f t="shared" si="2"/>
        <v>0.4872809069121015</v>
      </c>
      <c r="K10" s="34">
        <f t="shared" si="3"/>
        <v>0.9972423657404068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581540054</v>
      </c>
      <c r="D12" s="62">
        <v>597254002</v>
      </c>
      <c r="E12" s="63">
        <f t="shared" si="0"/>
        <v>15713948</v>
      </c>
      <c r="F12" s="61">
        <v>614684154</v>
      </c>
      <c r="G12" s="62">
        <v>635056001</v>
      </c>
      <c r="H12" s="63">
        <f t="shared" si="1"/>
        <v>20371847</v>
      </c>
      <c r="I12" s="63">
        <v>672424001</v>
      </c>
      <c r="J12" s="28">
        <f t="shared" si="2"/>
        <v>2.702126515949321</v>
      </c>
      <c r="K12" s="29">
        <f t="shared" si="3"/>
        <v>3.3141975220008684</v>
      </c>
      <c r="L12" s="30">
        <f aca="true" t="shared" si="4" ref="L12:L17">IF($E$17=0,0,($E12/$E$17)*100)</f>
        <v>181.55434557437</v>
      </c>
      <c r="M12" s="29">
        <f aca="true" t="shared" si="5" ref="M12:M17">IF($H$17=0,0,($H12/$H$17)*100)</f>
        <v>109.33807407146605</v>
      </c>
      <c r="N12" s="5"/>
      <c r="O12" s="31"/>
    </row>
    <row r="13" spans="1:15" ht="12.75">
      <c r="A13" s="2"/>
      <c r="B13" s="27" t="s">
        <v>21</v>
      </c>
      <c r="C13" s="61">
        <v>156760000</v>
      </c>
      <c r="D13" s="62">
        <v>161000000</v>
      </c>
      <c r="E13" s="63">
        <f t="shared" si="0"/>
        <v>4240000</v>
      </c>
      <c r="F13" s="61">
        <v>169353200</v>
      </c>
      <c r="G13" s="62">
        <v>174300000</v>
      </c>
      <c r="H13" s="63">
        <f t="shared" si="1"/>
        <v>4946800</v>
      </c>
      <c r="I13" s="63">
        <v>187125500</v>
      </c>
      <c r="J13" s="28">
        <f t="shared" si="2"/>
        <v>2.7047716254146468</v>
      </c>
      <c r="K13" s="29">
        <f t="shared" si="3"/>
        <v>2.9209958831601646</v>
      </c>
      <c r="L13" s="30">
        <f t="shared" si="4"/>
        <v>48.98771621462212</v>
      </c>
      <c r="M13" s="29">
        <f t="shared" si="5"/>
        <v>26.55005139282306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456460000</v>
      </c>
      <c r="D15" s="62">
        <v>461000000</v>
      </c>
      <c r="E15" s="63">
        <f t="shared" si="0"/>
        <v>4540000</v>
      </c>
      <c r="F15" s="61">
        <v>492220800</v>
      </c>
      <c r="G15" s="62">
        <v>505780000</v>
      </c>
      <c r="H15" s="63">
        <f t="shared" si="1"/>
        <v>13559200</v>
      </c>
      <c r="I15" s="63">
        <v>554932400</v>
      </c>
      <c r="J15" s="28">
        <f t="shared" si="2"/>
        <v>0.9946106997327256</v>
      </c>
      <c r="K15" s="29">
        <f t="shared" si="3"/>
        <v>2.7546987043213127</v>
      </c>
      <c r="L15" s="30">
        <f t="shared" si="4"/>
        <v>52.453828210939726</v>
      </c>
      <c r="M15" s="29">
        <f t="shared" si="5"/>
        <v>72.77380465059562</v>
      </c>
      <c r="N15" s="5"/>
      <c r="O15" s="31"/>
    </row>
    <row r="16" spans="1:15" ht="12.75">
      <c r="A16" s="2"/>
      <c r="B16" s="27" t="s">
        <v>23</v>
      </c>
      <c r="C16" s="61">
        <v>534926494</v>
      </c>
      <c r="D16" s="62">
        <v>519087777</v>
      </c>
      <c r="E16" s="63">
        <f t="shared" si="0"/>
        <v>-15838717</v>
      </c>
      <c r="F16" s="61">
        <v>563991746</v>
      </c>
      <c r="G16" s="62">
        <v>543745878</v>
      </c>
      <c r="H16" s="63">
        <f t="shared" si="1"/>
        <v>-20245868</v>
      </c>
      <c r="I16" s="63">
        <v>573746486</v>
      </c>
      <c r="J16" s="40">
        <f t="shared" si="2"/>
        <v>-2.9609146635388</v>
      </c>
      <c r="K16" s="29">
        <f t="shared" si="3"/>
        <v>-3.5897454428349027</v>
      </c>
      <c r="L16" s="30">
        <f t="shared" si="4"/>
        <v>-182.99588999993185</v>
      </c>
      <c r="M16" s="29">
        <f t="shared" si="5"/>
        <v>-108.66193011488474</v>
      </c>
      <c r="N16" s="5"/>
      <c r="O16" s="31"/>
    </row>
    <row r="17" spans="1:15" ht="16.5">
      <c r="A17" s="2"/>
      <c r="B17" s="32" t="s">
        <v>24</v>
      </c>
      <c r="C17" s="64">
        <v>1729686548</v>
      </c>
      <c r="D17" s="65">
        <v>1738341779</v>
      </c>
      <c r="E17" s="66">
        <f t="shared" si="0"/>
        <v>8655231</v>
      </c>
      <c r="F17" s="64">
        <v>1840249900</v>
      </c>
      <c r="G17" s="65">
        <v>1858881879</v>
      </c>
      <c r="H17" s="66">
        <f t="shared" si="1"/>
        <v>18631979</v>
      </c>
      <c r="I17" s="66">
        <v>1988228387</v>
      </c>
      <c r="J17" s="41">
        <f t="shared" si="2"/>
        <v>0.5003930342181282</v>
      </c>
      <c r="K17" s="34">
        <f t="shared" si="3"/>
        <v>1.0124700455084932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11051675</v>
      </c>
      <c r="D18" s="71">
        <v>10878729</v>
      </c>
      <c r="E18" s="72">
        <f t="shared" si="0"/>
        <v>-172946</v>
      </c>
      <c r="F18" s="73">
        <v>8401705</v>
      </c>
      <c r="G18" s="74">
        <v>8205263</v>
      </c>
      <c r="H18" s="75">
        <f t="shared" si="1"/>
        <v>-196442</v>
      </c>
      <c r="I18" s="75">
        <v>8242786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73997207</v>
      </c>
      <c r="D23" s="62">
        <v>64275507</v>
      </c>
      <c r="E23" s="63">
        <f t="shared" si="0"/>
        <v>-9721700</v>
      </c>
      <c r="F23" s="61">
        <v>74155788</v>
      </c>
      <c r="G23" s="62">
        <v>63238298</v>
      </c>
      <c r="H23" s="63">
        <f t="shared" si="1"/>
        <v>-10917490</v>
      </c>
      <c r="I23" s="63">
        <v>63742984</v>
      </c>
      <c r="J23" s="28">
        <f t="shared" si="2"/>
        <v>-13.13792830045599</v>
      </c>
      <c r="K23" s="29">
        <f t="shared" si="3"/>
        <v>-14.722370693437984</v>
      </c>
      <c r="L23" s="30">
        <f>IF($E$25=0,0,($E23/$E$25)*100)</f>
        <v>-54.70971665997734</v>
      </c>
      <c r="M23" s="29">
        <f>IF($H$25=0,0,($H23/$H$25)*100)</f>
        <v>-62.51265427913897</v>
      </c>
      <c r="N23" s="5"/>
      <c r="O23" s="31"/>
    </row>
    <row r="24" spans="1:15" ht="12.75">
      <c r="A24" s="6"/>
      <c r="B24" s="27" t="s">
        <v>30</v>
      </c>
      <c r="C24" s="61">
        <v>19941790</v>
      </c>
      <c r="D24" s="62">
        <v>47433094</v>
      </c>
      <c r="E24" s="63">
        <f t="shared" si="0"/>
        <v>27491304</v>
      </c>
      <c r="F24" s="61">
        <v>10000000</v>
      </c>
      <c r="G24" s="62">
        <v>38381938</v>
      </c>
      <c r="H24" s="63">
        <f t="shared" si="1"/>
        <v>28381938</v>
      </c>
      <c r="I24" s="63">
        <v>20902921</v>
      </c>
      <c r="J24" s="28">
        <f t="shared" si="2"/>
        <v>137.85775499591563</v>
      </c>
      <c r="K24" s="29">
        <f t="shared" si="3"/>
        <v>283.81938</v>
      </c>
      <c r="L24" s="30">
        <f>IF($E$25=0,0,($E24/$E$25)*100)</f>
        <v>154.70971665997735</v>
      </c>
      <c r="M24" s="29">
        <f>IF($H$25=0,0,($H24/$H$25)*100)</f>
        <v>162.51265427913896</v>
      </c>
      <c r="N24" s="5"/>
      <c r="O24" s="31"/>
    </row>
    <row r="25" spans="1:15" ht="16.5">
      <c r="A25" s="6"/>
      <c r="B25" s="32" t="s">
        <v>31</v>
      </c>
      <c r="C25" s="64">
        <v>93938997</v>
      </c>
      <c r="D25" s="65">
        <v>111708601</v>
      </c>
      <c r="E25" s="66">
        <f t="shared" si="0"/>
        <v>17769604</v>
      </c>
      <c r="F25" s="64">
        <v>84155788</v>
      </c>
      <c r="G25" s="65">
        <v>101620236</v>
      </c>
      <c r="H25" s="66">
        <f t="shared" si="1"/>
        <v>17464448</v>
      </c>
      <c r="I25" s="66">
        <v>84645905</v>
      </c>
      <c r="J25" s="41">
        <f t="shared" si="2"/>
        <v>18.916109994233814</v>
      </c>
      <c r="K25" s="34">
        <f t="shared" si="3"/>
        <v>20.75252150214552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53734963</v>
      </c>
      <c r="D27" s="62">
        <v>60512244</v>
      </c>
      <c r="E27" s="63">
        <f t="shared" si="0"/>
        <v>6777281</v>
      </c>
      <c r="F27" s="61">
        <v>42514788</v>
      </c>
      <c r="G27" s="62">
        <v>64139443</v>
      </c>
      <c r="H27" s="63">
        <f t="shared" si="1"/>
        <v>21624655</v>
      </c>
      <c r="I27" s="63">
        <v>41042916</v>
      </c>
      <c r="J27" s="28">
        <f t="shared" si="2"/>
        <v>12.612423311801665</v>
      </c>
      <c r="K27" s="29">
        <f t="shared" si="3"/>
        <v>50.86384295271566</v>
      </c>
      <c r="L27" s="30">
        <f aca="true" t="shared" si="6" ref="L27:L32">IF($E$32=0,0,($E27/$E$32)*100)</f>
        <v>38.1397413245675</v>
      </c>
      <c r="M27" s="29">
        <f aca="true" t="shared" si="7" ref="M27:M32">IF($H$32=0,0,($H27/$H$32)*100)</f>
        <v>123.82100482076501</v>
      </c>
      <c r="N27" s="5"/>
      <c r="O27" s="31"/>
    </row>
    <row r="28" spans="1:15" ht="12.75">
      <c r="A28" s="6"/>
      <c r="B28" s="27" t="s">
        <v>34</v>
      </c>
      <c r="C28" s="61">
        <v>5045000</v>
      </c>
      <c r="D28" s="62">
        <v>15500000</v>
      </c>
      <c r="E28" s="63">
        <f t="shared" si="0"/>
        <v>10455000</v>
      </c>
      <c r="F28" s="61">
        <v>7861000</v>
      </c>
      <c r="G28" s="62">
        <v>6045000</v>
      </c>
      <c r="H28" s="63">
        <f t="shared" si="1"/>
        <v>-1816000</v>
      </c>
      <c r="I28" s="63">
        <v>5046000</v>
      </c>
      <c r="J28" s="28">
        <f t="shared" si="2"/>
        <v>207.2348860257681</v>
      </c>
      <c r="K28" s="29">
        <f t="shared" si="3"/>
        <v>-23.101386592036636</v>
      </c>
      <c r="L28" s="30">
        <f t="shared" si="6"/>
        <v>58.83642651800231</v>
      </c>
      <c r="M28" s="29">
        <f t="shared" si="7"/>
        <v>-10.398267382971396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0</v>
      </c>
      <c r="E30" s="63">
        <f t="shared" si="0"/>
        <v>0</v>
      </c>
      <c r="F30" s="61"/>
      <c r="G30" s="62">
        <v>0</v>
      </c>
      <c r="H30" s="63">
        <f t="shared" si="1"/>
        <v>0</v>
      </c>
      <c r="I30" s="63">
        <v>15990989</v>
      </c>
      <c r="J30" s="28">
        <f t="shared" si="2"/>
        <v>0</v>
      </c>
      <c r="K30" s="29">
        <f t="shared" si="3"/>
        <v>0</v>
      </c>
      <c r="L30" s="30">
        <f t="shared" si="6"/>
        <v>0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>
        <v>35159034</v>
      </c>
      <c r="D31" s="62">
        <v>35696357</v>
      </c>
      <c r="E31" s="63">
        <f t="shared" si="0"/>
        <v>537323</v>
      </c>
      <c r="F31" s="61">
        <v>33780000</v>
      </c>
      <c r="G31" s="62">
        <v>31435793</v>
      </c>
      <c r="H31" s="63">
        <f t="shared" si="1"/>
        <v>-2344207</v>
      </c>
      <c r="I31" s="63">
        <v>22566000</v>
      </c>
      <c r="J31" s="28">
        <f t="shared" si="2"/>
        <v>1.5282643999832304</v>
      </c>
      <c r="K31" s="29">
        <f t="shared" si="3"/>
        <v>-6.939629958555359</v>
      </c>
      <c r="L31" s="30">
        <f t="shared" si="6"/>
        <v>3.0238321574301823</v>
      </c>
      <c r="M31" s="29">
        <f t="shared" si="7"/>
        <v>-13.422737437793625</v>
      </c>
      <c r="N31" s="5"/>
      <c r="O31" s="31"/>
    </row>
    <row r="32" spans="1:15" ht="17.25" thickBot="1">
      <c r="A32" s="6"/>
      <c r="B32" s="55" t="s">
        <v>37</v>
      </c>
      <c r="C32" s="79">
        <v>93938997</v>
      </c>
      <c r="D32" s="80">
        <v>111708601</v>
      </c>
      <c r="E32" s="81">
        <f t="shared" si="0"/>
        <v>17769604</v>
      </c>
      <c r="F32" s="79">
        <v>84155788</v>
      </c>
      <c r="G32" s="80">
        <v>101620236</v>
      </c>
      <c r="H32" s="81">
        <f t="shared" si="1"/>
        <v>17464448</v>
      </c>
      <c r="I32" s="81">
        <v>84645905</v>
      </c>
      <c r="J32" s="56">
        <f t="shared" si="2"/>
        <v>18.916109994233814</v>
      </c>
      <c r="K32" s="57">
        <f t="shared" si="3"/>
        <v>20.75252150214552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43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35347633</v>
      </c>
      <c r="D7" s="62">
        <v>34886706</v>
      </c>
      <c r="E7" s="63">
        <f>($D7-$C7)</f>
        <v>-460927</v>
      </c>
      <c r="F7" s="61">
        <v>37256405</v>
      </c>
      <c r="G7" s="62">
        <v>36561268</v>
      </c>
      <c r="H7" s="63">
        <f>($G7-$F7)</f>
        <v>-695137</v>
      </c>
      <c r="I7" s="63">
        <v>38718382</v>
      </c>
      <c r="J7" s="28">
        <f>IF($C7=0,0,($E7/$C7)*100)</f>
        <v>-1.303982645740381</v>
      </c>
      <c r="K7" s="29">
        <f>IF($F7=0,0,($H7/$F7)*100)</f>
        <v>-1.8658187766640393</v>
      </c>
      <c r="L7" s="30">
        <f>IF($E$10=0,0,($E7/$E$10)*100)</f>
        <v>3.349102280271542</v>
      </c>
      <c r="M7" s="29">
        <f>IF($H$10=0,0,($H7/$H$10)*100)</f>
        <v>2.7887799205695374</v>
      </c>
      <c r="N7" s="5"/>
      <c r="O7" s="31"/>
    </row>
    <row r="8" spans="1:15" ht="12.75">
      <c r="A8" s="2"/>
      <c r="B8" s="27" t="s">
        <v>16</v>
      </c>
      <c r="C8" s="61">
        <v>130316443</v>
      </c>
      <c r="D8" s="62">
        <v>123341143</v>
      </c>
      <c r="E8" s="63">
        <f>($D8-$C8)</f>
        <v>-6975300</v>
      </c>
      <c r="F8" s="61">
        <v>137353532</v>
      </c>
      <c r="G8" s="62">
        <v>129261518</v>
      </c>
      <c r="H8" s="63">
        <f>($G8-$F8)</f>
        <v>-8092014</v>
      </c>
      <c r="I8" s="63">
        <v>136887947</v>
      </c>
      <c r="J8" s="28">
        <f>IF($C8=0,0,($E8/$C8)*100)</f>
        <v>-5.352586242704614</v>
      </c>
      <c r="K8" s="29">
        <f>IF($F8=0,0,($H8/$F8)*100)</f>
        <v>-5.891376713923891</v>
      </c>
      <c r="L8" s="30">
        <f>IF($E$10=0,0,($E8/$E$10)*100)</f>
        <v>50.68263116627598</v>
      </c>
      <c r="M8" s="29">
        <f>IF($H$10=0,0,($H8/$H$10)*100)</f>
        <v>32.463882889513265</v>
      </c>
      <c r="N8" s="5"/>
      <c r="O8" s="31"/>
    </row>
    <row r="9" spans="1:15" ht="12.75">
      <c r="A9" s="2"/>
      <c r="B9" s="27" t="s">
        <v>17</v>
      </c>
      <c r="C9" s="61">
        <v>171178624</v>
      </c>
      <c r="D9" s="62">
        <v>164852148</v>
      </c>
      <c r="E9" s="63">
        <f aca="true" t="shared" si="0" ref="E9:E32">($D9-$C9)</f>
        <v>-6326476</v>
      </c>
      <c r="F9" s="61">
        <v>182569914</v>
      </c>
      <c r="G9" s="62">
        <v>166430860</v>
      </c>
      <c r="H9" s="63">
        <f aca="true" t="shared" si="1" ref="H9:H32">($G9-$F9)</f>
        <v>-16139054</v>
      </c>
      <c r="I9" s="63">
        <v>176353144</v>
      </c>
      <c r="J9" s="28">
        <f aca="true" t="shared" si="2" ref="J9:J32">IF($C9=0,0,($E9/$C9)*100)</f>
        <v>-3.6958329563392214</v>
      </c>
      <c r="K9" s="29">
        <f aca="true" t="shared" si="3" ref="K9:K32">IF($F9=0,0,($H9/$F9)*100)</f>
        <v>-8.839930767563379</v>
      </c>
      <c r="L9" s="30">
        <f>IF($E$10=0,0,($E9/$E$10)*100)</f>
        <v>45.96826655345247</v>
      </c>
      <c r="M9" s="29">
        <f>IF($H$10=0,0,($H9/$H$10)*100)</f>
        <v>64.7473371899172</v>
      </c>
      <c r="N9" s="5"/>
      <c r="O9" s="31"/>
    </row>
    <row r="10" spans="1:15" ht="16.5">
      <c r="A10" s="6"/>
      <c r="B10" s="32" t="s">
        <v>18</v>
      </c>
      <c r="C10" s="64">
        <v>336842700</v>
      </c>
      <c r="D10" s="65">
        <v>323079997</v>
      </c>
      <c r="E10" s="66">
        <f t="shared" si="0"/>
        <v>-13762703</v>
      </c>
      <c r="F10" s="64">
        <v>357179851</v>
      </c>
      <c r="G10" s="65">
        <v>332253646</v>
      </c>
      <c r="H10" s="66">
        <f t="shared" si="1"/>
        <v>-24926205</v>
      </c>
      <c r="I10" s="66">
        <v>351959473</v>
      </c>
      <c r="J10" s="33">
        <f t="shared" si="2"/>
        <v>-4.085795239142781</v>
      </c>
      <c r="K10" s="34">
        <f t="shared" si="3"/>
        <v>-6.978614535566285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90330882</v>
      </c>
      <c r="D12" s="62">
        <v>94939415</v>
      </c>
      <c r="E12" s="63">
        <f t="shared" si="0"/>
        <v>4608533</v>
      </c>
      <c r="F12" s="61">
        <v>95208750</v>
      </c>
      <c r="G12" s="62">
        <v>99496507</v>
      </c>
      <c r="H12" s="63">
        <f t="shared" si="1"/>
        <v>4287757</v>
      </c>
      <c r="I12" s="63">
        <v>105366801</v>
      </c>
      <c r="J12" s="28">
        <f t="shared" si="2"/>
        <v>5.101835494089386</v>
      </c>
      <c r="K12" s="29">
        <f t="shared" si="3"/>
        <v>4.503532500951856</v>
      </c>
      <c r="L12" s="30">
        <f aca="true" t="shared" si="4" ref="L12:L17">IF($E$17=0,0,($E12/$E$17)*100)</f>
        <v>48.059263316262516</v>
      </c>
      <c r="M12" s="29">
        <f aca="true" t="shared" si="5" ref="M12:M17">IF($H$17=0,0,($H12/$H$17)*100)</f>
        <v>85.46464566936982</v>
      </c>
      <c r="N12" s="5"/>
      <c r="O12" s="31"/>
    </row>
    <row r="13" spans="1:15" ht="12.75">
      <c r="A13" s="2"/>
      <c r="B13" s="27" t="s">
        <v>21</v>
      </c>
      <c r="C13" s="61">
        <v>532102</v>
      </c>
      <c r="D13" s="62">
        <v>504840</v>
      </c>
      <c r="E13" s="63">
        <f t="shared" si="0"/>
        <v>-27262</v>
      </c>
      <c r="F13" s="61">
        <v>560835</v>
      </c>
      <c r="G13" s="62">
        <v>529072</v>
      </c>
      <c r="H13" s="63">
        <f t="shared" si="1"/>
        <v>-31763</v>
      </c>
      <c r="I13" s="63">
        <v>560287</v>
      </c>
      <c r="J13" s="28">
        <f t="shared" si="2"/>
        <v>-5.123453773900493</v>
      </c>
      <c r="K13" s="29">
        <f t="shared" si="3"/>
        <v>-5.663519573493095</v>
      </c>
      <c r="L13" s="30">
        <f t="shared" si="4"/>
        <v>-0.28429689806451397</v>
      </c>
      <c r="M13" s="29">
        <f t="shared" si="5"/>
        <v>-0.6331080656847377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64047069</v>
      </c>
      <c r="D15" s="62">
        <v>69418759</v>
      </c>
      <c r="E15" s="63">
        <f t="shared" si="0"/>
        <v>5371690</v>
      </c>
      <c r="F15" s="61">
        <v>67505611</v>
      </c>
      <c r="G15" s="62">
        <v>72750859</v>
      </c>
      <c r="H15" s="63">
        <f t="shared" si="1"/>
        <v>5245248</v>
      </c>
      <c r="I15" s="63">
        <v>77043160</v>
      </c>
      <c r="J15" s="28">
        <f t="shared" si="2"/>
        <v>8.387097308075099</v>
      </c>
      <c r="K15" s="29">
        <f t="shared" si="3"/>
        <v>7.770091881695581</v>
      </c>
      <c r="L15" s="30">
        <f t="shared" si="4"/>
        <v>56.01770979253793</v>
      </c>
      <c r="M15" s="29">
        <f t="shared" si="5"/>
        <v>104.54959592345617</v>
      </c>
      <c r="N15" s="5"/>
      <c r="O15" s="31"/>
    </row>
    <row r="16" spans="1:15" ht="12.75">
      <c r="A16" s="2"/>
      <c r="B16" s="27" t="s">
        <v>23</v>
      </c>
      <c r="C16" s="61">
        <v>154986521</v>
      </c>
      <c r="D16" s="62">
        <v>154622831</v>
      </c>
      <c r="E16" s="63">
        <f t="shared" si="0"/>
        <v>-363690</v>
      </c>
      <c r="F16" s="61">
        <v>163377014</v>
      </c>
      <c r="G16" s="62">
        <v>158892767</v>
      </c>
      <c r="H16" s="63">
        <f t="shared" si="1"/>
        <v>-4484247</v>
      </c>
      <c r="I16" s="63">
        <v>163267438</v>
      </c>
      <c r="J16" s="40">
        <f t="shared" si="2"/>
        <v>-0.2346591159369272</v>
      </c>
      <c r="K16" s="29">
        <f t="shared" si="3"/>
        <v>-2.744723318299844</v>
      </c>
      <c r="L16" s="30">
        <f t="shared" si="4"/>
        <v>-3.792676210735936</v>
      </c>
      <c r="M16" s="29">
        <f t="shared" si="5"/>
        <v>-89.38113352714124</v>
      </c>
      <c r="N16" s="5"/>
      <c r="O16" s="31"/>
    </row>
    <row r="17" spans="1:15" ht="16.5">
      <c r="A17" s="2"/>
      <c r="B17" s="32" t="s">
        <v>24</v>
      </c>
      <c r="C17" s="64">
        <v>309896574</v>
      </c>
      <c r="D17" s="65">
        <v>319485845</v>
      </c>
      <c r="E17" s="66">
        <f t="shared" si="0"/>
        <v>9589271</v>
      </c>
      <c r="F17" s="64">
        <v>326652210</v>
      </c>
      <c r="G17" s="65">
        <v>331669205</v>
      </c>
      <c r="H17" s="66">
        <f t="shared" si="1"/>
        <v>5016995</v>
      </c>
      <c r="I17" s="66">
        <v>346237686</v>
      </c>
      <c r="J17" s="41">
        <f t="shared" si="2"/>
        <v>3.094345599315983</v>
      </c>
      <c r="K17" s="34">
        <f t="shared" si="3"/>
        <v>1.5358827665669246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26946126</v>
      </c>
      <c r="D18" s="71">
        <v>3594152</v>
      </c>
      <c r="E18" s="72">
        <f t="shared" si="0"/>
        <v>-23351974</v>
      </c>
      <c r="F18" s="73">
        <v>30527641</v>
      </c>
      <c r="G18" s="74">
        <v>584441</v>
      </c>
      <c r="H18" s="75">
        <f t="shared" si="1"/>
        <v>-29943200</v>
      </c>
      <c r="I18" s="75">
        <v>5721787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91275000</v>
      </c>
      <c r="D23" s="62">
        <v>98546000</v>
      </c>
      <c r="E23" s="63">
        <f t="shared" si="0"/>
        <v>7271000</v>
      </c>
      <c r="F23" s="61">
        <v>95419000</v>
      </c>
      <c r="G23" s="62">
        <v>89415000</v>
      </c>
      <c r="H23" s="63">
        <f t="shared" si="1"/>
        <v>-6004000</v>
      </c>
      <c r="I23" s="63">
        <v>93573000</v>
      </c>
      <c r="J23" s="28">
        <f t="shared" si="2"/>
        <v>7.96603670227335</v>
      </c>
      <c r="K23" s="29">
        <f t="shared" si="3"/>
        <v>-6.292247875161132</v>
      </c>
      <c r="L23" s="30">
        <f>IF($E$25=0,0,($E23/$E$25)*100)</f>
        <v>14.913036344244812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41485000</v>
      </c>
      <c r="E24" s="63">
        <f t="shared" si="0"/>
        <v>41485000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85.08696365575518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91275000</v>
      </c>
      <c r="D25" s="65">
        <v>140031000</v>
      </c>
      <c r="E25" s="66">
        <f t="shared" si="0"/>
        <v>48756000</v>
      </c>
      <c r="F25" s="64">
        <v>95419000</v>
      </c>
      <c r="G25" s="65">
        <v>89415000</v>
      </c>
      <c r="H25" s="66">
        <f t="shared" si="1"/>
        <v>-6004000</v>
      </c>
      <c r="I25" s="66">
        <v>93573000</v>
      </c>
      <c r="J25" s="41">
        <f t="shared" si="2"/>
        <v>53.41659819227609</v>
      </c>
      <c r="K25" s="34">
        <f t="shared" si="3"/>
        <v>-6.292247875161132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59401917</v>
      </c>
      <c r="D27" s="62">
        <v>99499762</v>
      </c>
      <c r="E27" s="63">
        <f t="shared" si="0"/>
        <v>40097845</v>
      </c>
      <c r="F27" s="61">
        <v>37362324</v>
      </c>
      <c r="G27" s="62">
        <v>37916876</v>
      </c>
      <c r="H27" s="63">
        <f t="shared" si="1"/>
        <v>554552</v>
      </c>
      <c r="I27" s="63">
        <v>45965452</v>
      </c>
      <c r="J27" s="28">
        <f t="shared" si="2"/>
        <v>67.50261106893234</v>
      </c>
      <c r="K27" s="29">
        <f t="shared" si="3"/>
        <v>1.4842545661774145</v>
      </c>
      <c r="L27" s="30">
        <f aca="true" t="shared" si="6" ref="L27:L32">IF($E$32=0,0,($E27/$E$32)*100)</f>
        <v>82.24186766756912</v>
      </c>
      <c r="M27" s="29">
        <f aca="true" t="shared" si="7" ref="M27:M32">IF($H$32=0,0,($H27/$H$32)*100)</f>
        <v>-9.236375749500333</v>
      </c>
      <c r="N27" s="5"/>
      <c r="O27" s="31"/>
    </row>
    <row r="28" spans="1:15" ht="12.75">
      <c r="A28" s="6"/>
      <c r="B28" s="27" t="s">
        <v>34</v>
      </c>
      <c r="C28" s="61">
        <v>5000000</v>
      </c>
      <c r="D28" s="62">
        <v>3000000</v>
      </c>
      <c r="E28" s="63">
        <f t="shared" si="0"/>
        <v>-2000000</v>
      </c>
      <c r="F28" s="61">
        <v>11000000</v>
      </c>
      <c r="G28" s="62">
        <v>2000000</v>
      </c>
      <c r="H28" s="63">
        <f t="shared" si="1"/>
        <v>-9000000</v>
      </c>
      <c r="I28" s="63">
        <v>1000000</v>
      </c>
      <c r="J28" s="28">
        <f t="shared" si="2"/>
        <v>-40</v>
      </c>
      <c r="K28" s="29">
        <f t="shared" si="3"/>
        <v>-81.81818181818183</v>
      </c>
      <c r="L28" s="30">
        <f t="shared" si="6"/>
        <v>-4.102059233735335</v>
      </c>
      <c r="M28" s="29">
        <f t="shared" si="7"/>
        <v>149.90006662225184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24373083</v>
      </c>
      <c r="D30" s="62">
        <v>31546238</v>
      </c>
      <c r="E30" s="63">
        <f t="shared" si="0"/>
        <v>7173155</v>
      </c>
      <c r="F30" s="61">
        <v>22516042</v>
      </c>
      <c r="G30" s="62">
        <v>21727084</v>
      </c>
      <c r="H30" s="63">
        <f t="shared" si="1"/>
        <v>-788958</v>
      </c>
      <c r="I30" s="63">
        <v>24877192</v>
      </c>
      <c r="J30" s="28">
        <f t="shared" si="2"/>
        <v>29.430642811990587</v>
      </c>
      <c r="K30" s="29">
        <f t="shared" si="3"/>
        <v>-3.503981738886435</v>
      </c>
      <c r="L30" s="30">
        <f t="shared" si="6"/>
        <v>14.712353351382394</v>
      </c>
      <c r="M30" s="29">
        <f t="shared" si="7"/>
        <v>13.14053964023984</v>
      </c>
      <c r="N30" s="5"/>
      <c r="O30" s="31"/>
    </row>
    <row r="31" spans="1:15" ht="12.75">
      <c r="A31" s="6"/>
      <c r="B31" s="27" t="s">
        <v>30</v>
      </c>
      <c r="C31" s="61">
        <v>2500000</v>
      </c>
      <c r="D31" s="62">
        <v>5985000</v>
      </c>
      <c r="E31" s="63">
        <f t="shared" si="0"/>
        <v>3485000</v>
      </c>
      <c r="F31" s="61">
        <v>24540634</v>
      </c>
      <c r="G31" s="62">
        <v>27771040</v>
      </c>
      <c r="H31" s="63">
        <f t="shared" si="1"/>
        <v>3230406</v>
      </c>
      <c r="I31" s="63">
        <v>21730356</v>
      </c>
      <c r="J31" s="28">
        <f t="shared" si="2"/>
        <v>139.39999999999998</v>
      </c>
      <c r="K31" s="29">
        <f t="shared" si="3"/>
        <v>13.163498546940556</v>
      </c>
      <c r="L31" s="30">
        <f t="shared" si="6"/>
        <v>7.147838214783822</v>
      </c>
      <c r="M31" s="29">
        <f t="shared" si="7"/>
        <v>-53.80423051299134</v>
      </c>
      <c r="N31" s="5"/>
      <c r="O31" s="31"/>
    </row>
    <row r="32" spans="1:15" ht="17.25" thickBot="1">
      <c r="A32" s="6"/>
      <c r="B32" s="55" t="s">
        <v>37</v>
      </c>
      <c r="C32" s="79">
        <v>91275000</v>
      </c>
      <c r="D32" s="80">
        <v>140031000</v>
      </c>
      <c r="E32" s="81">
        <f t="shared" si="0"/>
        <v>48756000</v>
      </c>
      <c r="F32" s="79">
        <v>95419000</v>
      </c>
      <c r="G32" s="80">
        <v>89415000</v>
      </c>
      <c r="H32" s="81">
        <f t="shared" si="1"/>
        <v>-6004000</v>
      </c>
      <c r="I32" s="81">
        <v>93573000</v>
      </c>
      <c r="J32" s="56">
        <f t="shared" si="2"/>
        <v>53.41659819227609</v>
      </c>
      <c r="K32" s="57">
        <f t="shared" si="3"/>
        <v>-6.292247875161132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70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4815000</v>
      </c>
      <c r="D7" s="62">
        <v>6782100</v>
      </c>
      <c r="E7" s="63">
        <f>($D7-$C7)</f>
        <v>1967100</v>
      </c>
      <c r="F7" s="61">
        <v>5103000</v>
      </c>
      <c r="G7" s="62">
        <v>7107800</v>
      </c>
      <c r="H7" s="63">
        <f>($G7-$F7)</f>
        <v>2004800</v>
      </c>
      <c r="I7" s="63">
        <v>7526900</v>
      </c>
      <c r="J7" s="28">
        <f>IF($C7=0,0,($E7/$C7)*100)</f>
        <v>40.85358255451713</v>
      </c>
      <c r="K7" s="29">
        <f>IF($F7=0,0,($H7/$F7)*100)</f>
        <v>39.28669410150892</v>
      </c>
      <c r="L7" s="30">
        <f>IF($E$10=0,0,($E7/$E$10)*100)</f>
        <v>4.400228164949837</v>
      </c>
      <c r="M7" s="29">
        <f>IF($H$10=0,0,($H7/$H$10)*100)</f>
        <v>4.883431458282079</v>
      </c>
      <c r="N7" s="5"/>
      <c r="O7" s="31"/>
    </row>
    <row r="8" spans="1:15" ht="12.75">
      <c r="A8" s="2"/>
      <c r="B8" s="27" t="s">
        <v>16</v>
      </c>
      <c r="C8" s="61">
        <v>40732000</v>
      </c>
      <c r="D8" s="62">
        <v>71507000</v>
      </c>
      <c r="E8" s="63">
        <f>($D8-$C8)</f>
        <v>30775000</v>
      </c>
      <c r="F8" s="61">
        <v>44049000</v>
      </c>
      <c r="G8" s="62">
        <v>74939200</v>
      </c>
      <c r="H8" s="63">
        <f>($G8-$F8)</f>
        <v>30890200</v>
      </c>
      <c r="I8" s="63">
        <v>79360600</v>
      </c>
      <c r="J8" s="28">
        <f>IF($C8=0,0,($E8/$C8)*100)</f>
        <v>75.55484631248159</v>
      </c>
      <c r="K8" s="29">
        <f>IF($F8=0,0,($H8/$F8)*100)</f>
        <v>70.12690412949215</v>
      </c>
      <c r="L8" s="30">
        <f>IF($E$10=0,0,($E8/$E$10)*100)</f>
        <v>68.84094442393942</v>
      </c>
      <c r="M8" s="29">
        <f>IF($H$10=0,0,($H8/$H$10)*100)</f>
        <v>75.24450041531577</v>
      </c>
      <c r="N8" s="5"/>
      <c r="O8" s="31"/>
    </row>
    <row r="9" spans="1:15" ht="12.75">
      <c r="A9" s="2"/>
      <c r="B9" s="27" t="s">
        <v>17</v>
      </c>
      <c r="C9" s="61">
        <v>71824000</v>
      </c>
      <c r="D9" s="62">
        <v>83786400</v>
      </c>
      <c r="E9" s="63">
        <f aca="true" t="shared" si="0" ref="E9:E32">($D9-$C9)</f>
        <v>11962400</v>
      </c>
      <c r="F9" s="61">
        <v>76514000</v>
      </c>
      <c r="G9" s="62">
        <v>84672100</v>
      </c>
      <c r="H9" s="63">
        <f aca="true" t="shared" si="1" ref="H9:H32">($G9-$F9)</f>
        <v>8158100</v>
      </c>
      <c r="I9" s="63">
        <v>87149500</v>
      </c>
      <c r="J9" s="28">
        <f aca="true" t="shared" si="2" ref="J9:J32">IF($C9=0,0,($E9/$C9)*100)</f>
        <v>16.655157050568057</v>
      </c>
      <c r="K9" s="29">
        <f aca="true" t="shared" si="3" ref="K9:K32">IF($F9=0,0,($H9/$F9)*100)</f>
        <v>10.662231748438195</v>
      </c>
      <c r="L9" s="30">
        <f>IF($E$10=0,0,($E9/$E$10)*100)</f>
        <v>26.758827411110737</v>
      </c>
      <c r="M9" s="29">
        <f>IF($H$10=0,0,($H9/$H$10)*100)</f>
        <v>19.872068126402148</v>
      </c>
      <c r="N9" s="5"/>
      <c r="O9" s="31"/>
    </row>
    <row r="10" spans="1:15" ht="16.5">
      <c r="A10" s="6"/>
      <c r="B10" s="32" t="s">
        <v>18</v>
      </c>
      <c r="C10" s="64">
        <v>117371000</v>
      </c>
      <c r="D10" s="65">
        <v>162075500</v>
      </c>
      <c r="E10" s="66">
        <f t="shared" si="0"/>
        <v>44704500</v>
      </c>
      <c r="F10" s="64">
        <v>125666000</v>
      </c>
      <c r="G10" s="65">
        <v>166719100</v>
      </c>
      <c r="H10" s="66">
        <f t="shared" si="1"/>
        <v>41053100</v>
      </c>
      <c r="I10" s="66">
        <v>174037000</v>
      </c>
      <c r="J10" s="33">
        <f t="shared" si="2"/>
        <v>38.08819895885696</v>
      </c>
      <c r="K10" s="34">
        <f t="shared" si="3"/>
        <v>32.66842264415196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46103000</v>
      </c>
      <c r="D12" s="62">
        <v>47380800</v>
      </c>
      <c r="E12" s="63">
        <f t="shared" si="0"/>
        <v>1277800</v>
      </c>
      <c r="F12" s="61">
        <v>49094000</v>
      </c>
      <c r="G12" s="62">
        <v>49655300</v>
      </c>
      <c r="H12" s="63">
        <f t="shared" si="1"/>
        <v>561300</v>
      </c>
      <c r="I12" s="63">
        <v>52584100</v>
      </c>
      <c r="J12" s="28">
        <f t="shared" si="2"/>
        <v>2.771620068108366</v>
      </c>
      <c r="K12" s="29">
        <f t="shared" si="3"/>
        <v>1.1433169022691163</v>
      </c>
      <c r="L12" s="30">
        <f aca="true" t="shared" si="4" ref="L12:L17">IF($E$17=0,0,($E12/$E$17)*100)</f>
        <v>2.7515363534197497</v>
      </c>
      <c r="M12" s="29">
        <f aca="true" t="shared" si="5" ref="M12:M17">IF($H$17=0,0,($H12/$H$17)*100)</f>
        <v>1.2196261377636493</v>
      </c>
      <c r="N12" s="5"/>
      <c r="O12" s="31"/>
    </row>
    <row r="13" spans="1:15" ht="12.75">
      <c r="A13" s="2"/>
      <c r="B13" s="27" t="s">
        <v>21</v>
      </c>
      <c r="C13" s="61">
        <v>8000000</v>
      </c>
      <c r="D13" s="62">
        <v>45250200</v>
      </c>
      <c r="E13" s="63">
        <f t="shared" si="0"/>
        <v>37250200</v>
      </c>
      <c r="F13" s="61">
        <v>8300000</v>
      </c>
      <c r="G13" s="62">
        <v>47422400</v>
      </c>
      <c r="H13" s="63">
        <f t="shared" si="1"/>
        <v>39122400</v>
      </c>
      <c r="I13" s="63">
        <v>50220200</v>
      </c>
      <c r="J13" s="28">
        <f t="shared" si="2"/>
        <v>465.6275</v>
      </c>
      <c r="K13" s="29">
        <f t="shared" si="3"/>
        <v>471.35421686746986</v>
      </c>
      <c r="L13" s="30">
        <f t="shared" si="4"/>
        <v>80.21230198165313</v>
      </c>
      <c r="M13" s="29">
        <f t="shared" si="5"/>
        <v>85.00748550159379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28950000</v>
      </c>
      <c r="D15" s="62">
        <v>39590400</v>
      </c>
      <c r="E15" s="63">
        <f t="shared" si="0"/>
        <v>10640400</v>
      </c>
      <c r="F15" s="61">
        <v>31200000</v>
      </c>
      <c r="G15" s="62">
        <v>41490700</v>
      </c>
      <c r="H15" s="63">
        <f t="shared" si="1"/>
        <v>10290700</v>
      </c>
      <c r="I15" s="63">
        <v>43938600</v>
      </c>
      <c r="J15" s="28">
        <f t="shared" si="2"/>
        <v>36.75440414507772</v>
      </c>
      <c r="K15" s="29">
        <f t="shared" si="3"/>
        <v>32.98301282051282</v>
      </c>
      <c r="L15" s="30">
        <f t="shared" si="4"/>
        <v>22.912386457135312</v>
      </c>
      <c r="M15" s="29">
        <f t="shared" si="5"/>
        <v>22.360247097602684</v>
      </c>
      <c r="N15" s="5"/>
      <c r="O15" s="31"/>
    </row>
    <row r="16" spans="1:15" ht="12.75">
      <c r="A16" s="2"/>
      <c r="B16" s="27" t="s">
        <v>23</v>
      </c>
      <c r="C16" s="61">
        <v>34250000</v>
      </c>
      <c r="D16" s="62">
        <v>31521110</v>
      </c>
      <c r="E16" s="63">
        <f t="shared" si="0"/>
        <v>-2728890</v>
      </c>
      <c r="F16" s="61">
        <v>36986000</v>
      </c>
      <c r="G16" s="62">
        <v>33033900</v>
      </c>
      <c r="H16" s="63">
        <f t="shared" si="1"/>
        <v>-3952100</v>
      </c>
      <c r="I16" s="63">
        <v>34983500</v>
      </c>
      <c r="J16" s="40">
        <f t="shared" si="2"/>
        <v>-7.9675620437956205</v>
      </c>
      <c r="K16" s="29">
        <f t="shared" si="3"/>
        <v>-10.6853944735846</v>
      </c>
      <c r="L16" s="30">
        <f t="shared" si="4"/>
        <v>-5.876224792208187</v>
      </c>
      <c r="M16" s="29">
        <f t="shared" si="5"/>
        <v>-8.587358736960125</v>
      </c>
      <c r="N16" s="5"/>
      <c r="O16" s="31"/>
    </row>
    <row r="17" spans="1:15" ht="16.5">
      <c r="A17" s="2"/>
      <c r="B17" s="32" t="s">
        <v>24</v>
      </c>
      <c r="C17" s="64">
        <v>117303000</v>
      </c>
      <c r="D17" s="65">
        <v>163742510</v>
      </c>
      <c r="E17" s="66">
        <f t="shared" si="0"/>
        <v>46439510</v>
      </c>
      <c r="F17" s="64">
        <v>125580000</v>
      </c>
      <c r="G17" s="65">
        <v>171602300</v>
      </c>
      <c r="H17" s="66">
        <f t="shared" si="1"/>
        <v>46022300</v>
      </c>
      <c r="I17" s="66">
        <v>181726400</v>
      </c>
      <c r="J17" s="41">
        <f t="shared" si="2"/>
        <v>39.589362590897075</v>
      </c>
      <c r="K17" s="34">
        <f t="shared" si="3"/>
        <v>36.647794234750755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68000</v>
      </c>
      <c r="D18" s="71">
        <v>-1667010</v>
      </c>
      <c r="E18" s="72">
        <f t="shared" si="0"/>
        <v>-1735010</v>
      </c>
      <c r="F18" s="73">
        <v>86000</v>
      </c>
      <c r="G18" s="74">
        <v>-4883200</v>
      </c>
      <c r="H18" s="75">
        <f t="shared" si="1"/>
        <v>-4969200</v>
      </c>
      <c r="I18" s="75">
        <v>-7689400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25000000</v>
      </c>
      <c r="D23" s="62">
        <v>39474000</v>
      </c>
      <c r="E23" s="63">
        <f t="shared" si="0"/>
        <v>14474000</v>
      </c>
      <c r="F23" s="61">
        <v>25000000</v>
      </c>
      <c r="G23" s="62">
        <v>63992000</v>
      </c>
      <c r="H23" s="63">
        <f t="shared" si="1"/>
        <v>38992000</v>
      </c>
      <c r="I23" s="63">
        <v>35773000</v>
      </c>
      <c r="J23" s="28">
        <f t="shared" si="2"/>
        <v>57.896</v>
      </c>
      <c r="K23" s="29">
        <f t="shared" si="3"/>
        <v>155.968</v>
      </c>
      <c r="L23" s="30">
        <f>IF($E$25=0,0,($E23/$E$25)*100)</f>
        <v>90.60974082884687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1500000</v>
      </c>
      <c r="E24" s="63">
        <f t="shared" si="0"/>
        <v>1500000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9.390259171153124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25000000</v>
      </c>
      <c r="D25" s="65">
        <v>40974000</v>
      </c>
      <c r="E25" s="66">
        <f t="shared" si="0"/>
        <v>15974000</v>
      </c>
      <c r="F25" s="64">
        <v>25000000</v>
      </c>
      <c r="G25" s="65">
        <v>63992000</v>
      </c>
      <c r="H25" s="66">
        <f t="shared" si="1"/>
        <v>38992000</v>
      </c>
      <c r="I25" s="66">
        <v>35773000</v>
      </c>
      <c r="J25" s="41">
        <f t="shared" si="2"/>
        <v>63.896</v>
      </c>
      <c r="K25" s="34">
        <f t="shared" si="3"/>
        <v>155.968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25000000</v>
      </c>
      <c r="D27" s="62">
        <v>27948711</v>
      </c>
      <c r="E27" s="63">
        <f t="shared" si="0"/>
        <v>2948711</v>
      </c>
      <c r="F27" s="61">
        <v>25000000</v>
      </c>
      <c r="G27" s="62">
        <v>35765450</v>
      </c>
      <c r="H27" s="63">
        <f t="shared" si="1"/>
        <v>10765450</v>
      </c>
      <c r="I27" s="63">
        <v>12196800</v>
      </c>
      <c r="J27" s="28">
        <f t="shared" si="2"/>
        <v>11.794844</v>
      </c>
      <c r="K27" s="29">
        <f t="shared" si="3"/>
        <v>43.0618</v>
      </c>
      <c r="L27" s="30">
        <f aca="true" t="shared" si="6" ref="L27:L32">IF($E$32=0,0,($E27/$E$32)*100)</f>
        <v>18.4594403405534</v>
      </c>
      <c r="M27" s="29">
        <f aca="true" t="shared" si="7" ref="M27:M32">IF($H$32=0,0,($H27/$H$32)*100)</f>
        <v>27.609381411571604</v>
      </c>
      <c r="N27" s="5"/>
      <c r="O27" s="31"/>
    </row>
    <row r="28" spans="1:15" ht="12.75">
      <c r="A28" s="6"/>
      <c r="B28" s="27" t="s">
        <v>34</v>
      </c>
      <c r="C28" s="61"/>
      <c r="D28" s="62">
        <v>1097000</v>
      </c>
      <c r="E28" s="63">
        <f t="shared" si="0"/>
        <v>1097000</v>
      </c>
      <c r="F28" s="61"/>
      <c r="G28" s="62">
        <v>11425000</v>
      </c>
      <c r="H28" s="63">
        <f t="shared" si="1"/>
        <v>11425000</v>
      </c>
      <c r="I28" s="63">
        <v>10445000</v>
      </c>
      <c r="J28" s="28">
        <f t="shared" si="2"/>
        <v>0</v>
      </c>
      <c r="K28" s="29">
        <f t="shared" si="3"/>
        <v>0</v>
      </c>
      <c r="L28" s="30">
        <f t="shared" si="6"/>
        <v>6.867409540503318</v>
      </c>
      <c r="M28" s="29">
        <f t="shared" si="7"/>
        <v>29.300882232252768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6928289</v>
      </c>
      <c r="E30" s="63">
        <f t="shared" si="0"/>
        <v>6928289</v>
      </c>
      <c r="F30" s="61"/>
      <c r="G30" s="62">
        <v>6801550</v>
      </c>
      <c r="H30" s="63">
        <f t="shared" si="1"/>
        <v>6801550</v>
      </c>
      <c r="I30" s="63">
        <v>8131200</v>
      </c>
      <c r="J30" s="28">
        <f t="shared" si="2"/>
        <v>0</v>
      </c>
      <c r="K30" s="29">
        <f t="shared" si="3"/>
        <v>0</v>
      </c>
      <c r="L30" s="30">
        <f t="shared" si="6"/>
        <v>43.372286215099535</v>
      </c>
      <c r="M30" s="29">
        <f t="shared" si="7"/>
        <v>17.443449938448914</v>
      </c>
      <c r="N30" s="5"/>
      <c r="O30" s="31"/>
    </row>
    <row r="31" spans="1:15" ht="12.75">
      <c r="A31" s="6"/>
      <c r="B31" s="27" t="s">
        <v>30</v>
      </c>
      <c r="C31" s="61"/>
      <c r="D31" s="62">
        <v>5000000</v>
      </c>
      <c r="E31" s="63">
        <f t="shared" si="0"/>
        <v>5000000</v>
      </c>
      <c r="F31" s="61"/>
      <c r="G31" s="62">
        <v>10000000</v>
      </c>
      <c r="H31" s="63">
        <f t="shared" si="1"/>
        <v>10000000</v>
      </c>
      <c r="I31" s="63">
        <v>5000000</v>
      </c>
      <c r="J31" s="28">
        <f t="shared" si="2"/>
        <v>0</v>
      </c>
      <c r="K31" s="29">
        <f t="shared" si="3"/>
        <v>0</v>
      </c>
      <c r="L31" s="30">
        <f t="shared" si="6"/>
        <v>31.300863903843744</v>
      </c>
      <c r="M31" s="29">
        <f t="shared" si="7"/>
        <v>25.646286417726717</v>
      </c>
      <c r="N31" s="5"/>
      <c r="O31" s="31"/>
    </row>
    <row r="32" spans="1:15" ht="17.25" thickBot="1">
      <c r="A32" s="6"/>
      <c r="B32" s="55" t="s">
        <v>37</v>
      </c>
      <c r="C32" s="79">
        <v>25000000</v>
      </c>
      <c r="D32" s="80">
        <v>40974000</v>
      </c>
      <c r="E32" s="81">
        <f t="shared" si="0"/>
        <v>15974000</v>
      </c>
      <c r="F32" s="79">
        <v>25000000</v>
      </c>
      <c r="G32" s="80">
        <v>63992000</v>
      </c>
      <c r="H32" s="81">
        <f t="shared" si="1"/>
        <v>38992000</v>
      </c>
      <c r="I32" s="81">
        <v>35773000</v>
      </c>
      <c r="J32" s="56">
        <f t="shared" si="2"/>
        <v>63.896</v>
      </c>
      <c r="K32" s="57">
        <f t="shared" si="3"/>
        <v>155.968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71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6216032</v>
      </c>
      <c r="D7" s="62">
        <v>10169893</v>
      </c>
      <c r="E7" s="63">
        <f>($D7-$C7)</f>
        <v>3953861</v>
      </c>
      <c r="F7" s="61">
        <v>6551698</v>
      </c>
      <c r="G7" s="62">
        <v>10377281</v>
      </c>
      <c r="H7" s="63">
        <f>($G7-$F7)</f>
        <v>3825583</v>
      </c>
      <c r="I7" s="63">
        <v>10759918</v>
      </c>
      <c r="J7" s="28">
        <f>IF($C7=0,0,($E7/$C7)*100)</f>
        <v>63.60747499369373</v>
      </c>
      <c r="K7" s="29">
        <f>IF($F7=0,0,($H7/$F7)*100)</f>
        <v>58.39071031662326</v>
      </c>
      <c r="L7" s="30">
        <f>IF($E$10=0,0,($E7/$E$10)*100)</f>
        <v>98.87487737108616</v>
      </c>
      <c r="M7" s="29">
        <f>IF($H$10=0,0,($H7/$H$10)*100)</f>
        <v>333.9682564625013</v>
      </c>
      <c r="N7" s="5"/>
      <c r="O7" s="31"/>
    </row>
    <row r="8" spans="1:15" ht="12.75">
      <c r="A8" s="2"/>
      <c r="B8" s="27" t="s">
        <v>16</v>
      </c>
      <c r="C8" s="61">
        <v>31045945</v>
      </c>
      <c r="D8" s="62">
        <v>33292351</v>
      </c>
      <c r="E8" s="63">
        <f>($D8-$C8)</f>
        <v>2246406</v>
      </c>
      <c r="F8" s="61">
        <v>32722425</v>
      </c>
      <c r="G8" s="62">
        <v>34100722</v>
      </c>
      <c r="H8" s="63">
        <f>($G8-$F8)</f>
        <v>1378297</v>
      </c>
      <c r="I8" s="63">
        <v>36146765</v>
      </c>
      <c r="J8" s="28">
        <f>IF($C8=0,0,($E8/$C8)*100)</f>
        <v>7.235746890616472</v>
      </c>
      <c r="K8" s="29">
        <f>IF($F8=0,0,($H8/$F8)*100)</f>
        <v>4.212086970938126</v>
      </c>
      <c r="L8" s="30">
        <f>IF($E$10=0,0,($E8/$E$10)*100)</f>
        <v>56.17625854213696</v>
      </c>
      <c r="M8" s="29">
        <f>IF($H$10=0,0,($H8/$H$10)*100)</f>
        <v>120.32347644202103</v>
      </c>
      <c r="N8" s="5"/>
      <c r="O8" s="31"/>
    </row>
    <row r="9" spans="1:15" ht="12.75">
      <c r="A9" s="2"/>
      <c r="B9" s="27" t="s">
        <v>17</v>
      </c>
      <c r="C9" s="61">
        <v>50566664</v>
      </c>
      <c r="D9" s="62">
        <v>48365250</v>
      </c>
      <c r="E9" s="63">
        <f aca="true" t="shared" si="0" ref="E9:E32">($D9-$C9)</f>
        <v>-2201414</v>
      </c>
      <c r="F9" s="61">
        <v>52064587</v>
      </c>
      <c r="G9" s="62">
        <v>48006200</v>
      </c>
      <c r="H9" s="63">
        <f aca="true" t="shared" si="1" ref="H9:H32">($G9-$F9)</f>
        <v>-4058387</v>
      </c>
      <c r="I9" s="63">
        <v>48603774</v>
      </c>
      <c r="J9" s="28">
        <f aca="true" t="shared" si="2" ref="J9:J32">IF($C9=0,0,($E9/$C9)*100)</f>
        <v>-4.3534886936579404</v>
      </c>
      <c r="K9" s="29">
        <f aca="true" t="shared" si="3" ref="K9:K32">IF($F9=0,0,($H9/$F9)*100)</f>
        <v>-7.794908658355439</v>
      </c>
      <c r="L9" s="30">
        <f>IF($E$10=0,0,($E9/$E$10)*100)</f>
        <v>-55.05113591322311</v>
      </c>
      <c r="M9" s="29">
        <f>IF($H$10=0,0,($H9/$H$10)*100)</f>
        <v>-354.2917329045223</v>
      </c>
      <c r="N9" s="5"/>
      <c r="O9" s="31"/>
    </row>
    <row r="10" spans="1:15" ht="16.5">
      <c r="A10" s="6"/>
      <c r="B10" s="32" t="s">
        <v>18</v>
      </c>
      <c r="C10" s="64">
        <v>87828641</v>
      </c>
      <c r="D10" s="65">
        <v>91827494</v>
      </c>
      <c r="E10" s="66">
        <f t="shared" si="0"/>
        <v>3998853</v>
      </c>
      <c r="F10" s="64">
        <v>91338710</v>
      </c>
      <c r="G10" s="65">
        <v>92484203</v>
      </c>
      <c r="H10" s="66">
        <f t="shared" si="1"/>
        <v>1145493</v>
      </c>
      <c r="I10" s="66">
        <v>95510457</v>
      </c>
      <c r="J10" s="33">
        <f t="shared" si="2"/>
        <v>4.553017050554158</v>
      </c>
      <c r="K10" s="34">
        <f t="shared" si="3"/>
        <v>1.2541155880130122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35686314</v>
      </c>
      <c r="D12" s="62">
        <v>37051269</v>
      </c>
      <c r="E12" s="63">
        <f t="shared" si="0"/>
        <v>1364955</v>
      </c>
      <c r="F12" s="61">
        <v>37613525</v>
      </c>
      <c r="G12" s="62">
        <v>39126138</v>
      </c>
      <c r="H12" s="63">
        <f t="shared" si="1"/>
        <v>1512613</v>
      </c>
      <c r="I12" s="63">
        <v>41473706</v>
      </c>
      <c r="J12" s="28">
        <f t="shared" si="2"/>
        <v>3.8248696685233443</v>
      </c>
      <c r="K12" s="29">
        <f t="shared" si="3"/>
        <v>4.021460365653047</v>
      </c>
      <c r="L12" s="30">
        <f aca="true" t="shared" si="4" ref="L12:L17">IF($E$17=0,0,($E12/$E$17)*100)</f>
        <v>-3.623072902956655</v>
      </c>
      <c r="M12" s="29">
        <f aca="true" t="shared" si="5" ref="M12:M17">IF($H$17=0,0,($H12/$H$17)*100)</f>
        <v>-3.3507031886188003</v>
      </c>
      <c r="N12" s="5"/>
      <c r="O12" s="31"/>
    </row>
    <row r="13" spans="1:15" ht="12.75">
      <c r="A13" s="2"/>
      <c r="B13" s="27" t="s">
        <v>21</v>
      </c>
      <c r="C13" s="61">
        <v>19856445</v>
      </c>
      <c r="D13" s="62">
        <v>12763716</v>
      </c>
      <c r="E13" s="63">
        <f t="shared" si="0"/>
        <v>-7092729</v>
      </c>
      <c r="F13" s="61">
        <v>20936268</v>
      </c>
      <c r="G13" s="62">
        <v>13478483</v>
      </c>
      <c r="H13" s="63">
        <f t="shared" si="1"/>
        <v>-7457785</v>
      </c>
      <c r="I13" s="63">
        <v>14287193</v>
      </c>
      <c r="J13" s="28">
        <f t="shared" si="2"/>
        <v>-35.72003447747066</v>
      </c>
      <c r="K13" s="29">
        <f t="shared" si="3"/>
        <v>-35.62136766686403</v>
      </c>
      <c r="L13" s="30">
        <f t="shared" si="4"/>
        <v>18.826609117454314</v>
      </c>
      <c r="M13" s="29">
        <f t="shared" si="5"/>
        <v>16.520302271323505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17996340</v>
      </c>
      <c r="D15" s="62">
        <v>5863909</v>
      </c>
      <c r="E15" s="63">
        <f t="shared" si="0"/>
        <v>-12132431</v>
      </c>
      <c r="F15" s="61">
        <v>19349039</v>
      </c>
      <c r="G15" s="62">
        <v>6373239</v>
      </c>
      <c r="H15" s="63">
        <f t="shared" si="1"/>
        <v>-12975800</v>
      </c>
      <c r="I15" s="63">
        <v>9692945</v>
      </c>
      <c r="J15" s="28">
        <f t="shared" si="2"/>
        <v>-67.41610238526277</v>
      </c>
      <c r="K15" s="29">
        <f t="shared" si="3"/>
        <v>-67.06172849204552</v>
      </c>
      <c r="L15" s="30">
        <f t="shared" si="4"/>
        <v>32.203759100550066</v>
      </c>
      <c r="M15" s="29">
        <f t="shared" si="5"/>
        <v>28.74367365273195</v>
      </c>
      <c r="N15" s="5"/>
      <c r="O15" s="31"/>
    </row>
    <row r="16" spans="1:15" ht="12.75">
      <c r="A16" s="2"/>
      <c r="B16" s="27" t="s">
        <v>23</v>
      </c>
      <c r="C16" s="61">
        <v>47847895</v>
      </c>
      <c r="D16" s="62">
        <v>28034141</v>
      </c>
      <c r="E16" s="63">
        <f t="shared" si="0"/>
        <v>-19813754</v>
      </c>
      <c r="F16" s="61">
        <v>50800170</v>
      </c>
      <c r="G16" s="62">
        <v>24577991</v>
      </c>
      <c r="H16" s="63">
        <f t="shared" si="1"/>
        <v>-26222179</v>
      </c>
      <c r="I16" s="63">
        <v>23802588</v>
      </c>
      <c r="J16" s="40">
        <f t="shared" si="2"/>
        <v>-41.40987602484916</v>
      </c>
      <c r="K16" s="29">
        <f t="shared" si="3"/>
        <v>-51.61828986005362</v>
      </c>
      <c r="L16" s="30">
        <f t="shared" si="4"/>
        <v>52.592704684952274</v>
      </c>
      <c r="M16" s="29">
        <f t="shared" si="5"/>
        <v>58.08672726456334</v>
      </c>
      <c r="N16" s="5"/>
      <c r="O16" s="31"/>
    </row>
    <row r="17" spans="1:15" ht="16.5">
      <c r="A17" s="2"/>
      <c r="B17" s="32" t="s">
        <v>24</v>
      </c>
      <c r="C17" s="64">
        <v>121386994</v>
      </c>
      <c r="D17" s="65">
        <v>83713035</v>
      </c>
      <c r="E17" s="66">
        <f t="shared" si="0"/>
        <v>-37673959</v>
      </c>
      <c r="F17" s="64">
        <v>128699002</v>
      </c>
      <c r="G17" s="65">
        <v>83555851</v>
      </c>
      <c r="H17" s="66">
        <f t="shared" si="1"/>
        <v>-45143151</v>
      </c>
      <c r="I17" s="66">
        <v>89256432</v>
      </c>
      <c r="J17" s="41">
        <f t="shared" si="2"/>
        <v>-31.036240175780282</v>
      </c>
      <c r="K17" s="34">
        <f t="shared" si="3"/>
        <v>-35.07653540312612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-33558353</v>
      </c>
      <c r="D18" s="71">
        <v>8114459</v>
      </c>
      <c r="E18" s="72">
        <f t="shared" si="0"/>
        <v>41672812</v>
      </c>
      <c r="F18" s="73">
        <v>-37360292</v>
      </c>
      <c r="G18" s="74">
        <v>8928352</v>
      </c>
      <c r="H18" s="75">
        <f t="shared" si="1"/>
        <v>46288644</v>
      </c>
      <c r="I18" s="75">
        <v>6254025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22001000</v>
      </c>
      <c r="D23" s="62">
        <v>13939000</v>
      </c>
      <c r="E23" s="63">
        <f t="shared" si="0"/>
        <v>-8062000</v>
      </c>
      <c r="F23" s="61">
        <v>11290000</v>
      </c>
      <c r="G23" s="62">
        <v>12196000</v>
      </c>
      <c r="H23" s="63">
        <f t="shared" si="1"/>
        <v>906000</v>
      </c>
      <c r="I23" s="63">
        <v>12580000</v>
      </c>
      <c r="J23" s="28">
        <f t="shared" si="2"/>
        <v>-36.643788918685516</v>
      </c>
      <c r="K23" s="29">
        <f t="shared" si="3"/>
        <v>8.024800708591675</v>
      </c>
      <c r="L23" s="30">
        <f>IF($E$25=0,0,($E23/$E$25)*100)</f>
        <v>100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22001000</v>
      </c>
      <c r="D25" s="65">
        <v>13939000</v>
      </c>
      <c r="E25" s="66">
        <f t="shared" si="0"/>
        <v>-8062000</v>
      </c>
      <c r="F25" s="64">
        <v>11290000</v>
      </c>
      <c r="G25" s="65">
        <v>12196000</v>
      </c>
      <c r="H25" s="66">
        <f t="shared" si="1"/>
        <v>906000</v>
      </c>
      <c r="I25" s="66">
        <v>12580000</v>
      </c>
      <c r="J25" s="41">
        <f t="shared" si="2"/>
        <v>-36.643788918685516</v>
      </c>
      <c r="K25" s="34">
        <f t="shared" si="3"/>
        <v>8.024800708591675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11000000</v>
      </c>
      <c r="D27" s="62">
        <v>0</v>
      </c>
      <c r="E27" s="63">
        <f t="shared" si="0"/>
        <v>-11000000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-100</v>
      </c>
      <c r="K27" s="29">
        <f t="shared" si="3"/>
        <v>0</v>
      </c>
      <c r="L27" s="30">
        <f aca="true" t="shared" si="6" ref="L27:L32">IF($E$32=0,0,($E27/$E$32)*100)</f>
        <v>136.44257008186554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3000000</v>
      </c>
      <c r="E28" s="63">
        <f t="shared" si="0"/>
        <v>3000000</v>
      </c>
      <c r="F28" s="61"/>
      <c r="G28" s="62">
        <v>1000000</v>
      </c>
      <c r="H28" s="63">
        <f t="shared" si="1"/>
        <v>1000000</v>
      </c>
      <c r="I28" s="63">
        <v>1000000</v>
      </c>
      <c r="J28" s="28">
        <f t="shared" si="2"/>
        <v>0</v>
      </c>
      <c r="K28" s="29">
        <f t="shared" si="3"/>
        <v>0</v>
      </c>
      <c r="L28" s="30">
        <f t="shared" si="6"/>
        <v>-37.211610022326965</v>
      </c>
      <c r="M28" s="29">
        <f t="shared" si="7"/>
        <v>110.37527593818986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11001000</v>
      </c>
      <c r="D30" s="62">
        <v>10939000</v>
      </c>
      <c r="E30" s="63">
        <f t="shared" si="0"/>
        <v>-62000</v>
      </c>
      <c r="F30" s="61">
        <v>11290000</v>
      </c>
      <c r="G30" s="62">
        <v>11196000</v>
      </c>
      <c r="H30" s="63">
        <f t="shared" si="1"/>
        <v>-94000</v>
      </c>
      <c r="I30" s="63">
        <v>11580000</v>
      </c>
      <c r="J30" s="28">
        <f t="shared" si="2"/>
        <v>-0.5635851286246705</v>
      </c>
      <c r="K30" s="29">
        <f t="shared" si="3"/>
        <v>-0.8325952170062002</v>
      </c>
      <c r="L30" s="30">
        <f t="shared" si="6"/>
        <v>0.769039940461424</v>
      </c>
      <c r="M30" s="29">
        <f t="shared" si="7"/>
        <v>-10.375275938189846</v>
      </c>
      <c r="N30" s="5"/>
      <c r="O30" s="31"/>
    </row>
    <row r="31" spans="1:15" ht="12.75">
      <c r="A31" s="6"/>
      <c r="B31" s="27" t="s">
        <v>30</v>
      </c>
      <c r="C31" s="61"/>
      <c r="D31" s="62">
        <v>0</v>
      </c>
      <c r="E31" s="63">
        <f t="shared" si="0"/>
        <v>0</v>
      </c>
      <c r="F31" s="61"/>
      <c r="G31" s="62">
        <v>0</v>
      </c>
      <c r="H31" s="63">
        <f t="shared" si="1"/>
        <v>0</v>
      </c>
      <c r="I31" s="63">
        <v>0</v>
      </c>
      <c r="J31" s="28">
        <f t="shared" si="2"/>
        <v>0</v>
      </c>
      <c r="K31" s="29">
        <f t="shared" si="3"/>
        <v>0</v>
      </c>
      <c r="L31" s="30">
        <f t="shared" si="6"/>
        <v>0</v>
      </c>
      <c r="M31" s="29">
        <f t="shared" si="7"/>
        <v>0</v>
      </c>
      <c r="N31" s="5"/>
      <c r="O31" s="31"/>
    </row>
    <row r="32" spans="1:15" ht="17.25" thickBot="1">
      <c r="A32" s="6"/>
      <c r="B32" s="55" t="s">
        <v>37</v>
      </c>
      <c r="C32" s="79">
        <v>22001000</v>
      </c>
      <c r="D32" s="80">
        <v>13939000</v>
      </c>
      <c r="E32" s="81">
        <f t="shared" si="0"/>
        <v>-8062000</v>
      </c>
      <c r="F32" s="79">
        <v>11290000</v>
      </c>
      <c r="G32" s="80">
        <v>12196000</v>
      </c>
      <c r="H32" s="81">
        <f t="shared" si="1"/>
        <v>906000</v>
      </c>
      <c r="I32" s="81">
        <v>12580000</v>
      </c>
      <c r="J32" s="56">
        <f t="shared" si="2"/>
        <v>-36.643788918685516</v>
      </c>
      <c r="K32" s="57">
        <f t="shared" si="3"/>
        <v>8.024800708591675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72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20722375</v>
      </c>
      <c r="D7" s="62">
        <v>18503150</v>
      </c>
      <c r="E7" s="63">
        <f>($D7-$C7)</f>
        <v>-2219225</v>
      </c>
      <c r="F7" s="61">
        <v>21862106</v>
      </c>
      <c r="G7" s="62">
        <v>21972865</v>
      </c>
      <c r="H7" s="63">
        <f>($G7-$F7)</f>
        <v>110759</v>
      </c>
      <c r="I7" s="63">
        <v>23203347</v>
      </c>
      <c r="J7" s="28">
        <f>IF($C7=0,0,($E7/$C7)*100)</f>
        <v>-10.709317826745245</v>
      </c>
      <c r="K7" s="29">
        <f>IF($F7=0,0,($H7/$F7)*100)</f>
        <v>0.5066254824672427</v>
      </c>
      <c r="L7" s="30">
        <f>IF($E$10=0,0,($E7/$E$10)*100)</f>
        <v>-37.92111840065999</v>
      </c>
      <c r="M7" s="29">
        <f>IF($H$10=0,0,($H7/$H$10)*100)</f>
        <v>1.4197656596400279</v>
      </c>
      <c r="N7" s="5"/>
      <c r="O7" s="31"/>
    </row>
    <row r="8" spans="1:15" ht="12.75">
      <c r="A8" s="2"/>
      <c r="B8" s="27" t="s">
        <v>16</v>
      </c>
      <c r="C8" s="61">
        <v>117868203</v>
      </c>
      <c r="D8" s="62">
        <v>123104048</v>
      </c>
      <c r="E8" s="63">
        <f>($D8-$C8)</f>
        <v>5235845</v>
      </c>
      <c r="F8" s="61">
        <v>124347321</v>
      </c>
      <c r="G8" s="62">
        <v>130367190</v>
      </c>
      <c r="H8" s="63">
        <f>($G8-$F8)</f>
        <v>6019869</v>
      </c>
      <c r="I8" s="63">
        <v>137667751</v>
      </c>
      <c r="J8" s="28">
        <f>IF($C8=0,0,($E8/$C8)*100)</f>
        <v>4.442118286981944</v>
      </c>
      <c r="K8" s="29">
        <f>IF($F8=0,0,($H8/$F8)*100)</f>
        <v>4.841173055911676</v>
      </c>
      <c r="L8" s="30">
        <f>IF($E$10=0,0,($E8/$E$10)*100)</f>
        <v>89.46776382408436</v>
      </c>
      <c r="M8" s="29">
        <f>IF($H$10=0,0,($H8/$H$10)*100)</f>
        <v>77.16576785391305</v>
      </c>
      <c r="N8" s="5"/>
      <c r="O8" s="31"/>
    </row>
    <row r="9" spans="1:15" ht="12.75">
      <c r="A9" s="2"/>
      <c r="B9" s="27" t="s">
        <v>17</v>
      </c>
      <c r="C9" s="61">
        <v>98473595</v>
      </c>
      <c r="D9" s="62">
        <v>101309189</v>
      </c>
      <c r="E9" s="63">
        <f aca="true" t="shared" si="0" ref="E9:E32">($D9-$C9)</f>
        <v>2835594</v>
      </c>
      <c r="F9" s="61">
        <v>100607516</v>
      </c>
      <c r="G9" s="62">
        <v>102278105</v>
      </c>
      <c r="H9" s="63">
        <f aca="true" t="shared" si="1" ref="H9:H32">($G9-$F9)</f>
        <v>1670589</v>
      </c>
      <c r="I9" s="63">
        <v>104233608</v>
      </c>
      <c r="J9" s="28">
        <f aca="true" t="shared" si="2" ref="J9:J32">IF($C9=0,0,($E9/$C9)*100)</f>
        <v>2.8795475579011813</v>
      </c>
      <c r="K9" s="29">
        <f aca="true" t="shared" si="3" ref="K9:K32">IF($F9=0,0,($H9/$F9)*100)</f>
        <v>1.660501189593032</v>
      </c>
      <c r="L9" s="30">
        <f>IF($E$10=0,0,($E9/$E$10)*100)</f>
        <v>48.453354576575634</v>
      </c>
      <c r="M9" s="29">
        <f>IF($H$10=0,0,($H9/$H$10)*100)</f>
        <v>21.414466486446923</v>
      </c>
      <c r="N9" s="5"/>
      <c r="O9" s="31"/>
    </row>
    <row r="10" spans="1:15" ht="16.5">
      <c r="A10" s="6"/>
      <c r="B10" s="32" t="s">
        <v>18</v>
      </c>
      <c r="C10" s="64">
        <v>237064173</v>
      </c>
      <c r="D10" s="65">
        <v>242916387</v>
      </c>
      <c r="E10" s="66">
        <f t="shared" si="0"/>
        <v>5852214</v>
      </c>
      <c r="F10" s="64">
        <v>246816943</v>
      </c>
      <c r="G10" s="65">
        <v>254618160</v>
      </c>
      <c r="H10" s="66">
        <f t="shared" si="1"/>
        <v>7801217</v>
      </c>
      <c r="I10" s="66">
        <v>265104706</v>
      </c>
      <c r="J10" s="33">
        <f t="shared" si="2"/>
        <v>2.4686201739982025</v>
      </c>
      <c r="K10" s="34">
        <f t="shared" si="3"/>
        <v>3.1607299341682547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51288670</v>
      </c>
      <c r="D12" s="62">
        <v>58191531</v>
      </c>
      <c r="E12" s="63">
        <f t="shared" si="0"/>
        <v>6902861</v>
      </c>
      <c r="F12" s="61">
        <v>54473975</v>
      </c>
      <c r="G12" s="62">
        <v>61770305</v>
      </c>
      <c r="H12" s="63">
        <f t="shared" si="1"/>
        <v>7296330</v>
      </c>
      <c r="I12" s="63">
        <v>65569171</v>
      </c>
      <c r="J12" s="28">
        <f t="shared" si="2"/>
        <v>13.458841884572168</v>
      </c>
      <c r="K12" s="29">
        <f t="shared" si="3"/>
        <v>13.394157485294583</v>
      </c>
      <c r="L12" s="30">
        <f aca="true" t="shared" si="4" ref="L12:L17">IF($E$17=0,0,($E12/$E$17)*100)</f>
        <v>87.42828627355865</v>
      </c>
      <c r="M12" s="29">
        <f aca="true" t="shared" si="5" ref="M12:M17">IF($H$17=0,0,($H12/$H$17)*100)</f>
        <v>109.48994489285371</v>
      </c>
      <c r="N12" s="5"/>
      <c r="O12" s="31"/>
    </row>
    <row r="13" spans="1:15" ht="12.75">
      <c r="A13" s="2"/>
      <c r="B13" s="27" t="s">
        <v>21</v>
      </c>
      <c r="C13" s="61">
        <v>32084197</v>
      </c>
      <c r="D13" s="62">
        <v>10485898</v>
      </c>
      <c r="E13" s="63">
        <f t="shared" si="0"/>
        <v>-21598299</v>
      </c>
      <c r="F13" s="61">
        <v>33816744</v>
      </c>
      <c r="G13" s="62">
        <v>11104568</v>
      </c>
      <c r="H13" s="63">
        <f t="shared" si="1"/>
        <v>-22712176</v>
      </c>
      <c r="I13" s="63">
        <v>11726422</v>
      </c>
      <c r="J13" s="28">
        <f t="shared" si="2"/>
        <v>-67.31756135271205</v>
      </c>
      <c r="K13" s="29">
        <f t="shared" si="3"/>
        <v>-67.16251570523761</v>
      </c>
      <c r="L13" s="30">
        <f t="shared" si="4"/>
        <v>-273.55356974360564</v>
      </c>
      <c r="M13" s="29">
        <f t="shared" si="5"/>
        <v>-340.8227010890125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70937718</v>
      </c>
      <c r="D15" s="62">
        <v>76238458</v>
      </c>
      <c r="E15" s="63">
        <f t="shared" si="0"/>
        <v>5300740</v>
      </c>
      <c r="F15" s="61">
        <v>76103932</v>
      </c>
      <c r="G15" s="62">
        <v>80736526</v>
      </c>
      <c r="H15" s="63">
        <f t="shared" si="1"/>
        <v>4632594</v>
      </c>
      <c r="I15" s="63">
        <v>85257772</v>
      </c>
      <c r="J15" s="28">
        <f t="shared" si="2"/>
        <v>7.4723858469763575</v>
      </c>
      <c r="K15" s="29">
        <f t="shared" si="3"/>
        <v>6.087194023036813</v>
      </c>
      <c r="L15" s="30">
        <f t="shared" si="4"/>
        <v>67.13659947400117</v>
      </c>
      <c r="M15" s="29">
        <f t="shared" si="5"/>
        <v>69.51747820766944</v>
      </c>
      <c r="N15" s="5"/>
      <c r="O15" s="31"/>
    </row>
    <row r="16" spans="1:15" ht="12.75">
      <c r="A16" s="2"/>
      <c r="B16" s="27" t="s">
        <v>23</v>
      </c>
      <c r="C16" s="61">
        <v>77215525</v>
      </c>
      <c r="D16" s="62">
        <v>94505678</v>
      </c>
      <c r="E16" s="63">
        <f t="shared" si="0"/>
        <v>17290153</v>
      </c>
      <c r="F16" s="61">
        <v>81352096</v>
      </c>
      <c r="G16" s="62">
        <v>98799275</v>
      </c>
      <c r="H16" s="63">
        <f t="shared" si="1"/>
        <v>17447179</v>
      </c>
      <c r="I16" s="63">
        <v>104615270</v>
      </c>
      <c r="J16" s="40">
        <f t="shared" si="2"/>
        <v>22.392068175409026</v>
      </c>
      <c r="K16" s="29">
        <f t="shared" si="3"/>
        <v>21.446502128230353</v>
      </c>
      <c r="L16" s="30">
        <f t="shared" si="4"/>
        <v>218.9886839960458</v>
      </c>
      <c r="M16" s="29">
        <f t="shared" si="5"/>
        <v>261.81527798848936</v>
      </c>
      <c r="N16" s="5"/>
      <c r="O16" s="31"/>
    </row>
    <row r="17" spans="1:15" ht="16.5">
      <c r="A17" s="2"/>
      <c r="B17" s="32" t="s">
        <v>24</v>
      </c>
      <c r="C17" s="64">
        <v>231526110</v>
      </c>
      <c r="D17" s="65">
        <v>239421565</v>
      </c>
      <c r="E17" s="66">
        <f t="shared" si="0"/>
        <v>7895455</v>
      </c>
      <c r="F17" s="64">
        <v>245746747</v>
      </c>
      <c r="G17" s="65">
        <v>252410674</v>
      </c>
      <c r="H17" s="66">
        <f t="shared" si="1"/>
        <v>6663927</v>
      </c>
      <c r="I17" s="66">
        <v>267168635</v>
      </c>
      <c r="J17" s="41">
        <f t="shared" si="2"/>
        <v>3.4101790938395675</v>
      </c>
      <c r="K17" s="34">
        <f t="shared" si="3"/>
        <v>2.7117050709118846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5538063</v>
      </c>
      <c r="D18" s="71">
        <v>3494822</v>
      </c>
      <c r="E18" s="72">
        <f t="shared" si="0"/>
        <v>-2043241</v>
      </c>
      <c r="F18" s="73">
        <v>1070196</v>
      </c>
      <c r="G18" s="74">
        <v>2207486</v>
      </c>
      <c r="H18" s="75">
        <f t="shared" si="1"/>
        <v>1137290</v>
      </c>
      <c r="I18" s="75">
        <v>-2063929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138537996</v>
      </c>
      <c r="D23" s="62">
        <v>51786999</v>
      </c>
      <c r="E23" s="63">
        <f t="shared" si="0"/>
        <v>-86750997</v>
      </c>
      <c r="F23" s="61">
        <v>47847385</v>
      </c>
      <c r="G23" s="62">
        <v>54871000</v>
      </c>
      <c r="H23" s="63">
        <f t="shared" si="1"/>
        <v>7023615</v>
      </c>
      <c r="I23" s="63">
        <v>43697000</v>
      </c>
      <c r="J23" s="28">
        <f t="shared" si="2"/>
        <v>-62.618920083122894</v>
      </c>
      <c r="K23" s="29">
        <f t="shared" si="3"/>
        <v>14.67920347162128</v>
      </c>
      <c r="L23" s="30">
        <f>IF($E$25=0,0,($E23/$E$25)*100)</f>
        <v>90.28645664075276</v>
      </c>
      <c r="M23" s="29">
        <f>IF($H$25=0,0,($H23/$H$25)*100)</f>
        <v>452.22325239999225</v>
      </c>
      <c r="N23" s="5"/>
      <c r="O23" s="31"/>
    </row>
    <row r="24" spans="1:15" ht="12.75">
      <c r="A24" s="6"/>
      <c r="B24" s="27" t="s">
        <v>30</v>
      </c>
      <c r="C24" s="61">
        <v>12828184</v>
      </c>
      <c r="D24" s="62">
        <v>3495006</v>
      </c>
      <c r="E24" s="63">
        <f t="shared" si="0"/>
        <v>-9333178</v>
      </c>
      <c r="F24" s="61">
        <v>5470485</v>
      </c>
      <c r="G24" s="62">
        <v>0</v>
      </c>
      <c r="H24" s="63">
        <f t="shared" si="1"/>
        <v>-5470485</v>
      </c>
      <c r="I24" s="63">
        <v>0</v>
      </c>
      <c r="J24" s="28">
        <f t="shared" si="2"/>
        <v>-72.75525514757194</v>
      </c>
      <c r="K24" s="29">
        <f t="shared" si="3"/>
        <v>-100</v>
      </c>
      <c r="L24" s="30">
        <f>IF($E$25=0,0,($E24/$E$25)*100)</f>
        <v>9.713543359247243</v>
      </c>
      <c r="M24" s="29">
        <f>IF($H$25=0,0,($H24/$H$25)*100)</f>
        <v>-352.2232523999923</v>
      </c>
      <c r="N24" s="5"/>
      <c r="O24" s="31"/>
    </row>
    <row r="25" spans="1:15" ht="16.5">
      <c r="A25" s="6"/>
      <c r="B25" s="32" t="s">
        <v>31</v>
      </c>
      <c r="C25" s="64">
        <v>151366180</v>
      </c>
      <c r="D25" s="65">
        <v>55282005</v>
      </c>
      <c r="E25" s="66">
        <f t="shared" si="0"/>
        <v>-96084175</v>
      </c>
      <c r="F25" s="64">
        <v>53317870</v>
      </c>
      <c r="G25" s="65">
        <v>54871000</v>
      </c>
      <c r="H25" s="66">
        <f t="shared" si="1"/>
        <v>1553130</v>
      </c>
      <c r="I25" s="66">
        <v>43697000</v>
      </c>
      <c r="J25" s="41">
        <f t="shared" si="2"/>
        <v>-63.47796779967626</v>
      </c>
      <c r="K25" s="34">
        <f t="shared" si="3"/>
        <v>2.9129633273047104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97248585</v>
      </c>
      <c r="D27" s="62">
        <v>36365281</v>
      </c>
      <c r="E27" s="63">
        <f t="shared" si="0"/>
        <v>-60883304</v>
      </c>
      <c r="F27" s="61">
        <v>33800000</v>
      </c>
      <c r="G27" s="62">
        <v>53871000</v>
      </c>
      <c r="H27" s="63">
        <f t="shared" si="1"/>
        <v>20071000</v>
      </c>
      <c r="I27" s="63">
        <v>42697000</v>
      </c>
      <c r="J27" s="28">
        <f t="shared" si="2"/>
        <v>-62.60585076893407</v>
      </c>
      <c r="K27" s="29">
        <f t="shared" si="3"/>
        <v>59.38165680473373</v>
      </c>
      <c r="L27" s="30">
        <f aca="true" t="shared" si="6" ref="L27:L32">IF($E$32=0,0,($E27/$E$32)*100)</f>
        <v>63.36454884480197</v>
      </c>
      <c r="M27" s="29">
        <f aca="true" t="shared" si="7" ref="M27:M32">IF($H$32=0,0,($H27/$H$32)*100)</f>
        <v>1292.2936264189088</v>
      </c>
      <c r="N27" s="5"/>
      <c r="O27" s="31"/>
    </row>
    <row r="28" spans="1:15" ht="12.75">
      <c r="A28" s="6"/>
      <c r="B28" s="27" t="s">
        <v>34</v>
      </c>
      <c r="C28" s="61">
        <v>25296000</v>
      </c>
      <c r="D28" s="62">
        <v>1000000</v>
      </c>
      <c r="E28" s="63">
        <f t="shared" si="0"/>
        <v>-24296000</v>
      </c>
      <c r="F28" s="61"/>
      <c r="G28" s="62">
        <v>1000000</v>
      </c>
      <c r="H28" s="63">
        <f t="shared" si="1"/>
        <v>1000000</v>
      </c>
      <c r="I28" s="63">
        <v>1000000</v>
      </c>
      <c r="J28" s="28">
        <f t="shared" si="2"/>
        <v>-96.04680581910183</v>
      </c>
      <c r="K28" s="29">
        <f t="shared" si="3"/>
        <v>0</v>
      </c>
      <c r="L28" s="30">
        <f t="shared" si="6"/>
        <v>25.286161847151206</v>
      </c>
      <c r="M28" s="29">
        <f t="shared" si="7"/>
        <v>64.38611062821528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28321595</v>
      </c>
      <c r="D30" s="62">
        <v>14959218</v>
      </c>
      <c r="E30" s="63">
        <f t="shared" si="0"/>
        <v>-13362377</v>
      </c>
      <c r="F30" s="61">
        <v>14847385</v>
      </c>
      <c r="G30" s="62">
        <v>0</v>
      </c>
      <c r="H30" s="63">
        <f t="shared" si="1"/>
        <v>-14847385</v>
      </c>
      <c r="I30" s="63">
        <v>0</v>
      </c>
      <c r="J30" s="28">
        <f t="shared" si="2"/>
        <v>-47.18087734818607</v>
      </c>
      <c r="K30" s="29">
        <f t="shared" si="3"/>
        <v>-100</v>
      </c>
      <c r="L30" s="30">
        <f t="shared" si="6"/>
        <v>13.9069487769448</v>
      </c>
      <c r="M30" s="29">
        <f t="shared" si="7"/>
        <v>-955.9653731497042</v>
      </c>
      <c r="N30" s="5"/>
      <c r="O30" s="31"/>
    </row>
    <row r="31" spans="1:15" ht="12.75">
      <c r="A31" s="6"/>
      <c r="B31" s="27" t="s">
        <v>30</v>
      </c>
      <c r="C31" s="61">
        <v>500000</v>
      </c>
      <c r="D31" s="62">
        <v>2957506</v>
      </c>
      <c r="E31" s="63">
        <f t="shared" si="0"/>
        <v>2457506</v>
      </c>
      <c r="F31" s="61">
        <v>4670485</v>
      </c>
      <c r="G31" s="62">
        <v>0</v>
      </c>
      <c r="H31" s="63">
        <f t="shared" si="1"/>
        <v>-4670485</v>
      </c>
      <c r="I31" s="63">
        <v>0</v>
      </c>
      <c r="J31" s="28">
        <f t="shared" si="2"/>
        <v>491.5012</v>
      </c>
      <c r="K31" s="29">
        <f t="shared" si="3"/>
        <v>-100</v>
      </c>
      <c r="L31" s="30">
        <f t="shared" si="6"/>
        <v>-2.5576594688979744</v>
      </c>
      <c r="M31" s="29">
        <f t="shared" si="7"/>
        <v>-300.71436389742</v>
      </c>
      <c r="N31" s="5"/>
      <c r="O31" s="31"/>
    </row>
    <row r="32" spans="1:15" ht="17.25" thickBot="1">
      <c r="A32" s="6"/>
      <c r="B32" s="55" t="s">
        <v>37</v>
      </c>
      <c r="C32" s="79">
        <v>151366180</v>
      </c>
      <c r="D32" s="80">
        <v>55282005</v>
      </c>
      <c r="E32" s="81">
        <f t="shared" si="0"/>
        <v>-96084175</v>
      </c>
      <c r="F32" s="79">
        <v>53317870</v>
      </c>
      <c r="G32" s="80">
        <v>54871000</v>
      </c>
      <c r="H32" s="81">
        <f t="shared" si="1"/>
        <v>1553130</v>
      </c>
      <c r="I32" s="81">
        <v>43697000</v>
      </c>
      <c r="J32" s="56">
        <f t="shared" si="2"/>
        <v>-63.47796779967626</v>
      </c>
      <c r="K32" s="57">
        <f t="shared" si="3"/>
        <v>2.9129633273047104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73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/>
      <c r="D7" s="62">
        <v>0</v>
      </c>
      <c r="E7" s="63">
        <f>($D7-$C7)</f>
        <v>0</v>
      </c>
      <c r="F7" s="61"/>
      <c r="G7" s="62">
        <v>0</v>
      </c>
      <c r="H7" s="63">
        <f>($G7-$F7)</f>
        <v>0</v>
      </c>
      <c r="I7" s="63">
        <v>0</v>
      </c>
      <c r="J7" s="28">
        <f>IF($C7=0,0,($E7/$C7)*100)</f>
        <v>0</v>
      </c>
      <c r="K7" s="29">
        <f>IF($F7=0,0,($H7/$F7)*100)</f>
        <v>0</v>
      </c>
      <c r="L7" s="30">
        <f>IF($E$10=0,0,($E7/$E$10)*100)</f>
        <v>0</v>
      </c>
      <c r="M7" s="29">
        <f>IF($H$10=0,0,($H7/$H$10)*100)</f>
        <v>0</v>
      </c>
      <c r="N7" s="5"/>
      <c r="O7" s="31"/>
    </row>
    <row r="8" spans="1:15" ht="12.75">
      <c r="A8" s="2"/>
      <c r="B8" s="27" t="s">
        <v>16</v>
      </c>
      <c r="C8" s="61"/>
      <c r="D8" s="62">
        <v>0</v>
      </c>
      <c r="E8" s="63">
        <f>($D8-$C8)</f>
        <v>0</v>
      </c>
      <c r="F8" s="61"/>
      <c r="G8" s="62">
        <v>0</v>
      </c>
      <c r="H8" s="63">
        <f>($G8-$F8)</f>
        <v>0</v>
      </c>
      <c r="I8" s="63">
        <v>0</v>
      </c>
      <c r="J8" s="28">
        <f>IF($C8=0,0,($E8/$C8)*100)</f>
        <v>0</v>
      </c>
      <c r="K8" s="29">
        <f>IF($F8=0,0,($H8/$F8)*100)</f>
        <v>0</v>
      </c>
      <c r="L8" s="30">
        <f>IF($E$10=0,0,($E8/$E$10)*100)</f>
        <v>0</v>
      </c>
      <c r="M8" s="29">
        <f>IF($H$10=0,0,($H8/$H$10)*100)</f>
        <v>0</v>
      </c>
      <c r="N8" s="5"/>
      <c r="O8" s="31"/>
    </row>
    <row r="9" spans="1:15" ht="12.75">
      <c r="A9" s="2"/>
      <c r="B9" s="27" t="s">
        <v>17</v>
      </c>
      <c r="C9" s="61">
        <v>114907490</v>
      </c>
      <c r="D9" s="62">
        <v>117137150</v>
      </c>
      <c r="E9" s="63">
        <f aca="true" t="shared" si="0" ref="E9:E32">($D9-$C9)</f>
        <v>2229660</v>
      </c>
      <c r="F9" s="61">
        <v>122202860</v>
      </c>
      <c r="G9" s="62">
        <v>122638060</v>
      </c>
      <c r="H9" s="63">
        <f aca="true" t="shared" si="1" ref="H9:H32">($G9-$F9)</f>
        <v>435200</v>
      </c>
      <c r="I9" s="63">
        <v>129324740</v>
      </c>
      <c r="J9" s="28">
        <f aca="true" t="shared" si="2" ref="J9:J32">IF($C9=0,0,($E9/$C9)*100)</f>
        <v>1.9403957044053437</v>
      </c>
      <c r="K9" s="29">
        <f aca="true" t="shared" si="3" ref="K9:K32">IF($F9=0,0,($H9/$F9)*100)</f>
        <v>0.35612914460430795</v>
      </c>
      <c r="L9" s="30">
        <f>IF($E$10=0,0,($E9/$E$10)*100)</f>
        <v>100</v>
      </c>
      <c r="M9" s="29">
        <f>IF($H$10=0,0,($H9/$H$10)*100)</f>
        <v>100</v>
      </c>
      <c r="N9" s="5"/>
      <c r="O9" s="31"/>
    </row>
    <row r="10" spans="1:15" ht="16.5">
      <c r="A10" s="6"/>
      <c r="B10" s="32" t="s">
        <v>18</v>
      </c>
      <c r="C10" s="64">
        <v>114907490</v>
      </c>
      <c r="D10" s="65">
        <v>117137150</v>
      </c>
      <c r="E10" s="66">
        <f t="shared" si="0"/>
        <v>2229660</v>
      </c>
      <c r="F10" s="64">
        <v>122202860</v>
      </c>
      <c r="G10" s="65">
        <v>122638060</v>
      </c>
      <c r="H10" s="66">
        <f t="shared" si="1"/>
        <v>435200</v>
      </c>
      <c r="I10" s="66">
        <v>129324740</v>
      </c>
      <c r="J10" s="33">
        <f t="shared" si="2"/>
        <v>1.9403957044053437</v>
      </c>
      <c r="K10" s="34">
        <f t="shared" si="3"/>
        <v>0.35612914460430795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57989340</v>
      </c>
      <c r="D12" s="62">
        <v>57549150</v>
      </c>
      <c r="E12" s="63">
        <f t="shared" si="0"/>
        <v>-440190</v>
      </c>
      <c r="F12" s="61">
        <v>60930730</v>
      </c>
      <c r="G12" s="62">
        <v>61180590</v>
      </c>
      <c r="H12" s="63">
        <f t="shared" si="1"/>
        <v>249860</v>
      </c>
      <c r="I12" s="63">
        <v>65539000</v>
      </c>
      <c r="J12" s="28">
        <f t="shared" si="2"/>
        <v>-0.7590877909629598</v>
      </c>
      <c r="K12" s="29">
        <f t="shared" si="3"/>
        <v>0.4100722246393569</v>
      </c>
      <c r="L12" s="30">
        <f aca="true" t="shared" si="4" ref="L12:L17">IF($E$17=0,0,($E12/$E$17)*100)</f>
        <v>-1.6267131134237258</v>
      </c>
      <c r="M12" s="29">
        <f aca="true" t="shared" si="5" ref="M12:M17">IF($H$17=0,0,($H12/$H$17)*100)</f>
        <v>1.0934554768526688</v>
      </c>
      <c r="N12" s="5"/>
      <c r="O12" s="31"/>
    </row>
    <row r="13" spans="1:15" ht="12.75">
      <c r="A13" s="2"/>
      <c r="B13" s="27" t="s">
        <v>21</v>
      </c>
      <c r="C13" s="61">
        <v>3000</v>
      </c>
      <c r="D13" s="62">
        <v>3000</v>
      </c>
      <c r="E13" s="63">
        <f t="shared" si="0"/>
        <v>0</v>
      </c>
      <c r="F13" s="61">
        <v>3000</v>
      </c>
      <c r="G13" s="62">
        <v>0</v>
      </c>
      <c r="H13" s="63">
        <f t="shared" si="1"/>
        <v>-3000</v>
      </c>
      <c r="I13" s="63">
        <v>0</v>
      </c>
      <c r="J13" s="28">
        <f t="shared" si="2"/>
        <v>0</v>
      </c>
      <c r="K13" s="29">
        <f t="shared" si="3"/>
        <v>-100</v>
      </c>
      <c r="L13" s="30">
        <f t="shared" si="4"/>
        <v>0</v>
      </c>
      <c r="M13" s="29">
        <f t="shared" si="5"/>
        <v>-0.013128817860233755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70049480</v>
      </c>
      <c r="D16" s="62">
        <v>97549758</v>
      </c>
      <c r="E16" s="63">
        <f t="shared" si="0"/>
        <v>27500278</v>
      </c>
      <c r="F16" s="61">
        <v>70395950</v>
      </c>
      <c r="G16" s="62">
        <v>92999586</v>
      </c>
      <c r="H16" s="63">
        <f t="shared" si="1"/>
        <v>22603636</v>
      </c>
      <c r="I16" s="63">
        <v>82988592</v>
      </c>
      <c r="J16" s="40">
        <f t="shared" si="2"/>
        <v>39.25836137541635</v>
      </c>
      <c r="K16" s="29">
        <f t="shared" si="3"/>
        <v>32.10928469606561</v>
      </c>
      <c r="L16" s="30">
        <f t="shared" si="4"/>
        <v>101.62671311342373</v>
      </c>
      <c r="M16" s="29">
        <f t="shared" si="5"/>
        <v>98.91967334100757</v>
      </c>
      <c r="N16" s="5"/>
      <c r="O16" s="31"/>
    </row>
    <row r="17" spans="1:15" ht="16.5">
      <c r="A17" s="2"/>
      <c r="B17" s="32" t="s">
        <v>24</v>
      </c>
      <c r="C17" s="64">
        <v>128041820</v>
      </c>
      <c r="D17" s="65">
        <v>155101908</v>
      </c>
      <c r="E17" s="66">
        <f t="shared" si="0"/>
        <v>27060088</v>
      </c>
      <c r="F17" s="64">
        <v>131329680</v>
      </c>
      <c r="G17" s="65">
        <v>154180176</v>
      </c>
      <c r="H17" s="66">
        <f t="shared" si="1"/>
        <v>22850496</v>
      </c>
      <c r="I17" s="66">
        <v>148527592</v>
      </c>
      <c r="J17" s="41">
        <f t="shared" si="2"/>
        <v>21.133788944893162</v>
      </c>
      <c r="K17" s="34">
        <f t="shared" si="3"/>
        <v>17.399338824247497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-13134330</v>
      </c>
      <c r="D18" s="71">
        <v>-37964758</v>
      </c>
      <c r="E18" s="72">
        <f t="shared" si="0"/>
        <v>-24830428</v>
      </c>
      <c r="F18" s="73">
        <v>-9126820</v>
      </c>
      <c r="G18" s="74">
        <v>-31542116</v>
      </c>
      <c r="H18" s="75">
        <f t="shared" si="1"/>
        <v>-22415296</v>
      </c>
      <c r="I18" s="75">
        <v>-19202852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>
        <v>881000</v>
      </c>
      <c r="D22" s="62">
        <v>13555171</v>
      </c>
      <c r="E22" s="63">
        <f t="shared" si="0"/>
        <v>12674171</v>
      </c>
      <c r="F22" s="61">
        <v>1117550</v>
      </c>
      <c r="G22" s="62">
        <v>1335000</v>
      </c>
      <c r="H22" s="63">
        <f t="shared" si="1"/>
        <v>217450</v>
      </c>
      <c r="I22" s="63">
        <v>935000</v>
      </c>
      <c r="J22" s="28">
        <f t="shared" si="2"/>
        <v>1438.6119182746877</v>
      </c>
      <c r="K22" s="29">
        <f t="shared" si="3"/>
        <v>19.457742382891148</v>
      </c>
      <c r="L22" s="30">
        <f>IF($E$25=0,0,($E22/$E$25)*100)</f>
        <v>100</v>
      </c>
      <c r="M22" s="29">
        <f>IF($H$25=0,0,($H22/$H$25)*100)</f>
        <v>100</v>
      </c>
      <c r="N22" s="5"/>
      <c r="O22" s="31"/>
    </row>
    <row r="23" spans="1:15" ht="12.75">
      <c r="A23" s="6"/>
      <c r="B23" s="27" t="s">
        <v>29</v>
      </c>
      <c r="C23" s="61"/>
      <c r="D23" s="62">
        <v>0</v>
      </c>
      <c r="E23" s="63">
        <f t="shared" si="0"/>
        <v>0</v>
      </c>
      <c r="F23" s="61"/>
      <c r="G23" s="62">
        <v>0</v>
      </c>
      <c r="H23" s="63">
        <f t="shared" si="1"/>
        <v>0</v>
      </c>
      <c r="I23" s="63">
        <v>0</v>
      </c>
      <c r="J23" s="28">
        <f t="shared" si="2"/>
        <v>0</v>
      </c>
      <c r="K23" s="29">
        <f t="shared" si="3"/>
        <v>0</v>
      </c>
      <c r="L23" s="30">
        <f>IF($E$25=0,0,($E23/$E$25)*100)</f>
        <v>0</v>
      </c>
      <c r="M23" s="29">
        <f>IF($H$25=0,0,($H23/$H$25)*100)</f>
        <v>0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881000</v>
      </c>
      <c r="D25" s="65">
        <v>13555171</v>
      </c>
      <c r="E25" s="66">
        <f t="shared" si="0"/>
        <v>12674171</v>
      </c>
      <c r="F25" s="64">
        <v>1117550</v>
      </c>
      <c r="G25" s="65">
        <v>1335000</v>
      </c>
      <c r="H25" s="66">
        <f t="shared" si="1"/>
        <v>217450</v>
      </c>
      <c r="I25" s="66">
        <v>935000</v>
      </c>
      <c r="J25" s="41">
        <f t="shared" si="2"/>
        <v>1438.6119182746877</v>
      </c>
      <c r="K25" s="34">
        <f t="shared" si="3"/>
        <v>19.457742382891148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0</v>
      </c>
      <c r="E30" s="63">
        <f t="shared" si="0"/>
        <v>0</v>
      </c>
      <c r="F30" s="61"/>
      <c r="G30" s="62">
        <v>0</v>
      </c>
      <c r="H30" s="63">
        <f t="shared" si="1"/>
        <v>0</v>
      </c>
      <c r="I30" s="63">
        <v>0</v>
      </c>
      <c r="J30" s="28">
        <f t="shared" si="2"/>
        <v>0</v>
      </c>
      <c r="K30" s="29">
        <f t="shared" si="3"/>
        <v>0</v>
      </c>
      <c r="L30" s="30">
        <f t="shared" si="6"/>
        <v>0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>
        <v>881000</v>
      </c>
      <c r="D31" s="62">
        <v>13555171</v>
      </c>
      <c r="E31" s="63">
        <f t="shared" si="0"/>
        <v>12674171</v>
      </c>
      <c r="F31" s="61">
        <v>1117550</v>
      </c>
      <c r="G31" s="62">
        <v>1335000</v>
      </c>
      <c r="H31" s="63">
        <f t="shared" si="1"/>
        <v>217450</v>
      </c>
      <c r="I31" s="63">
        <v>935000</v>
      </c>
      <c r="J31" s="28">
        <f t="shared" si="2"/>
        <v>1438.6119182746877</v>
      </c>
      <c r="K31" s="29">
        <f t="shared" si="3"/>
        <v>19.457742382891148</v>
      </c>
      <c r="L31" s="30">
        <f t="shared" si="6"/>
        <v>100</v>
      </c>
      <c r="M31" s="29">
        <f t="shared" si="7"/>
        <v>100</v>
      </c>
      <c r="N31" s="5"/>
      <c r="O31" s="31"/>
    </row>
    <row r="32" spans="1:15" ht="17.25" thickBot="1">
      <c r="A32" s="6"/>
      <c r="B32" s="55" t="s">
        <v>37</v>
      </c>
      <c r="C32" s="79">
        <v>881000</v>
      </c>
      <c r="D32" s="80">
        <v>13555171</v>
      </c>
      <c r="E32" s="81">
        <f t="shared" si="0"/>
        <v>12674171</v>
      </c>
      <c r="F32" s="79">
        <v>1117550</v>
      </c>
      <c r="G32" s="80">
        <v>1335000</v>
      </c>
      <c r="H32" s="81">
        <f t="shared" si="1"/>
        <v>217450</v>
      </c>
      <c r="I32" s="81">
        <v>935000</v>
      </c>
      <c r="J32" s="56">
        <f t="shared" si="2"/>
        <v>1438.6119182746877</v>
      </c>
      <c r="K32" s="57">
        <f t="shared" si="3"/>
        <v>19.457742382891148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44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418024445</v>
      </c>
      <c r="D7" s="62">
        <v>419610876</v>
      </c>
      <c r="E7" s="63">
        <f>($D7-$C7)</f>
        <v>1586431</v>
      </c>
      <c r="F7" s="61">
        <v>440597765</v>
      </c>
      <c r="G7" s="62">
        <v>442689474</v>
      </c>
      <c r="H7" s="63">
        <f>($G7-$F7)</f>
        <v>2091709</v>
      </c>
      <c r="I7" s="63">
        <v>466152016</v>
      </c>
      <c r="J7" s="28">
        <f>IF($C7=0,0,($E7/$C7)*100)</f>
        <v>0.3795067534866292</v>
      </c>
      <c r="K7" s="29">
        <f>IF($F7=0,0,($H7/$F7)*100)</f>
        <v>0.4747434431493314</v>
      </c>
      <c r="L7" s="30">
        <f>IF($E$10=0,0,($E7/$E$10)*100)</f>
        <v>-247.26631420787172</v>
      </c>
      <c r="M7" s="29">
        <f>IF($H$10=0,0,($H7/$H$10)*100)</f>
        <v>-62.881781136749325</v>
      </c>
      <c r="N7" s="5"/>
      <c r="O7" s="31"/>
    </row>
    <row r="8" spans="1:15" ht="12.75">
      <c r="A8" s="2"/>
      <c r="B8" s="27" t="s">
        <v>16</v>
      </c>
      <c r="C8" s="61">
        <v>218207734</v>
      </c>
      <c r="D8" s="62">
        <v>200918640</v>
      </c>
      <c r="E8" s="63">
        <f>($D8-$C8)</f>
        <v>-17289094</v>
      </c>
      <c r="F8" s="61">
        <v>232564701</v>
      </c>
      <c r="G8" s="62">
        <v>211969166</v>
      </c>
      <c r="H8" s="63">
        <f>($G8-$F8)</f>
        <v>-20595535</v>
      </c>
      <c r="I8" s="63">
        <v>223203531</v>
      </c>
      <c r="J8" s="28">
        <f>IF($C8=0,0,($E8/$C8)*100)</f>
        <v>-7.923226955832831</v>
      </c>
      <c r="K8" s="29">
        <f>IF($F8=0,0,($H8/$F8)*100)</f>
        <v>-8.8558301889503</v>
      </c>
      <c r="L8" s="30">
        <f>IF($E$10=0,0,($E8/$E$10)*100)</f>
        <v>2694.7346272062446</v>
      </c>
      <c r="M8" s="29">
        <f>IF($H$10=0,0,($H8/$H$10)*100)</f>
        <v>619.151098104115</v>
      </c>
      <c r="N8" s="5"/>
      <c r="O8" s="31"/>
    </row>
    <row r="9" spans="1:15" ht="12.75">
      <c r="A9" s="2"/>
      <c r="B9" s="27" t="s">
        <v>17</v>
      </c>
      <c r="C9" s="61">
        <v>35550112</v>
      </c>
      <c r="D9" s="62">
        <v>50611187</v>
      </c>
      <c r="E9" s="63">
        <f aca="true" t="shared" si="0" ref="E9:E32">($D9-$C9)</f>
        <v>15061075</v>
      </c>
      <c r="F9" s="61">
        <v>38090888</v>
      </c>
      <c r="G9" s="62">
        <v>53268299</v>
      </c>
      <c r="H9" s="63">
        <f aca="true" t="shared" si="1" ref="H9:H32">($G9-$F9)</f>
        <v>15177411</v>
      </c>
      <c r="I9" s="63">
        <v>41653296</v>
      </c>
      <c r="J9" s="28">
        <f aca="true" t="shared" si="2" ref="J9:J32">IF($C9=0,0,($E9/$C9)*100)</f>
        <v>42.365759635300165</v>
      </c>
      <c r="K9" s="29">
        <f aca="true" t="shared" si="3" ref="K9:K32">IF($F9=0,0,($H9/$F9)*100)</f>
        <v>39.845253804531936</v>
      </c>
      <c r="L9" s="30">
        <f>IF($E$10=0,0,($E9/$E$10)*100)</f>
        <v>-2347.4683129983728</v>
      </c>
      <c r="M9" s="29">
        <f>IF($H$10=0,0,($H9/$H$10)*100)</f>
        <v>-456.26931696736574</v>
      </c>
      <c r="N9" s="5"/>
      <c r="O9" s="31"/>
    </row>
    <row r="10" spans="1:15" ht="16.5">
      <c r="A10" s="6"/>
      <c r="B10" s="32" t="s">
        <v>18</v>
      </c>
      <c r="C10" s="64">
        <v>671782291</v>
      </c>
      <c r="D10" s="65">
        <v>671140703</v>
      </c>
      <c r="E10" s="66">
        <f t="shared" si="0"/>
        <v>-641588</v>
      </c>
      <c r="F10" s="64">
        <v>711253354</v>
      </c>
      <c r="G10" s="65">
        <v>707926939</v>
      </c>
      <c r="H10" s="66">
        <f t="shared" si="1"/>
        <v>-3326415</v>
      </c>
      <c r="I10" s="66">
        <v>731008843</v>
      </c>
      <c r="J10" s="33">
        <f t="shared" si="2"/>
        <v>-0.09550534579364195</v>
      </c>
      <c r="K10" s="34">
        <f t="shared" si="3"/>
        <v>-0.46768355907113235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117843659</v>
      </c>
      <c r="D12" s="62">
        <v>146261410</v>
      </c>
      <c r="E12" s="63">
        <f t="shared" si="0"/>
        <v>28417751</v>
      </c>
      <c r="F12" s="61">
        <v>125385649</v>
      </c>
      <c r="G12" s="62">
        <v>155256486</v>
      </c>
      <c r="H12" s="63">
        <f t="shared" si="1"/>
        <v>29870837</v>
      </c>
      <c r="I12" s="63">
        <v>164338991</v>
      </c>
      <c r="J12" s="28">
        <f t="shared" si="2"/>
        <v>24.11479008811157</v>
      </c>
      <c r="K12" s="29">
        <f t="shared" si="3"/>
        <v>23.823170544820485</v>
      </c>
      <c r="L12" s="30">
        <f aca="true" t="shared" si="4" ref="L12:L17">IF($E$17=0,0,($E12/$E$17)*100)</f>
        <v>33.62286663656697</v>
      </c>
      <c r="M12" s="29">
        <f aca="true" t="shared" si="5" ref="M12:M17">IF($H$17=0,0,($H12/$H$17)*100)</f>
        <v>34.26067236778713</v>
      </c>
      <c r="N12" s="5"/>
      <c r="O12" s="31"/>
    </row>
    <row r="13" spans="1:15" ht="12.75">
      <c r="A13" s="2"/>
      <c r="B13" s="27" t="s">
        <v>21</v>
      </c>
      <c r="C13" s="61">
        <v>7218418</v>
      </c>
      <c r="D13" s="62">
        <v>7245812</v>
      </c>
      <c r="E13" s="63">
        <f t="shared" si="0"/>
        <v>27394</v>
      </c>
      <c r="F13" s="61">
        <v>7608213</v>
      </c>
      <c r="G13" s="62">
        <v>7644332</v>
      </c>
      <c r="H13" s="63">
        <f t="shared" si="1"/>
        <v>36119</v>
      </c>
      <c r="I13" s="63">
        <v>8049482</v>
      </c>
      <c r="J13" s="28">
        <f t="shared" si="2"/>
        <v>0.3795014364643333</v>
      </c>
      <c r="K13" s="29">
        <f t="shared" si="3"/>
        <v>0.47473697174356183</v>
      </c>
      <c r="L13" s="30">
        <f t="shared" si="4"/>
        <v>0.032411601067308796</v>
      </c>
      <c r="M13" s="29">
        <f t="shared" si="5"/>
        <v>0.041427068992144524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114508363</v>
      </c>
      <c r="D15" s="62">
        <v>124019082</v>
      </c>
      <c r="E15" s="63">
        <f t="shared" si="0"/>
        <v>9510719</v>
      </c>
      <c r="F15" s="61">
        <v>123950057</v>
      </c>
      <c r="G15" s="62">
        <v>130840132</v>
      </c>
      <c r="H15" s="63">
        <f t="shared" si="1"/>
        <v>6890075</v>
      </c>
      <c r="I15" s="63">
        <v>137774659</v>
      </c>
      <c r="J15" s="28">
        <f t="shared" si="2"/>
        <v>8.305698161102871</v>
      </c>
      <c r="K15" s="29">
        <f t="shared" si="3"/>
        <v>5.558750973385998</v>
      </c>
      <c r="L15" s="30">
        <f t="shared" si="4"/>
        <v>11.25274257469789</v>
      </c>
      <c r="M15" s="29">
        <f t="shared" si="5"/>
        <v>7.902644380687455</v>
      </c>
      <c r="N15" s="5"/>
      <c r="O15" s="31"/>
    </row>
    <row r="16" spans="1:15" ht="12.75">
      <c r="A16" s="2"/>
      <c r="B16" s="27" t="s">
        <v>23</v>
      </c>
      <c r="C16" s="61">
        <v>142899937</v>
      </c>
      <c r="D16" s="62">
        <v>189463193</v>
      </c>
      <c r="E16" s="63">
        <f t="shared" si="0"/>
        <v>46563256</v>
      </c>
      <c r="F16" s="61">
        <v>146536059</v>
      </c>
      <c r="G16" s="62">
        <v>196925983</v>
      </c>
      <c r="H16" s="63">
        <f t="shared" si="1"/>
        <v>50389924</v>
      </c>
      <c r="I16" s="63">
        <v>210686584</v>
      </c>
      <c r="J16" s="40">
        <f t="shared" si="2"/>
        <v>32.58451821430824</v>
      </c>
      <c r="K16" s="29">
        <f t="shared" si="3"/>
        <v>34.38738856761529</v>
      </c>
      <c r="L16" s="30">
        <f t="shared" si="4"/>
        <v>55.091979187667825</v>
      </c>
      <c r="M16" s="29">
        <f t="shared" si="5"/>
        <v>57.79525618253327</v>
      </c>
      <c r="N16" s="5"/>
      <c r="O16" s="31"/>
    </row>
    <row r="17" spans="1:15" ht="16.5">
      <c r="A17" s="2"/>
      <c r="B17" s="32" t="s">
        <v>24</v>
      </c>
      <c r="C17" s="64">
        <v>382470377</v>
      </c>
      <c r="D17" s="65">
        <v>466989497</v>
      </c>
      <c r="E17" s="66">
        <f t="shared" si="0"/>
        <v>84519120</v>
      </c>
      <c r="F17" s="64">
        <v>403479978</v>
      </c>
      <c r="G17" s="65">
        <v>490666933</v>
      </c>
      <c r="H17" s="66">
        <f t="shared" si="1"/>
        <v>87186955</v>
      </c>
      <c r="I17" s="66">
        <v>520849716</v>
      </c>
      <c r="J17" s="41">
        <f t="shared" si="2"/>
        <v>22.098213373528793</v>
      </c>
      <c r="K17" s="34">
        <f t="shared" si="3"/>
        <v>21.60874386683941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289311914</v>
      </c>
      <c r="D18" s="71">
        <v>204151206</v>
      </c>
      <c r="E18" s="72">
        <f t="shared" si="0"/>
        <v>-85160708</v>
      </c>
      <c r="F18" s="73">
        <v>307773376</v>
      </c>
      <c r="G18" s="74">
        <v>217260006</v>
      </c>
      <c r="H18" s="75">
        <f t="shared" si="1"/>
        <v>-90513370</v>
      </c>
      <c r="I18" s="75">
        <v>210159127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29532000</v>
      </c>
      <c r="D23" s="62">
        <v>71009355</v>
      </c>
      <c r="E23" s="63">
        <f t="shared" si="0"/>
        <v>41477355</v>
      </c>
      <c r="F23" s="61">
        <v>57371000</v>
      </c>
      <c r="G23" s="62">
        <v>42161000</v>
      </c>
      <c r="H23" s="63">
        <f t="shared" si="1"/>
        <v>-15210000</v>
      </c>
      <c r="I23" s="63">
        <v>67605000</v>
      </c>
      <c r="J23" s="28">
        <f t="shared" si="2"/>
        <v>140.44885209264527</v>
      </c>
      <c r="K23" s="29">
        <f t="shared" si="3"/>
        <v>-26.5116522284778</v>
      </c>
      <c r="L23" s="30">
        <f>IF($E$25=0,0,($E23/$E$25)*100)</f>
        <v>-729.8030233155968</v>
      </c>
      <c r="M23" s="29">
        <f>IF($H$25=0,0,($H23/$H$25)*100)</f>
        <v>15.484982788915037</v>
      </c>
      <c r="N23" s="5"/>
      <c r="O23" s="31"/>
    </row>
    <row r="24" spans="1:15" ht="12.75">
      <c r="A24" s="6"/>
      <c r="B24" s="27" t="s">
        <v>30</v>
      </c>
      <c r="C24" s="61">
        <v>326311918</v>
      </c>
      <c r="D24" s="62">
        <v>279151200</v>
      </c>
      <c r="E24" s="63">
        <f t="shared" si="0"/>
        <v>-47160718</v>
      </c>
      <c r="F24" s="61">
        <v>310274197</v>
      </c>
      <c r="G24" s="62">
        <v>227260000</v>
      </c>
      <c r="H24" s="63">
        <f t="shared" si="1"/>
        <v>-83014197</v>
      </c>
      <c r="I24" s="63">
        <v>210159127</v>
      </c>
      <c r="J24" s="28">
        <f t="shared" si="2"/>
        <v>-14.452649565805931</v>
      </c>
      <c r="K24" s="29">
        <f t="shared" si="3"/>
        <v>-26.75510816002531</v>
      </c>
      <c r="L24" s="30">
        <f>IF($E$25=0,0,($E24/$E$25)*100)</f>
        <v>829.8030233155968</v>
      </c>
      <c r="M24" s="29">
        <f>IF($H$25=0,0,($H24/$H$25)*100)</f>
        <v>84.51501721108497</v>
      </c>
      <c r="N24" s="5"/>
      <c r="O24" s="31"/>
    </row>
    <row r="25" spans="1:15" ht="16.5">
      <c r="A25" s="6"/>
      <c r="B25" s="32" t="s">
        <v>31</v>
      </c>
      <c r="C25" s="64">
        <v>355843918</v>
      </c>
      <c r="D25" s="65">
        <v>350160555</v>
      </c>
      <c r="E25" s="66">
        <f t="shared" si="0"/>
        <v>-5683363</v>
      </c>
      <c r="F25" s="64">
        <v>367645197</v>
      </c>
      <c r="G25" s="65">
        <v>269421000</v>
      </c>
      <c r="H25" s="66">
        <f t="shared" si="1"/>
        <v>-98224197</v>
      </c>
      <c r="I25" s="66">
        <v>277764127</v>
      </c>
      <c r="J25" s="41">
        <f t="shared" si="2"/>
        <v>-1.597150523730463</v>
      </c>
      <c r="K25" s="34">
        <f t="shared" si="3"/>
        <v>-26.717116883754638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165443918</v>
      </c>
      <c r="D27" s="62">
        <v>131814000</v>
      </c>
      <c r="E27" s="63">
        <f t="shared" si="0"/>
        <v>-33629918</v>
      </c>
      <c r="F27" s="61">
        <v>184385548</v>
      </c>
      <c r="G27" s="62">
        <v>149061000</v>
      </c>
      <c r="H27" s="63">
        <f t="shared" si="1"/>
        <v>-35324548</v>
      </c>
      <c r="I27" s="63">
        <v>168264127</v>
      </c>
      <c r="J27" s="28">
        <f t="shared" si="2"/>
        <v>-20.32708026172349</v>
      </c>
      <c r="K27" s="29">
        <f t="shared" si="3"/>
        <v>-19.157980863012106</v>
      </c>
      <c r="L27" s="30">
        <f aca="true" t="shared" si="6" ref="L27:L32">IF($E$32=0,0,($E27/$E$32)*100)</f>
        <v>591.7256736900317</v>
      </c>
      <c r="M27" s="29">
        <f aca="true" t="shared" si="7" ref="M27:M32">IF($H$32=0,0,($H27/$H$32)*100)</f>
        <v>35.963183287718806</v>
      </c>
      <c r="N27" s="5"/>
      <c r="O27" s="31"/>
    </row>
    <row r="28" spans="1:15" ht="12.75">
      <c r="A28" s="6"/>
      <c r="B28" s="27" t="s">
        <v>34</v>
      </c>
      <c r="C28" s="61">
        <v>139400000</v>
      </c>
      <c r="D28" s="62">
        <v>104800000</v>
      </c>
      <c r="E28" s="63">
        <f t="shared" si="0"/>
        <v>-34600000</v>
      </c>
      <c r="F28" s="61">
        <v>156259649</v>
      </c>
      <c r="G28" s="62">
        <v>75360000</v>
      </c>
      <c r="H28" s="63">
        <f t="shared" si="1"/>
        <v>-80899649</v>
      </c>
      <c r="I28" s="63">
        <v>79000000</v>
      </c>
      <c r="J28" s="28">
        <f t="shared" si="2"/>
        <v>-24.820659971305595</v>
      </c>
      <c r="K28" s="29">
        <f t="shared" si="3"/>
        <v>-51.77257821691382</v>
      </c>
      <c r="L28" s="30">
        <f t="shared" si="6"/>
        <v>608.7944760874855</v>
      </c>
      <c r="M28" s="29">
        <f t="shared" si="7"/>
        <v>82.36224013111556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27500000</v>
      </c>
      <c r="D30" s="62">
        <v>14000000</v>
      </c>
      <c r="E30" s="63">
        <f t="shared" si="0"/>
        <v>-13500000</v>
      </c>
      <c r="F30" s="61">
        <v>12500000</v>
      </c>
      <c r="G30" s="62">
        <v>12500000</v>
      </c>
      <c r="H30" s="63">
        <f t="shared" si="1"/>
        <v>0</v>
      </c>
      <c r="I30" s="63">
        <v>10000000</v>
      </c>
      <c r="J30" s="28">
        <f t="shared" si="2"/>
        <v>-49.09090909090909</v>
      </c>
      <c r="K30" s="29">
        <f t="shared" si="3"/>
        <v>0</v>
      </c>
      <c r="L30" s="30">
        <f t="shared" si="6"/>
        <v>237.53541697055073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>
        <v>23500000</v>
      </c>
      <c r="D31" s="62">
        <v>99546555</v>
      </c>
      <c r="E31" s="63">
        <f t="shared" si="0"/>
        <v>76046555</v>
      </c>
      <c r="F31" s="61">
        <v>14500000</v>
      </c>
      <c r="G31" s="62">
        <v>32500000</v>
      </c>
      <c r="H31" s="63">
        <f t="shared" si="1"/>
        <v>18000000</v>
      </c>
      <c r="I31" s="63">
        <v>20500000</v>
      </c>
      <c r="J31" s="28">
        <f t="shared" si="2"/>
        <v>323.60236170212767</v>
      </c>
      <c r="K31" s="29">
        <f t="shared" si="3"/>
        <v>124.13793103448276</v>
      </c>
      <c r="L31" s="30">
        <f t="shared" si="6"/>
        <v>-1338.055566748068</v>
      </c>
      <c r="M31" s="29">
        <f t="shared" si="7"/>
        <v>-18.32542341883436</v>
      </c>
      <c r="N31" s="5"/>
      <c r="O31" s="31"/>
    </row>
    <row r="32" spans="1:15" ht="17.25" thickBot="1">
      <c r="A32" s="6"/>
      <c r="B32" s="55" t="s">
        <v>37</v>
      </c>
      <c r="C32" s="79">
        <v>355843918</v>
      </c>
      <c r="D32" s="80">
        <v>350160555</v>
      </c>
      <c r="E32" s="81">
        <f t="shared" si="0"/>
        <v>-5683363</v>
      </c>
      <c r="F32" s="79">
        <v>367645197</v>
      </c>
      <c r="G32" s="80">
        <v>269421000</v>
      </c>
      <c r="H32" s="81">
        <f t="shared" si="1"/>
        <v>-98224197</v>
      </c>
      <c r="I32" s="81">
        <v>277764127</v>
      </c>
      <c r="J32" s="56">
        <f t="shared" si="2"/>
        <v>-1.597150523730463</v>
      </c>
      <c r="K32" s="57">
        <f t="shared" si="3"/>
        <v>-26.717116883754638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45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/>
      <c r="D7" s="62">
        <v>0</v>
      </c>
      <c r="E7" s="63">
        <f>($D7-$C7)</f>
        <v>0</v>
      </c>
      <c r="F7" s="61"/>
      <c r="G7" s="62">
        <v>0</v>
      </c>
      <c r="H7" s="63">
        <f>($G7-$F7)</f>
        <v>0</v>
      </c>
      <c r="I7" s="63">
        <v>0</v>
      </c>
      <c r="J7" s="28">
        <f>IF($C7=0,0,($E7/$C7)*100)</f>
        <v>0</v>
      </c>
      <c r="K7" s="29">
        <f>IF($F7=0,0,($H7/$F7)*100)</f>
        <v>0</v>
      </c>
      <c r="L7" s="30">
        <f>IF($E$10=0,0,($E7/$E$10)*100)</f>
        <v>0</v>
      </c>
      <c r="M7" s="29">
        <f>IF($H$10=0,0,($H7/$H$10)*100)</f>
        <v>0</v>
      </c>
      <c r="N7" s="5"/>
      <c r="O7" s="31"/>
    </row>
    <row r="8" spans="1:15" ht="12.75">
      <c r="A8" s="2"/>
      <c r="B8" s="27" t="s">
        <v>16</v>
      </c>
      <c r="C8" s="61"/>
      <c r="D8" s="62">
        <v>0</v>
      </c>
      <c r="E8" s="63">
        <f>($D8-$C8)</f>
        <v>0</v>
      </c>
      <c r="F8" s="61"/>
      <c r="G8" s="62">
        <v>0</v>
      </c>
      <c r="H8" s="63">
        <f>($G8-$F8)</f>
        <v>0</v>
      </c>
      <c r="I8" s="63">
        <v>0</v>
      </c>
      <c r="J8" s="28">
        <f>IF($C8=0,0,($E8/$C8)*100)</f>
        <v>0</v>
      </c>
      <c r="K8" s="29">
        <f>IF($F8=0,0,($H8/$F8)*100)</f>
        <v>0</v>
      </c>
      <c r="L8" s="30">
        <f>IF($E$10=0,0,($E8/$E$10)*100)</f>
        <v>0</v>
      </c>
      <c r="M8" s="29">
        <f>IF($H$10=0,0,($H8/$H$10)*100)</f>
        <v>0</v>
      </c>
      <c r="N8" s="5"/>
      <c r="O8" s="31"/>
    </row>
    <row r="9" spans="1:15" ht="12.75">
      <c r="A9" s="2"/>
      <c r="B9" s="27" t="s">
        <v>17</v>
      </c>
      <c r="C9" s="61">
        <v>104254949</v>
      </c>
      <c r="D9" s="62">
        <v>81926579</v>
      </c>
      <c r="E9" s="63">
        <f aca="true" t="shared" si="0" ref="E9:E32">($D9-$C9)</f>
        <v>-22328370</v>
      </c>
      <c r="F9" s="61">
        <v>108747619</v>
      </c>
      <c r="G9" s="62">
        <v>87711990</v>
      </c>
      <c r="H9" s="63">
        <f aca="true" t="shared" si="1" ref="H9:H32">($G9-$F9)</f>
        <v>-21035629</v>
      </c>
      <c r="I9" s="63">
        <v>90107071</v>
      </c>
      <c r="J9" s="28">
        <f aca="true" t="shared" si="2" ref="J9:J32">IF($C9=0,0,($E9/$C9)*100)</f>
        <v>-21.417083998573535</v>
      </c>
      <c r="K9" s="29">
        <f aca="true" t="shared" si="3" ref="K9:K32">IF($F9=0,0,($H9/$F9)*100)</f>
        <v>-19.34353063858805</v>
      </c>
      <c r="L9" s="30">
        <f>IF($E$10=0,0,($E9/$E$10)*100)</f>
        <v>100</v>
      </c>
      <c r="M9" s="29">
        <f>IF($H$10=0,0,($H9/$H$10)*100)</f>
        <v>100</v>
      </c>
      <c r="N9" s="5"/>
      <c r="O9" s="31"/>
    </row>
    <row r="10" spans="1:15" ht="16.5">
      <c r="A10" s="6"/>
      <c r="B10" s="32" t="s">
        <v>18</v>
      </c>
      <c r="C10" s="64">
        <v>104254949</v>
      </c>
      <c r="D10" s="65">
        <v>81926579</v>
      </c>
      <c r="E10" s="66">
        <f t="shared" si="0"/>
        <v>-22328370</v>
      </c>
      <c r="F10" s="64">
        <v>108747619</v>
      </c>
      <c r="G10" s="65">
        <v>87711990</v>
      </c>
      <c r="H10" s="66">
        <f t="shared" si="1"/>
        <v>-21035629</v>
      </c>
      <c r="I10" s="66">
        <v>90107071</v>
      </c>
      <c r="J10" s="33">
        <f t="shared" si="2"/>
        <v>-21.417083998573535</v>
      </c>
      <c r="K10" s="34">
        <f t="shared" si="3"/>
        <v>-19.34353063858805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56768911</v>
      </c>
      <c r="D12" s="62">
        <v>53811000</v>
      </c>
      <c r="E12" s="63">
        <f t="shared" si="0"/>
        <v>-2957911</v>
      </c>
      <c r="F12" s="61">
        <v>59834600</v>
      </c>
      <c r="G12" s="62">
        <v>57764000</v>
      </c>
      <c r="H12" s="63">
        <f t="shared" si="1"/>
        <v>-2070600</v>
      </c>
      <c r="I12" s="63">
        <v>61280000</v>
      </c>
      <c r="J12" s="28">
        <f t="shared" si="2"/>
        <v>-5.210441679954016</v>
      </c>
      <c r="K12" s="29">
        <f t="shared" si="3"/>
        <v>-3.460539554037296</v>
      </c>
      <c r="L12" s="30">
        <f aca="true" t="shared" si="4" ref="L12:L17">IF($E$17=0,0,($E12/$E$17)*100)</f>
        <v>95.52032370673926</v>
      </c>
      <c r="M12" s="29">
        <f aca="true" t="shared" si="5" ref="M12:M17">IF($H$17=0,0,($H12/$H$17)*100)</f>
        <v>38.94069132985677</v>
      </c>
      <c r="N12" s="5"/>
      <c r="O12" s="31"/>
    </row>
    <row r="13" spans="1:15" ht="12.75">
      <c r="A13" s="2"/>
      <c r="B13" s="27" t="s">
        <v>21</v>
      </c>
      <c r="C13" s="61"/>
      <c r="D13" s="62">
        <v>0</v>
      </c>
      <c r="E13" s="63">
        <f t="shared" si="0"/>
        <v>0</v>
      </c>
      <c r="F13" s="61"/>
      <c r="G13" s="62">
        <v>0</v>
      </c>
      <c r="H13" s="63">
        <f t="shared" si="1"/>
        <v>0</v>
      </c>
      <c r="I13" s="63">
        <v>0</v>
      </c>
      <c r="J13" s="28">
        <f t="shared" si="2"/>
        <v>0</v>
      </c>
      <c r="K13" s="29">
        <f t="shared" si="3"/>
        <v>0</v>
      </c>
      <c r="L13" s="30">
        <f t="shared" si="4"/>
        <v>0</v>
      </c>
      <c r="M13" s="29">
        <f t="shared" si="5"/>
        <v>0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45856719</v>
      </c>
      <c r="D16" s="62">
        <v>45718000</v>
      </c>
      <c r="E16" s="63">
        <f t="shared" si="0"/>
        <v>-138719</v>
      </c>
      <c r="F16" s="61">
        <v>47732717</v>
      </c>
      <c r="G16" s="62">
        <v>44486000</v>
      </c>
      <c r="H16" s="63">
        <f t="shared" si="1"/>
        <v>-3246717</v>
      </c>
      <c r="I16" s="63">
        <v>43506000</v>
      </c>
      <c r="J16" s="40">
        <f t="shared" si="2"/>
        <v>-0.3025052882653903</v>
      </c>
      <c r="K16" s="29">
        <f t="shared" si="3"/>
        <v>-6.801869250392765</v>
      </c>
      <c r="L16" s="30">
        <f t="shared" si="4"/>
        <v>4.479676293260739</v>
      </c>
      <c r="M16" s="29">
        <f t="shared" si="5"/>
        <v>61.05930867014323</v>
      </c>
      <c r="N16" s="5"/>
      <c r="O16" s="31"/>
    </row>
    <row r="17" spans="1:15" ht="16.5">
      <c r="A17" s="2"/>
      <c r="B17" s="32" t="s">
        <v>24</v>
      </c>
      <c r="C17" s="64">
        <v>102625630</v>
      </c>
      <c r="D17" s="65">
        <v>99529000</v>
      </c>
      <c r="E17" s="66">
        <f t="shared" si="0"/>
        <v>-3096630</v>
      </c>
      <c r="F17" s="64">
        <v>107567317</v>
      </c>
      <c r="G17" s="65">
        <v>102250000</v>
      </c>
      <c r="H17" s="66">
        <f t="shared" si="1"/>
        <v>-5317317</v>
      </c>
      <c r="I17" s="66">
        <v>104786000</v>
      </c>
      <c r="J17" s="41">
        <f t="shared" si="2"/>
        <v>-3.017404131891809</v>
      </c>
      <c r="K17" s="34">
        <f t="shared" si="3"/>
        <v>-4.943245911767048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1629319</v>
      </c>
      <c r="D18" s="71">
        <v>-17602421</v>
      </c>
      <c r="E18" s="72">
        <f t="shared" si="0"/>
        <v>-19231740</v>
      </c>
      <c r="F18" s="73">
        <v>1180302</v>
      </c>
      <c r="G18" s="74">
        <v>-14538010</v>
      </c>
      <c r="H18" s="75">
        <f t="shared" si="1"/>
        <v>-15718312</v>
      </c>
      <c r="I18" s="75">
        <v>-14678929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/>
      <c r="D23" s="62">
        <v>0</v>
      </c>
      <c r="E23" s="63">
        <f t="shared" si="0"/>
        <v>0</v>
      </c>
      <c r="F23" s="61"/>
      <c r="G23" s="62">
        <v>0</v>
      </c>
      <c r="H23" s="63">
        <f t="shared" si="1"/>
        <v>0</v>
      </c>
      <c r="I23" s="63">
        <v>0</v>
      </c>
      <c r="J23" s="28">
        <f t="shared" si="2"/>
        <v>0</v>
      </c>
      <c r="K23" s="29">
        <f t="shared" si="3"/>
        <v>0</v>
      </c>
      <c r="L23" s="30">
        <f>IF($E$25=0,0,($E23/$E$25)*100)</f>
        <v>0</v>
      </c>
      <c r="M23" s="29">
        <f>IF($H$25=0,0,($H23/$H$25)*100)</f>
        <v>0</v>
      </c>
      <c r="N23" s="5"/>
      <c r="O23" s="31"/>
    </row>
    <row r="24" spans="1:15" ht="12.75">
      <c r="A24" s="6"/>
      <c r="B24" s="27" t="s">
        <v>30</v>
      </c>
      <c r="C24" s="61">
        <v>1</v>
      </c>
      <c r="D24" s="62">
        <v>1204000</v>
      </c>
      <c r="E24" s="63">
        <f t="shared" si="0"/>
        <v>1203999</v>
      </c>
      <c r="F24" s="61">
        <v>1</v>
      </c>
      <c r="G24" s="62">
        <v>0</v>
      </c>
      <c r="H24" s="63">
        <f t="shared" si="1"/>
        <v>-1</v>
      </c>
      <c r="I24" s="63">
        <v>0</v>
      </c>
      <c r="J24" s="28">
        <f t="shared" si="2"/>
        <v>120399900</v>
      </c>
      <c r="K24" s="29">
        <f t="shared" si="3"/>
        <v>-100</v>
      </c>
      <c r="L24" s="30">
        <f>IF($E$25=0,0,($E24/$E$25)*100)</f>
        <v>100</v>
      </c>
      <c r="M24" s="29">
        <f>IF($H$25=0,0,($H24/$H$25)*100)</f>
        <v>100</v>
      </c>
      <c r="N24" s="5"/>
      <c r="O24" s="31"/>
    </row>
    <row r="25" spans="1:15" ht="16.5">
      <c r="A25" s="6"/>
      <c r="B25" s="32" t="s">
        <v>31</v>
      </c>
      <c r="C25" s="64">
        <v>1</v>
      </c>
      <c r="D25" s="65">
        <v>1204000</v>
      </c>
      <c r="E25" s="66">
        <f t="shared" si="0"/>
        <v>1203999</v>
      </c>
      <c r="F25" s="64">
        <v>1</v>
      </c>
      <c r="G25" s="65">
        <v>0</v>
      </c>
      <c r="H25" s="66">
        <f t="shared" si="1"/>
        <v>-1</v>
      </c>
      <c r="I25" s="66">
        <v>0</v>
      </c>
      <c r="J25" s="41">
        <f t="shared" si="2"/>
        <v>120399900</v>
      </c>
      <c r="K25" s="34">
        <f t="shared" si="3"/>
        <v>-100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0</v>
      </c>
      <c r="E30" s="63">
        <f t="shared" si="0"/>
        <v>0</v>
      </c>
      <c r="F30" s="61"/>
      <c r="G30" s="62">
        <v>0</v>
      </c>
      <c r="H30" s="63">
        <f t="shared" si="1"/>
        <v>0</v>
      </c>
      <c r="I30" s="63">
        <v>0</v>
      </c>
      <c r="J30" s="28">
        <f t="shared" si="2"/>
        <v>0</v>
      </c>
      <c r="K30" s="29">
        <f t="shared" si="3"/>
        <v>0</v>
      </c>
      <c r="L30" s="30">
        <f t="shared" si="6"/>
        <v>0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>
        <v>1</v>
      </c>
      <c r="D31" s="62">
        <v>1204000</v>
      </c>
      <c r="E31" s="63">
        <f t="shared" si="0"/>
        <v>1203999</v>
      </c>
      <c r="F31" s="61">
        <v>1</v>
      </c>
      <c r="G31" s="62">
        <v>0</v>
      </c>
      <c r="H31" s="63">
        <f t="shared" si="1"/>
        <v>-1</v>
      </c>
      <c r="I31" s="63">
        <v>0</v>
      </c>
      <c r="J31" s="28">
        <f t="shared" si="2"/>
        <v>120399900</v>
      </c>
      <c r="K31" s="29">
        <f t="shared" si="3"/>
        <v>-100</v>
      </c>
      <c r="L31" s="30">
        <f t="shared" si="6"/>
        <v>100</v>
      </c>
      <c r="M31" s="29">
        <f t="shared" si="7"/>
        <v>100</v>
      </c>
      <c r="N31" s="5"/>
      <c r="O31" s="31"/>
    </row>
    <row r="32" spans="1:15" ht="17.25" thickBot="1">
      <c r="A32" s="6"/>
      <c r="B32" s="55" t="s">
        <v>37</v>
      </c>
      <c r="C32" s="79">
        <v>1</v>
      </c>
      <c r="D32" s="80">
        <v>1204000</v>
      </c>
      <c r="E32" s="81">
        <f t="shared" si="0"/>
        <v>1203999</v>
      </c>
      <c r="F32" s="79">
        <v>1</v>
      </c>
      <c r="G32" s="80">
        <v>0</v>
      </c>
      <c r="H32" s="81">
        <f t="shared" si="1"/>
        <v>-1</v>
      </c>
      <c r="I32" s="81">
        <v>0</v>
      </c>
      <c r="J32" s="56">
        <f t="shared" si="2"/>
        <v>120399900</v>
      </c>
      <c r="K32" s="57">
        <f t="shared" si="3"/>
        <v>-100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46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10021000</v>
      </c>
      <c r="D7" s="62">
        <v>10310632</v>
      </c>
      <c r="E7" s="63">
        <f>($D7-$C7)</f>
        <v>289632</v>
      </c>
      <c r="F7" s="61">
        <v>10611000</v>
      </c>
      <c r="G7" s="62">
        <v>10929269</v>
      </c>
      <c r="H7" s="63">
        <f>($G7-$F7)</f>
        <v>318269</v>
      </c>
      <c r="I7" s="63">
        <v>11585025</v>
      </c>
      <c r="J7" s="28">
        <f>IF($C7=0,0,($E7/$C7)*100)</f>
        <v>2.8902504740045902</v>
      </c>
      <c r="K7" s="29">
        <f>IF($F7=0,0,($H7/$F7)*100)</f>
        <v>2.9994251248704176</v>
      </c>
      <c r="L7" s="30">
        <f>IF($E$10=0,0,($E7/$E$10)*100)</f>
        <v>10.517970996703692</v>
      </c>
      <c r="M7" s="29">
        <f>IF($H$10=0,0,($H7/$H$10)*100)</f>
        <v>19.90104160804573</v>
      </c>
      <c r="N7" s="5"/>
      <c r="O7" s="31"/>
    </row>
    <row r="8" spans="1:15" ht="12.75">
      <c r="A8" s="2"/>
      <c r="B8" s="27" t="s">
        <v>16</v>
      </c>
      <c r="C8" s="61">
        <v>22379000</v>
      </c>
      <c r="D8" s="62">
        <v>23805817</v>
      </c>
      <c r="E8" s="63">
        <f>($D8-$C8)</f>
        <v>1426817</v>
      </c>
      <c r="F8" s="61">
        <v>23602000</v>
      </c>
      <c r="G8" s="62">
        <v>25394355</v>
      </c>
      <c r="H8" s="63">
        <f>($G8-$F8)</f>
        <v>1792355</v>
      </c>
      <c r="I8" s="63">
        <v>27090047</v>
      </c>
      <c r="J8" s="28">
        <f>IF($C8=0,0,($E8/$C8)*100)</f>
        <v>6.375695964967157</v>
      </c>
      <c r="K8" s="29">
        <f>IF($F8=0,0,($H8/$F8)*100)</f>
        <v>7.594081010083892</v>
      </c>
      <c r="L8" s="30">
        <f>IF($E$10=0,0,($E8/$E$10)*100)</f>
        <v>51.814785050007494</v>
      </c>
      <c r="M8" s="29">
        <f>IF($H$10=0,0,($H8/$H$10)*100)</f>
        <v>112.07416189257768</v>
      </c>
      <c r="N8" s="5"/>
      <c r="O8" s="31"/>
    </row>
    <row r="9" spans="1:15" ht="12.75">
      <c r="A9" s="2"/>
      <c r="B9" s="27" t="s">
        <v>17</v>
      </c>
      <c r="C9" s="61">
        <v>24909000</v>
      </c>
      <c r="D9" s="62">
        <v>25946238</v>
      </c>
      <c r="E9" s="63">
        <f aca="true" t="shared" si="0" ref="E9:E32">($D9-$C9)</f>
        <v>1037238</v>
      </c>
      <c r="F9" s="61">
        <v>24741000</v>
      </c>
      <c r="G9" s="62">
        <v>24229634</v>
      </c>
      <c r="H9" s="63">
        <f aca="true" t="shared" si="1" ref="H9:H32">($G9-$F9)</f>
        <v>-511366</v>
      </c>
      <c r="I9" s="63">
        <v>24988813</v>
      </c>
      <c r="J9" s="28">
        <f aca="true" t="shared" si="2" ref="J9:J32">IF($C9=0,0,($E9/$C9)*100)</f>
        <v>4.16410935806335</v>
      </c>
      <c r="K9" s="29">
        <f aca="true" t="shared" si="3" ref="K9:K32">IF($F9=0,0,($H9/$F9)*100)</f>
        <v>-2.066876844104927</v>
      </c>
      <c r="L9" s="30">
        <f>IF($E$10=0,0,($E9/$E$10)*100)</f>
        <v>37.66724395328881</v>
      </c>
      <c r="M9" s="29">
        <f>IF($H$10=0,0,($H9/$H$10)*100)</f>
        <v>-31.97520350062341</v>
      </c>
      <c r="N9" s="5"/>
      <c r="O9" s="31"/>
    </row>
    <row r="10" spans="1:15" ht="16.5">
      <c r="A10" s="6"/>
      <c r="B10" s="32" t="s">
        <v>18</v>
      </c>
      <c r="C10" s="64">
        <v>57309000</v>
      </c>
      <c r="D10" s="65">
        <v>60062687</v>
      </c>
      <c r="E10" s="66">
        <f t="shared" si="0"/>
        <v>2753687</v>
      </c>
      <c r="F10" s="64">
        <v>58954000</v>
      </c>
      <c r="G10" s="65">
        <v>60553258</v>
      </c>
      <c r="H10" s="66">
        <f t="shared" si="1"/>
        <v>1599258</v>
      </c>
      <c r="I10" s="66">
        <v>63663885</v>
      </c>
      <c r="J10" s="33">
        <f t="shared" si="2"/>
        <v>4.80498176551676</v>
      </c>
      <c r="K10" s="34">
        <f t="shared" si="3"/>
        <v>2.712721783085117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18833176</v>
      </c>
      <c r="D12" s="62">
        <v>18954673</v>
      </c>
      <c r="E12" s="63">
        <f t="shared" si="0"/>
        <v>121497</v>
      </c>
      <c r="F12" s="61">
        <v>20382389</v>
      </c>
      <c r="G12" s="62">
        <v>19836066</v>
      </c>
      <c r="H12" s="63">
        <f t="shared" si="1"/>
        <v>-546323</v>
      </c>
      <c r="I12" s="63">
        <v>20808028</v>
      </c>
      <c r="J12" s="28">
        <f t="shared" si="2"/>
        <v>0.645122203498762</v>
      </c>
      <c r="K12" s="29">
        <f t="shared" si="3"/>
        <v>-2.6803678410808467</v>
      </c>
      <c r="L12" s="30">
        <f aca="true" t="shared" si="4" ref="L12:L17">IF($E$17=0,0,($E12/$E$17)*100)</f>
        <v>-1.0222821788930287</v>
      </c>
      <c r="M12" s="29">
        <f aca="true" t="shared" si="5" ref="M12:M17">IF($H$17=0,0,($H12/$H$17)*100)</f>
        <v>-40.87261567742592</v>
      </c>
      <c r="N12" s="5"/>
      <c r="O12" s="31"/>
    </row>
    <row r="13" spans="1:15" ht="12.75">
      <c r="A13" s="2"/>
      <c r="B13" s="27" t="s">
        <v>21</v>
      </c>
      <c r="C13" s="61">
        <v>528000</v>
      </c>
      <c r="D13" s="62">
        <v>5000000</v>
      </c>
      <c r="E13" s="63">
        <f t="shared" si="0"/>
        <v>4472000</v>
      </c>
      <c r="F13" s="61">
        <v>586564</v>
      </c>
      <c r="G13" s="62">
        <v>5295000</v>
      </c>
      <c r="H13" s="63">
        <f t="shared" si="1"/>
        <v>4708436</v>
      </c>
      <c r="I13" s="63">
        <v>5591520</v>
      </c>
      <c r="J13" s="28">
        <f t="shared" si="2"/>
        <v>846.9696969696969</v>
      </c>
      <c r="K13" s="29">
        <f t="shared" si="3"/>
        <v>802.7147932706406</v>
      </c>
      <c r="L13" s="30">
        <f t="shared" si="4"/>
        <v>-37.627644336976424</v>
      </c>
      <c r="M13" s="29">
        <f t="shared" si="5"/>
        <v>352.25698912503515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11225154</v>
      </c>
      <c r="D15" s="62">
        <v>12002961</v>
      </c>
      <c r="E15" s="63">
        <f t="shared" si="0"/>
        <v>777807</v>
      </c>
      <c r="F15" s="61">
        <v>11831312</v>
      </c>
      <c r="G15" s="62">
        <v>13467322</v>
      </c>
      <c r="H15" s="63">
        <f t="shared" si="1"/>
        <v>1636010</v>
      </c>
      <c r="I15" s="63">
        <v>15110336</v>
      </c>
      <c r="J15" s="28">
        <f t="shared" si="2"/>
        <v>6.929143243825429</v>
      </c>
      <c r="K15" s="29">
        <f t="shared" si="3"/>
        <v>13.82779864143554</v>
      </c>
      <c r="L15" s="30">
        <f t="shared" si="4"/>
        <v>-6.544509203669638</v>
      </c>
      <c r="M15" s="29">
        <f t="shared" si="5"/>
        <v>122.39647236968895</v>
      </c>
      <c r="N15" s="5"/>
      <c r="O15" s="31"/>
    </row>
    <row r="16" spans="1:15" ht="12.75">
      <c r="A16" s="2"/>
      <c r="B16" s="27" t="s">
        <v>23</v>
      </c>
      <c r="C16" s="61">
        <v>41614294</v>
      </c>
      <c r="D16" s="62">
        <v>24358111</v>
      </c>
      <c r="E16" s="63">
        <f t="shared" si="0"/>
        <v>-17256183</v>
      </c>
      <c r="F16" s="61">
        <v>30221764</v>
      </c>
      <c r="G16" s="62">
        <v>25760289</v>
      </c>
      <c r="H16" s="63">
        <f t="shared" si="1"/>
        <v>-4461475</v>
      </c>
      <c r="I16" s="63">
        <v>27182382</v>
      </c>
      <c r="J16" s="40">
        <f t="shared" si="2"/>
        <v>-41.46696084763567</v>
      </c>
      <c r="K16" s="29">
        <f t="shared" si="3"/>
        <v>-14.762457280786126</v>
      </c>
      <c r="L16" s="30">
        <f t="shared" si="4"/>
        <v>145.1944357195391</v>
      </c>
      <c r="M16" s="29">
        <f t="shared" si="5"/>
        <v>-333.7808458172982</v>
      </c>
      <c r="N16" s="5"/>
      <c r="O16" s="31"/>
    </row>
    <row r="17" spans="1:15" ht="16.5">
      <c r="A17" s="2"/>
      <c r="B17" s="32" t="s">
        <v>24</v>
      </c>
      <c r="C17" s="64">
        <v>72200624</v>
      </c>
      <c r="D17" s="65">
        <v>60315745</v>
      </c>
      <c r="E17" s="66">
        <f t="shared" si="0"/>
        <v>-11884879</v>
      </c>
      <c r="F17" s="64">
        <v>63022029</v>
      </c>
      <c r="G17" s="65">
        <v>64358677</v>
      </c>
      <c r="H17" s="66">
        <f t="shared" si="1"/>
        <v>1336648</v>
      </c>
      <c r="I17" s="66">
        <v>68692266</v>
      </c>
      <c r="J17" s="41">
        <f t="shared" si="2"/>
        <v>-16.460908980509643</v>
      </c>
      <c r="K17" s="34">
        <f t="shared" si="3"/>
        <v>2.1209218763807174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-14891624</v>
      </c>
      <c r="D18" s="71">
        <v>-253058</v>
      </c>
      <c r="E18" s="72">
        <f t="shared" si="0"/>
        <v>14638566</v>
      </c>
      <c r="F18" s="73">
        <v>-4068029</v>
      </c>
      <c r="G18" s="74">
        <v>-3805419</v>
      </c>
      <c r="H18" s="75">
        <f t="shared" si="1"/>
        <v>262610</v>
      </c>
      <c r="I18" s="75">
        <v>-5028381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113000</v>
      </c>
      <c r="E22" s="63">
        <f t="shared" si="0"/>
        <v>113000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0.7377423777502122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/>
      <c r="D23" s="62">
        <v>16296000</v>
      </c>
      <c r="E23" s="63">
        <f t="shared" si="0"/>
        <v>16296000</v>
      </c>
      <c r="F23" s="61"/>
      <c r="G23" s="62">
        <v>25207000</v>
      </c>
      <c r="H23" s="63">
        <f t="shared" si="1"/>
        <v>25207000</v>
      </c>
      <c r="I23" s="63">
        <v>28353000</v>
      </c>
      <c r="J23" s="28">
        <f t="shared" si="2"/>
        <v>0</v>
      </c>
      <c r="K23" s="29">
        <f t="shared" si="3"/>
        <v>0</v>
      </c>
      <c r="L23" s="30">
        <f>IF($E$25=0,0,($E23/$E$25)*100)</f>
        <v>106.39159104263236</v>
      </c>
      <c r="M23" s="29">
        <f>IF($H$25=0,0,($H23/$H$25)*100)</f>
        <v>104.78031342228873</v>
      </c>
      <c r="N23" s="5"/>
      <c r="O23" s="31"/>
    </row>
    <row r="24" spans="1:15" ht="12.75">
      <c r="A24" s="6"/>
      <c r="B24" s="27" t="s">
        <v>30</v>
      </c>
      <c r="C24" s="61">
        <v>1092000</v>
      </c>
      <c r="D24" s="62">
        <v>0</v>
      </c>
      <c r="E24" s="63">
        <f t="shared" si="0"/>
        <v>-1092000</v>
      </c>
      <c r="F24" s="61">
        <v>1150000</v>
      </c>
      <c r="G24" s="62">
        <v>0</v>
      </c>
      <c r="H24" s="63">
        <f t="shared" si="1"/>
        <v>-1150000</v>
      </c>
      <c r="I24" s="63">
        <v>0</v>
      </c>
      <c r="J24" s="28">
        <f t="shared" si="2"/>
        <v>-100</v>
      </c>
      <c r="K24" s="29">
        <f t="shared" si="3"/>
        <v>-100</v>
      </c>
      <c r="L24" s="30">
        <f>IF($E$25=0,0,($E24/$E$25)*100)</f>
        <v>-7.129333420382582</v>
      </c>
      <c r="M24" s="29">
        <f>IF($H$25=0,0,($H24/$H$25)*100)</f>
        <v>-4.780313422288731</v>
      </c>
      <c r="N24" s="5"/>
      <c r="O24" s="31"/>
    </row>
    <row r="25" spans="1:15" ht="16.5">
      <c r="A25" s="6"/>
      <c r="B25" s="32" t="s">
        <v>31</v>
      </c>
      <c r="C25" s="64">
        <v>1092000</v>
      </c>
      <c r="D25" s="65">
        <v>16409000</v>
      </c>
      <c r="E25" s="66">
        <f t="shared" si="0"/>
        <v>15317000</v>
      </c>
      <c r="F25" s="64">
        <v>1150000</v>
      </c>
      <c r="G25" s="65">
        <v>25207000</v>
      </c>
      <c r="H25" s="66">
        <f t="shared" si="1"/>
        <v>24057000</v>
      </c>
      <c r="I25" s="66">
        <v>28353000</v>
      </c>
      <c r="J25" s="41">
        <f t="shared" si="2"/>
        <v>1402.6556776556777</v>
      </c>
      <c r="K25" s="34">
        <f t="shared" si="3"/>
        <v>2091.913043478261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132000</v>
      </c>
      <c r="D27" s="62">
        <v>14796000</v>
      </c>
      <c r="E27" s="63">
        <f t="shared" si="0"/>
        <v>14664000</v>
      </c>
      <c r="F27" s="61">
        <v>138000</v>
      </c>
      <c r="G27" s="62">
        <v>23207000</v>
      </c>
      <c r="H27" s="63">
        <f t="shared" si="1"/>
        <v>23069000</v>
      </c>
      <c r="I27" s="63">
        <v>27353000</v>
      </c>
      <c r="J27" s="28">
        <f t="shared" si="2"/>
        <v>11109.09090909091</v>
      </c>
      <c r="K27" s="29">
        <f t="shared" si="3"/>
        <v>16716.666666666664</v>
      </c>
      <c r="L27" s="30">
        <f aca="true" t="shared" si="6" ref="L27:L32">IF($E$32=0,0,($E27/$E$32)*100)</f>
        <v>95.73676307370896</v>
      </c>
      <c r="M27" s="29">
        <f aca="true" t="shared" si="7" ref="M27:M32">IF($H$32=0,0,($H27/$H$32)*100)</f>
        <v>95.89308725111194</v>
      </c>
      <c r="N27" s="5"/>
      <c r="O27" s="31"/>
    </row>
    <row r="28" spans="1:15" ht="12.75">
      <c r="A28" s="6"/>
      <c r="B28" s="27" t="s">
        <v>34</v>
      </c>
      <c r="C28" s="61">
        <v>617000</v>
      </c>
      <c r="D28" s="62">
        <v>1500000</v>
      </c>
      <c r="E28" s="63">
        <f t="shared" si="0"/>
        <v>883000</v>
      </c>
      <c r="F28" s="61">
        <v>650000</v>
      </c>
      <c r="G28" s="62">
        <v>2000000</v>
      </c>
      <c r="H28" s="63">
        <f t="shared" si="1"/>
        <v>1350000</v>
      </c>
      <c r="I28" s="63">
        <v>1000000</v>
      </c>
      <c r="J28" s="28">
        <f t="shared" si="2"/>
        <v>143.11183144246354</v>
      </c>
      <c r="K28" s="29">
        <f t="shared" si="3"/>
        <v>207.6923076923077</v>
      </c>
      <c r="L28" s="30">
        <f t="shared" si="6"/>
        <v>5.764836456225109</v>
      </c>
      <c r="M28" s="29">
        <f t="shared" si="7"/>
        <v>5.611672278338945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0</v>
      </c>
      <c r="E30" s="63">
        <f t="shared" si="0"/>
        <v>0</v>
      </c>
      <c r="F30" s="61"/>
      <c r="G30" s="62">
        <v>0</v>
      </c>
      <c r="H30" s="63">
        <f t="shared" si="1"/>
        <v>0</v>
      </c>
      <c r="I30" s="63">
        <v>0</v>
      </c>
      <c r="J30" s="28">
        <f t="shared" si="2"/>
        <v>0</v>
      </c>
      <c r="K30" s="29">
        <f t="shared" si="3"/>
        <v>0</v>
      </c>
      <c r="L30" s="30">
        <f t="shared" si="6"/>
        <v>0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>
        <v>343000</v>
      </c>
      <c r="D31" s="62">
        <v>113000</v>
      </c>
      <c r="E31" s="63">
        <f t="shared" si="0"/>
        <v>-230000</v>
      </c>
      <c r="F31" s="61">
        <v>362000</v>
      </c>
      <c r="G31" s="62">
        <v>0</v>
      </c>
      <c r="H31" s="63">
        <f t="shared" si="1"/>
        <v>-362000</v>
      </c>
      <c r="I31" s="63">
        <v>0</v>
      </c>
      <c r="J31" s="28">
        <f t="shared" si="2"/>
        <v>-67.05539358600583</v>
      </c>
      <c r="K31" s="29">
        <f t="shared" si="3"/>
        <v>-100</v>
      </c>
      <c r="L31" s="30">
        <f t="shared" si="6"/>
        <v>-1.50159952993406</v>
      </c>
      <c r="M31" s="29">
        <f t="shared" si="7"/>
        <v>-1.5047595294508875</v>
      </c>
      <c r="N31" s="5"/>
      <c r="O31" s="31"/>
    </row>
    <row r="32" spans="1:15" ht="17.25" thickBot="1">
      <c r="A32" s="6"/>
      <c r="B32" s="55" t="s">
        <v>37</v>
      </c>
      <c r="C32" s="79">
        <v>1092000</v>
      </c>
      <c r="D32" s="80">
        <v>16409000</v>
      </c>
      <c r="E32" s="81">
        <f t="shared" si="0"/>
        <v>15317000</v>
      </c>
      <c r="F32" s="79">
        <v>1150000</v>
      </c>
      <c r="G32" s="80">
        <v>25207000</v>
      </c>
      <c r="H32" s="81">
        <f t="shared" si="1"/>
        <v>24057000</v>
      </c>
      <c r="I32" s="81">
        <v>28353000</v>
      </c>
      <c r="J32" s="56">
        <f t="shared" si="2"/>
        <v>1402.6556776556777</v>
      </c>
      <c r="K32" s="57">
        <f t="shared" si="3"/>
        <v>2091.913043478261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47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34251391</v>
      </c>
      <c r="D7" s="62">
        <v>35948857</v>
      </c>
      <c r="E7" s="63">
        <f>($D7-$C7)</f>
        <v>1697466</v>
      </c>
      <c r="F7" s="61">
        <v>36135218</v>
      </c>
      <c r="G7" s="62">
        <v>38069840</v>
      </c>
      <c r="H7" s="63">
        <f>($G7-$F7)</f>
        <v>1934622</v>
      </c>
      <c r="I7" s="63">
        <v>40201751</v>
      </c>
      <c r="J7" s="28">
        <f>IF($C7=0,0,($E7/$C7)*100)</f>
        <v>4.955903834679298</v>
      </c>
      <c r="K7" s="29">
        <f>IF($F7=0,0,($H7/$F7)*100)</f>
        <v>5.3538406769816635</v>
      </c>
      <c r="L7" s="30">
        <f>IF($E$10=0,0,($E7/$E$10)*100)</f>
        <v>9.290010605874611</v>
      </c>
      <c r="M7" s="29">
        <f>IF($H$10=0,0,($H7/$H$10)*100)</f>
        <v>9.573449907787438</v>
      </c>
      <c r="N7" s="5"/>
      <c r="O7" s="31"/>
    </row>
    <row r="8" spans="1:15" ht="12.75">
      <c r="A8" s="2"/>
      <c r="B8" s="27" t="s">
        <v>16</v>
      </c>
      <c r="C8" s="61">
        <v>127087518</v>
      </c>
      <c r="D8" s="62">
        <v>131810917</v>
      </c>
      <c r="E8" s="63">
        <f>($D8-$C8)</f>
        <v>4723399</v>
      </c>
      <c r="F8" s="61">
        <v>134123745</v>
      </c>
      <c r="G8" s="62">
        <v>139587761</v>
      </c>
      <c r="H8" s="63">
        <f>($G8-$F8)</f>
        <v>5464016</v>
      </c>
      <c r="I8" s="63">
        <v>147404676</v>
      </c>
      <c r="J8" s="28">
        <f>IF($C8=0,0,($E8/$C8)*100)</f>
        <v>3.7166505997858894</v>
      </c>
      <c r="K8" s="29">
        <f>IF($F8=0,0,($H8/$F8)*100)</f>
        <v>4.073861790840988</v>
      </c>
      <c r="L8" s="30">
        <f>IF($E$10=0,0,($E8/$E$10)*100)</f>
        <v>25.85054829126329</v>
      </c>
      <c r="M8" s="29">
        <f>IF($H$10=0,0,($H8/$H$10)*100)</f>
        <v>27.038606751783593</v>
      </c>
      <c r="N8" s="5"/>
      <c r="O8" s="31"/>
    </row>
    <row r="9" spans="1:15" ht="12.75">
      <c r="A9" s="2"/>
      <c r="B9" s="27" t="s">
        <v>17</v>
      </c>
      <c r="C9" s="61">
        <v>64807785</v>
      </c>
      <c r="D9" s="62">
        <v>76658869</v>
      </c>
      <c r="E9" s="63">
        <f aca="true" t="shared" si="0" ref="E9:E32">($D9-$C9)</f>
        <v>11851084</v>
      </c>
      <c r="F9" s="61">
        <v>68372181</v>
      </c>
      <c r="G9" s="62">
        <v>81181744</v>
      </c>
      <c r="H9" s="63">
        <f aca="true" t="shared" si="1" ref="H9:H32">($G9-$F9)</f>
        <v>12809563</v>
      </c>
      <c r="I9" s="63">
        <v>85727944</v>
      </c>
      <c r="J9" s="28">
        <f aca="true" t="shared" si="2" ref="J9:J32">IF($C9=0,0,($E9/$C9)*100)</f>
        <v>18.286512955195118</v>
      </c>
      <c r="K9" s="29">
        <f aca="true" t="shared" si="3" ref="K9:K32">IF($F9=0,0,($H9/$F9)*100)</f>
        <v>18.735051029014272</v>
      </c>
      <c r="L9" s="30">
        <f>IF($E$10=0,0,($E9/$E$10)*100)</f>
        <v>64.85944110286209</v>
      </c>
      <c r="M9" s="29">
        <f>IF($H$10=0,0,($H9/$H$10)*100)</f>
        <v>63.38794334042896</v>
      </c>
      <c r="N9" s="5"/>
      <c r="O9" s="31"/>
    </row>
    <row r="10" spans="1:15" ht="16.5">
      <c r="A10" s="6"/>
      <c r="B10" s="32" t="s">
        <v>18</v>
      </c>
      <c r="C10" s="64">
        <v>226146694</v>
      </c>
      <c r="D10" s="65">
        <v>244418643</v>
      </c>
      <c r="E10" s="66">
        <f t="shared" si="0"/>
        <v>18271949</v>
      </c>
      <c r="F10" s="64">
        <v>238631144</v>
      </c>
      <c r="G10" s="65">
        <v>258839345</v>
      </c>
      <c r="H10" s="66">
        <f t="shared" si="1"/>
        <v>20208201</v>
      </c>
      <c r="I10" s="66">
        <v>273334371</v>
      </c>
      <c r="J10" s="33">
        <f t="shared" si="2"/>
        <v>8.079688752823422</v>
      </c>
      <c r="K10" s="34">
        <f t="shared" si="3"/>
        <v>8.468383741227004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69759304</v>
      </c>
      <c r="D12" s="62">
        <v>64636691</v>
      </c>
      <c r="E12" s="63">
        <f t="shared" si="0"/>
        <v>-5122613</v>
      </c>
      <c r="F12" s="61">
        <v>74223900</v>
      </c>
      <c r="G12" s="62">
        <v>68450256</v>
      </c>
      <c r="H12" s="63">
        <f t="shared" si="1"/>
        <v>-5773644</v>
      </c>
      <c r="I12" s="63">
        <v>72283472</v>
      </c>
      <c r="J12" s="28">
        <f t="shared" si="2"/>
        <v>-7.34326850508715</v>
      </c>
      <c r="K12" s="29">
        <f t="shared" si="3"/>
        <v>-7.778685841083533</v>
      </c>
      <c r="L12" s="30">
        <f aca="true" t="shared" si="4" ref="L12:L17">IF($E$17=0,0,($E12/$E$17)*100)</f>
        <v>-7.800093072205327</v>
      </c>
      <c r="M12" s="29">
        <f aca="true" t="shared" si="5" ref="M12:M17">IF($H$17=0,0,($H12/$H$17)*100)</f>
        <v>-8.270491958735407</v>
      </c>
      <c r="N12" s="5"/>
      <c r="O12" s="31"/>
    </row>
    <row r="13" spans="1:15" ht="12.75">
      <c r="A13" s="2"/>
      <c r="B13" s="27" t="s">
        <v>21</v>
      </c>
      <c r="C13" s="61">
        <v>3986098</v>
      </c>
      <c r="D13" s="62">
        <v>8517765</v>
      </c>
      <c r="E13" s="63">
        <f t="shared" si="0"/>
        <v>4531667</v>
      </c>
      <c r="F13" s="61">
        <v>4205334</v>
      </c>
      <c r="G13" s="62">
        <v>9020313</v>
      </c>
      <c r="H13" s="63">
        <f t="shared" si="1"/>
        <v>4814979</v>
      </c>
      <c r="I13" s="63">
        <v>9525451</v>
      </c>
      <c r="J13" s="28">
        <f t="shared" si="2"/>
        <v>113.68679345063771</v>
      </c>
      <c r="K13" s="29">
        <f t="shared" si="3"/>
        <v>114.49694602140997</v>
      </c>
      <c r="L13" s="30">
        <f t="shared" si="4"/>
        <v>6.900272257974885</v>
      </c>
      <c r="M13" s="29">
        <f t="shared" si="5"/>
        <v>6.897246366589255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89714257</v>
      </c>
      <c r="D15" s="62">
        <v>117028580</v>
      </c>
      <c r="E15" s="63">
        <f t="shared" si="0"/>
        <v>27314323</v>
      </c>
      <c r="F15" s="61">
        <v>94648542</v>
      </c>
      <c r="G15" s="62">
        <v>123933266</v>
      </c>
      <c r="H15" s="63">
        <f t="shared" si="1"/>
        <v>29284724</v>
      </c>
      <c r="I15" s="63">
        <v>130873529</v>
      </c>
      <c r="J15" s="28">
        <f t="shared" si="2"/>
        <v>30.445911177751828</v>
      </c>
      <c r="K15" s="29">
        <f t="shared" si="3"/>
        <v>30.940491402392656</v>
      </c>
      <c r="L15" s="30">
        <f t="shared" si="4"/>
        <v>41.59093447119246</v>
      </c>
      <c r="M15" s="29">
        <f t="shared" si="5"/>
        <v>41.949083517408724</v>
      </c>
      <c r="N15" s="5"/>
      <c r="O15" s="31"/>
    </row>
    <row r="16" spans="1:15" ht="12.75">
      <c r="A16" s="2"/>
      <c r="B16" s="27" t="s">
        <v>23</v>
      </c>
      <c r="C16" s="61">
        <v>58917052</v>
      </c>
      <c r="D16" s="62">
        <v>97867417</v>
      </c>
      <c r="E16" s="63">
        <f t="shared" si="0"/>
        <v>38950365</v>
      </c>
      <c r="F16" s="61">
        <v>62157489</v>
      </c>
      <c r="G16" s="62">
        <v>103641594</v>
      </c>
      <c r="H16" s="63">
        <f t="shared" si="1"/>
        <v>41484105</v>
      </c>
      <c r="I16" s="63">
        <v>109445524</v>
      </c>
      <c r="J16" s="40">
        <f t="shared" si="2"/>
        <v>66.11051245401755</v>
      </c>
      <c r="K16" s="29">
        <f t="shared" si="3"/>
        <v>66.74031668171152</v>
      </c>
      <c r="L16" s="30">
        <f t="shared" si="4"/>
        <v>59.30888634303798</v>
      </c>
      <c r="M16" s="29">
        <f t="shared" si="5"/>
        <v>59.42416207473743</v>
      </c>
      <c r="N16" s="5"/>
      <c r="O16" s="31"/>
    </row>
    <row r="17" spans="1:15" ht="16.5">
      <c r="A17" s="2"/>
      <c r="B17" s="32" t="s">
        <v>24</v>
      </c>
      <c r="C17" s="64">
        <v>222376711</v>
      </c>
      <c r="D17" s="65">
        <v>288050453</v>
      </c>
      <c r="E17" s="66">
        <f t="shared" si="0"/>
        <v>65673742</v>
      </c>
      <c r="F17" s="64">
        <v>235235265</v>
      </c>
      <c r="G17" s="65">
        <v>305045429</v>
      </c>
      <c r="H17" s="66">
        <f t="shared" si="1"/>
        <v>69810164</v>
      </c>
      <c r="I17" s="66">
        <v>322127976</v>
      </c>
      <c r="J17" s="41">
        <f t="shared" si="2"/>
        <v>29.532652814529666</v>
      </c>
      <c r="K17" s="34">
        <f t="shared" si="3"/>
        <v>29.676742558136425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3769983</v>
      </c>
      <c r="D18" s="71">
        <v>-43631810</v>
      </c>
      <c r="E18" s="72">
        <f t="shared" si="0"/>
        <v>-47401793</v>
      </c>
      <c r="F18" s="73">
        <v>3395879</v>
      </c>
      <c r="G18" s="74">
        <v>-46206084</v>
      </c>
      <c r="H18" s="75">
        <f t="shared" si="1"/>
        <v>-49601963</v>
      </c>
      <c r="I18" s="75">
        <v>-48793605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19341000</v>
      </c>
      <c r="D23" s="62">
        <v>30851055</v>
      </c>
      <c r="E23" s="63">
        <f t="shared" si="0"/>
        <v>11510055</v>
      </c>
      <c r="F23" s="61">
        <v>19792000</v>
      </c>
      <c r="G23" s="62">
        <v>17644000</v>
      </c>
      <c r="H23" s="63">
        <f t="shared" si="1"/>
        <v>-2148000</v>
      </c>
      <c r="I23" s="63">
        <v>16242000</v>
      </c>
      <c r="J23" s="28">
        <f t="shared" si="2"/>
        <v>59.511167985109346</v>
      </c>
      <c r="K23" s="29">
        <f t="shared" si="3"/>
        <v>-10.852869846402587</v>
      </c>
      <c r="L23" s="30">
        <f>IF($E$25=0,0,($E23/$E$25)*100)</f>
        <v>99.48141992410581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60000</v>
      </c>
      <c r="E24" s="63">
        <f t="shared" si="0"/>
        <v>60000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0.5185800758941941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19341000</v>
      </c>
      <c r="D25" s="65">
        <v>30911055</v>
      </c>
      <c r="E25" s="66">
        <f t="shared" si="0"/>
        <v>11570055</v>
      </c>
      <c r="F25" s="64">
        <v>19792000</v>
      </c>
      <c r="G25" s="65">
        <v>17644000</v>
      </c>
      <c r="H25" s="66">
        <f t="shared" si="1"/>
        <v>-2148000</v>
      </c>
      <c r="I25" s="66">
        <v>16242000</v>
      </c>
      <c r="J25" s="41">
        <f t="shared" si="2"/>
        <v>59.821389793702494</v>
      </c>
      <c r="K25" s="34">
        <f t="shared" si="3"/>
        <v>-10.852869846402587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18963922</v>
      </c>
      <c r="E27" s="63">
        <f t="shared" si="0"/>
        <v>18963922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163.9052018335263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>
        <v>5000000</v>
      </c>
      <c r="D28" s="62">
        <v>6000000</v>
      </c>
      <c r="E28" s="63">
        <f t="shared" si="0"/>
        <v>1000000</v>
      </c>
      <c r="F28" s="61">
        <v>5000000</v>
      </c>
      <c r="G28" s="62">
        <v>3000000</v>
      </c>
      <c r="H28" s="63">
        <f t="shared" si="1"/>
        <v>-2000000</v>
      </c>
      <c r="I28" s="63">
        <v>1000000</v>
      </c>
      <c r="J28" s="28">
        <f t="shared" si="2"/>
        <v>20</v>
      </c>
      <c r="K28" s="29">
        <f t="shared" si="3"/>
        <v>-40</v>
      </c>
      <c r="L28" s="30">
        <f t="shared" si="6"/>
        <v>8.643001264903235</v>
      </c>
      <c r="M28" s="29">
        <f t="shared" si="7"/>
        <v>93.1098696461825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14341000</v>
      </c>
      <c r="D30" s="62">
        <v>4611500</v>
      </c>
      <c r="E30" s="63">
        <f t="shared" si="0"/>
        <v>-9729500</v>
      </c>
      <c r="F30" s="61">
        <v>14792000</v>
      </c>
      <c r="G30" s="62">
        <v>14644000</v>
      </c>
      <c r="H30" s="63">
        <f t="shared" si="1"/>
        <v>-148000</v>
      </c>
      <c r="I30" s="63">
        <v>15242000</v>
      </c>
      <c r="J30" s="28">
        <f t="shared" si="2"/>
        <v>-67.84394393696395</v>
      </c>
      <c r="K30" s="29">
        <f t="shared" si="3"/>
        <v>-1.0005408328826393</v>
      </c>
      <c r="L30" s="30">
        <f t="shared" si="6"/>
        <v>-84.09208080687603</v>
      </c>
      <c r="M30" s="29">
        <f t="shared" si="7"/>
        <v>6.890130353817504</v>
      </c>
      <c r="N30" s="5"/>
      <c r="O30" s="31"/>
    </row>
    <row r="31" spans="1:15" ht="12.75">
      <c r="A31" s="6"/>
      <c r="B31" s="27" t="s">
        <v>30</v>
      </c>
      <c r="C31" s="61"/>
      <c r="D31" s="62">
        <v>1335633</v>
      </c>
      <c r="E31" s="63">
        <f t="shared" si="0"/>
        <v>1335633</v>
      </c>
      <c r="F31" s="61"/>
      <c r="G31" s="62">
        <v>0</v>
      </c>
      <c r="H31" s="63">
        <f t="shared" si="1"/>
        <v>0</v>
      </c>
      <c r="I31" s="63">
        <v>0</v>
      </c>
      <c r="J31" s="28">
        <f t="shared" si="2"/>
        <v>0</v>
      </c>
      <c r="K31" s="29">
        <f t="shared" si="3"/>
        <v>0</v>
      </c>
      <c r="L31" s="30">
        <f t="shared" si="6"/>
        <v>11.543877708446502</v>
      </c>
      <c r="M31" s="29">
        <f t="shared" si="7"/>
        <v>0</v>
      </c>
      <c r="N31" s="5"/>
      <c r="O31" s="31"/>
    </row>
    <row r="32" spans="1:15" ht="17.25" thickBot="1">
      <c r="A32" s="6"/>
      <c r="B32" s="55" t="s">
        <v>37</v>
      </c>
      <c r="C32" s="79">
        <v>19341000</v>
      </c>
      <c r="D32" s="80">
        <v>30911055</v>
      </c>
      <c r="E32" s="81">
        <f t="shared" si="0"/>
        <v>11570055</v>
      </c>
      <c r="F32" s="79">
        <v>19792000</v>
      </c>
      <c r="G32" s="80">
        <v>17644000</v>
      </c>
      <c r="H32" s="81">
        <f t="shared" si="1"/>
        <v>-2148000</v>
      </c>
      <c r="I32" s="81">
        <v>16242000</v>
      </c>
      <c r="J32" s="56">
        <f t="shared" si="2"/>
        <v>59.821389793702494</v>
      </c>
      <c r="K32" s="57">
        <f t="shared" si="3"/>
        <v>-10.852869846402587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48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4512000</v>
      </c>
      <c r="D7" s="62">
        <v>7833000</v>
      </c>
      <c r="E7" s="63">
        <f>($D7-$C7)</f>
        <v>3321000</v>
      </c>
      <c r="F7" s="61">
        <v>4783000</v>
      </c>
      <c r="G7" s="62">
        <v>8295000</v>
      </c>
      <c r="H7" s="63">
        <f>($G7-$F7)</f>
        <v>3512000</v>
      </c>
      <c r="I7" s="63">
        <v>8760000</v>
      </c>
      <c r="J7" s="28">
        <f>IF($C7=0,0,($E7/$C7)*100)</f>
        <v>73.60372340425532</v>
      </c>
      <c r="K7" s="29">
        <f>IF($F7=0,0,($H7/$F7)*100)</f>
        <v>73.4267196320301</v>
      </c>
      <c r="L7" s="30">
        <f>IF($E$10=0,0,($E7/$E$10)*100)</f>
        <v>51.947442515251055</v>
      </c>
      <c r="M7" s="29">
        <f>IF($H$10=0,0,($H7/$H$10)*100)</f>
        <v>56.982007671478605</v>
      </c>
      <c r="N7" s="5"/>
      <c r="O7" s="31"/>
    </row>
    <row r="8" spans="1:15" ht="12.75">
      <c r="A8" s="2"/>
      <c r="B8" s="27" t="s">
        <v>16</v>
      </c>
      <c r="C8" s="61">
        <v>12357000</v>
      </c>
      <c r="D8" s="62">
        <v>12785000</v>
      </c>
      <c r="E8" s="63">
        <f>($D8-$C8)</f>
        <v>428000</v>
      </c>
      <c r="F8" s="61">
        <v>13098000</v>
      </c>
      <c r="G8" s="62">
        <v>13538000</v>
      </c>
      <c r="H8" s="63">
        <f>($G8-$F8)</f>
        <v>440000</v>
      </c>
      <c r="I8" s="63">
        <v>14296000</v>
      </c>
      <c r="J8" s="28">
        <f>IF($C8=0,0,($E8/$C8)*100)</f>
        <v>3.4636238569232014</v>
      </c>
      <c r="K8" s="29">
        <f>IF($F8=0,0,($H8/$F8)*100)</f>
        <v>3.3592914948847157</v>
      </c>
      <c r="L8" s="30">
        <f>IF($E$10=0,0,($E8/$E$10)*100)</f>
        <v>6.694822462067887</v>
      </c>
      <c r="M8" s="29">
        <f>IF($H$10=0,0,($H8/$H$10)*100)</f>
        <v>7.13897590417158</v>
      </c>
      <c r="N8" s="5"/>
      <c r="O8" s="31"/>
    </row>
    <row r="9" spans="1:15" ht="12.75">
      <c r="A9" s="2"/>
      <c r="B9" s="27" t="s">
        <v>17</v>
      </c>
      <c r="C9" s="61">
        <v>21667000</v>
      </c>
      <c r="D9" s="62">
        <v>24311000</v>
      </c>
      <c r="E9" s="63">
        <f aca="true" t="shared" si="0" ref="E9:E32">($D9-$C9)</f>
        <v>2644000</v>
      </c>
      <c r="F9" s="61">
        <v>22967000</v>
      </c>
      <c r="G9" s="62">
        <v>25178349</v>
      </c>
      <c r="H9" s="63">
        <f aca="true" t="shared" si="1" ref="H9:H32">($G9-$F9)</f>
        <v>2211349</v>
      </c>
      <c r="I9" s="63">
        <v>25940500</v>
      </c>
      <c r="J9" s="28">
        <f aca="true" t="shared" si="2" ref="J9:J32">IF($C9=0,0,($E9/$C9)*100)</f>
        <v>12.202889186320212</v>
      </c>
      <c r="K9" s="29">
        <f aca="true" t="shared" si="3" ref="K9:K32">IF($F9=0,0,($H9/$F9)*100)</f>
        <v>9.62837549527583</v>
      </c>
      <c r="L9" s="30">
        <f>IF($E$10=0,0,($E9/$E$10)*100)</f>
        <v>41.357735022681055</v>
      </c>
      <c r="M9" s="29">
        <f>IF($H$10=0,0,($H9/$H$10)*100)</f>
        <v>35.879016424349814</v>
      </c>
      <c r="N9" s="5"/>
      <c r="O9" s="31"/>
    </row>
    <row r="10" spans="1:15" ht="16.5">
      <c r="A10" s="6"/>
      <c r="B10" s="32" t="s">
        <v>18</v>
      </c>
      <c r="C10" s="64">
        <v>38536000</v>
      </c>
      <c r="D10" s="65">
        <v>44929000</v>
      </c>
      <c r="E10" s="66">
        <f t="shared" si="0"/>
        <v>6393000</v>
      </c>
      <c r="F10" s="64">
        <v>40848000</v>
      </c>
      <c r="G10" s="65">
        <v>47011349</v>
      </c>
      <c r="H10" s="66">
        <f t="shared" si="1"/>
        <v>6163349</v>
      </c>
      <c r="I10" s="66">
        <v>48996500</v>
      </c>
      <c r="J10" s="33">
        <f t="shared" si="2"/>
        <v>16.589682374922152</v>
      </c>
      <c r="K10" s="34">
        <f t="shared" si="3"/>
        <v>15.088496376811595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16431000</v>
      </c>
      <c r="D12" s="62">
        <v>15813991</v>
      </c>
      <c r="E12" s="63">
        <f t="shared" si="0"/>
        <v>-617009</v>
      </c>
      <c r="F12" s="61">
        <v>17483000</v>
      </c>
      <c r="G12" s="62">
        <v>16746990</v>
      </c>
      <c r="H12" s="63">
        <f t="shared" si="1"/>
        <v>-736010</v>
      </c>
      <c r="I12" s="63">
        <v>17683947</v>
      </c>
      <c r="J12" s="28">
        <f t="shared" si="2"/>
        <v>-3.755151847118252</v>
      </c>
      <c r="K12" s="29">
        <f t="shared" si="3"/>
        <v>-4.209861007836184</v>
      </c>
      <c r="L12" s="30">
        <f aca="true" t="shared" si="4" ref="L12:L17">IF($E$17=0,0,($E12/$E$17)*100)</f>
        <v>-5.173067608659874</v>
      </c>
      <c r="M12" s="29">
        <f aca="true" t="shared" si="5" ref="M12:M17">IF($H$17=0,0,($H12/$H$17)*100)</f>
        <v>-7.890287895112054</v>
      </c>
      <c r="N12" s="5"/>
      <c r="O12" s="31"/>
    </row>
    <row r="13" spans="1:15" ht="12.75">
      <c r="A13" s="2"/>
      <c r="B13" s="27" t="s">
        <v>21</v>
      </c>
      <c r="C13" s="61"/>
      <c r="D13" s="62">
        <v>2001000</v>
      </c>
      <c r="E13" s="63">
        <f t="shared" si="0"/>
        <v>2001000</v>
      </c>
      <c r="F13" s="61"/>
      <c r="G13" s="62">
        <v>2119000</v>
      </c>
      <c r="H13" s="63">
        <f t="shared" si="1"/>
        <v>2119000</v>
      </c>
      <c r="I13" s="63">
        <v>2238000</v>
      </c>
      <c r="J13" s="28">
        <f t="shared" si="2"/>
        <v>0</v>
      </c>
      <c r="K13" s="29">
        <f t="shared" si="3"/>
        <v>0</v>
      </c>
      <c r="L13" s="30">
        <f t="shared" si="4"/>
        <v>16.776592051215474</v>
      </c>
      <c r="M13" s="29">
        <f t="shared" si="5"/>
        <v>22.7164305508654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9737000</v>
      </c>
      <c r="D15" s="62">
        <v>11398000</v>
      </c>
      <c r="E15" s="63">
        <f t="shared" si="0"/>
        <v>1661000</v>
      </c>
      <c r="F15" s="61">
        <v>10321000</v>
      </c>
      <c r="G15" s="62">
        <v>12070000</v>
      </c>
      <c r="H15" s="63">
        <f t="shared" si="1"/>
        <v>1749000</v>
      </c>
      <c r="I15" s="63">
        <v>12746000</v>
      </c>
      <c r="J15" s="28">
        <f t="shared" si="2"/>
        <v>17.058642292287153</v>
      </c>
      <c r="K15" s="29">
        <f t="shared" si="3"/>
        <v>16.94603236120531</v>
      </c>
      <c r="L15" s="30">
        <f t="shared" si="4"/>
        <v>13.92599670018436</v>
      </c>
      <c r="M15" s="29">
        <f t="shared" si="5"/>
        <v>18.74989949667937</v>
      </c>
      <c r="N15" s="5"/>
      <c r="O15" s="31"/>
    </row>
    <row r="16" spans="1:15" ht="12.75">
      <c r="A16" s="2"/>
      <c r="B16" s="27" t="s">
        <v>23</v>
      </c>
      <c r="C16" s="61">
        <v>16010750</v>
      </c>
      <c r="D16" s="62">
        <v>24893092</v>
      </c>
      <c r="E16" s="63">
        <f t="shared" si="0"/>
        <v>8882342</v>
      </c>
      <c r="F16" s="61">
        <v>16463000</v>
      </c>
      <c r="G16" s="62">
        <v>22659060</v>
      </c>
      <c r="H16" s="63">
        <f t="shared" si="1"/>
        <v>6196060</v>
      </c>
      <c r="I16" s="63">
        <v>24525053</v>
      </c>
      <c r="J16" s="40">
        <f t="shared" si="2"/>
        <v>55.477363646300134</v>
      </c>
      <c r="K16" s="29">
        <f t="shared" si="3"/>
        <v>37.636275283970114</v>
      </c>
      <c r="L16" s="30">
        <f t="shared" si="4"/>
        <v>74.47047885726005</v>
      </c>
      <c r="M16" s="29">
        <f t="shared" si="5"/>
        <v>66.42395784756728</v>
      </c>
      <c r="N16" s="5"/>
      <c r="O16" s="31"/>
    </row>
    <row r="17" spans="1:15" ht="16.5">
      <c r="A17" s="2"/>
      <c r="B17" s="32" t="s">
        <v>24</v>
      </c>
      <c r="C17" s="64">
        <v>42178750</v>
      </c>
      <c r="D17" s="65">
        <v>54106083</v>
      </c>
      <c r="E17" s="66">
        <f t="shared" si="0"/>
        <v>11927333</v>
      </c>
      <c r="F17" s="64">
        <v>44267000</v>
      </c>
      <c r="G17" s="65">
        <v>53595050</v>
      </c>
      <c r="H17" s="66">
        <f t="shared" si="1"/>
        <v>9328050</v>
      </c>
      <c r="I17" s="66">
        <v>57193000</v>
      </c>
      <c r="J17" s="41">
        <f t="shared" si="2"/>
        <v>28.278061820229382</v>
      </c>
      <c r="K17" s="34">
        <f t="shared" si="3"/>
        <v>21.072243431901867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-3642750</v>
      </c>
      <c r="D18" s="71">
        <v>-9177083</v>
      </c>
      <c r="E18" s="72">
        <f t="shared" si="0"/>
        <v>-5534333</v>
      </c>
      <c r="F18" s="73">
        <v>-3419000</v>
      </c>
      <c r="G18" s="74">
        <v>-6583701</v>
      </c>
      <c r="H18" s="75">
        <f t="shared" si="1"/>
        <v>-3164701</v>
      </c>
      <c r="I18" s="75">
        <v>-8196500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7485000</v>
      </c>
      <c r="D23" s="62">
        <v>7960000</v>
      </c>
      <c r="E23" s="63">
        <f t="shared" si="0"/>
        <v>475000</v>
      </c>
      <c r="F23" s="61">
        <v>7605000</v>
      </c>
      <c r="G23" s="62">
        <v>7566000</v>
      </c>
      <c r="H23" s="63">
        <f t="shared" si="1"/>
        <v>-39000</v>
      </c>
      <c r="I23" s="63">
        <v>8725000</v>
      </c>
      <c r="J23" s="28">
        <f t="shared" si="2"/>
        <v>6.346025384101536</v>
      </c>
      <c r="K23" s="29">
        <f t="shared" si="3"/>
        <v>-0.5128205128205128</v>
      </c>
      <c r="L23" s="30">
        <f>IF($E$25=0,0,($E23/$E$25)*100)</f>
        <v>100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7485000</v>
      </c>
      <c r="D25" s="65">
        <v>7960000</v>
      </c>
      <c r="E25" s="66">
        <f t="shared" si="0"/>
        <v>475000</v>
      </c>
      <c r="F25" s="64">
        <v>7605000</v>
      </c>
      <c r="G25" s="65">
        <v>7566000</v>
      </c>
      <c r="H25" s="66">
        <f t="shared" si="1"/>
        <v>-39000</v>
      </c>
      <c r="I25" s="66">
        <v>8725000</v>
      </c>
      <c r="J25" s="41">
        <f t="shared" si="2"/>
        <v>6.346025384101536</v>
      </c>
      <c r="K25" s="34">
        <f t="shared" si="3"/>
        <v>-0.5128205128205128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7485000</v>
      </c>
      <c r="D27" s="62">
        <v>7460000</v>
      </c>
      <c r="E27" s="63">
        <f t="shared" si="0"/>
        <v>-25000</v>
      </c>
      <c r="F27" s="61">
        <v>7605000</v>
      </c>
      <c r="G27" s="62">
        <v>7566000</v>
      </c>
      <c r="H27" s="63">
        <f t="shared" si="1"/>
        <v>-39000</v>
      </c>
      <c r="I27" s="63">
        <v>7725000</v>
      </c>
      <c r="J27" s="28">
        <f t="shared" si="2"/>
        <v>-0.33400133600534404</v>
      </c>
      <c r="K27" s="29">
        <f t="shared" si="3"/>
        <v>-0.5128205128205128</v>
      </c>
      <c r="L27" s="30">
        <f aca="true" t="shared" si="6" ref="L27:L32">IF($E$32=0,0,($E27/$E$32)*100)</f>
        <v>-5.263157894736842</v>
      </c>
      <c r="M27" s="29">
        <f aca="true" t="shared" si="7" ref="M27:M32">IF($H$32=0,0,($H27/$H$32)*100)</f>
        <v>100</v>
      </c>
      <c r="N27" s="5"/>
      <c r="O27" s="31"/>
    </row>
    <row r="28" spans="1:15" ht="12.75">
      <c r="A28" s="6"/>
      <c r="B28" s="27" t="s">
        <v>34</v>
      </c>
      <c r="C28" s="61"/>
      <c r="D28" s="62">
        <v>500000</v>
      </c>
      <c r="E28" s="63">
        <f t="shared" si="0"/>
        <v>500000</v>
      </c>
      <c r="F28" s="61"/>
      <c r="G28" s="62">
        <v>0</v>
      </c>
      <c r="H28" s="63">
        <f t="shared" si="1"/>
        <v>0</v>
      </c>
      <c r="I28" s="63">
        <v>1000000</v>
      </c>
      <c r="J28" s="28">
        <f t="shared" si="2"/>
        <v>0</v>
      </c>
      <c r="K28" s="29">
        <f t="shared" si="3"/>
        <v>0</v>
      </c>
      <c r="L28" s="30">
        <f t="shared" si="6"/>
        <v>105.26315789473684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0</v>
      </c>
      <c r="E30" s="63">
        <f t="shared" si="0"/>
        <v>0</v>
      </c>
      <c r="F30" s="61"/>
      <c r="G30" s="62">
        <v>0</v>
      </c>
      <c r="H30" s="63">
        <f t="shared" si="1"/>
        <v>0</v>
      </c>
      <c r="I30" s="63">
        <v>0</v>
      </c>
      <c r="J30" s="28">
        <f t="shared" si="2"/>
        <v>0</v>
      </c>
      <c r="K30" s="29">
        <f t="shared" si="3"/>
        <v>0</v>
      </c>
      <c r="L30" s="30">
        <f t="shared" si="6"/>
        <v>0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/>
      <c r="D31" s="62">
        <v>0</v>
      </c>
      <c r="E31" s="63">
        <f t="shared" si="0"/>
        <v>0</v>
      </c>
      <c r="F31" s="61"/>
      <c r="G31" s="62">
        <v>0</v>
      </c>
      <c r="H31" s="63">
        <f t="shared" si="1"/>
        <v>0</v>
      </c>
      <c r="I31" s="63">
        <v>0</v>
      </c>
      <c r="J31" s="28">
        <f t="shared" si="2"/>
        <v>0</v>
      </c>
      <c r="K31" s="29">
        <f t="shared" si="3"/>
        <v>0</v>
      </c>
      <c r="L31" s="30">
        <f t="shared" si="6"/>
        <v>0</v>
      </c>
      <c r="M31" s="29">
        <f t="shared" si="7"/>
        <v>0</v>
      </c>
      <c r="N31" s="5"/>
      <c r="O31" s="31"/>
    </row>
    <row r="32" spans="1:15" ht="17.25" thickBot="1">
      <c r="A32" s="6"/>
      <c r="B32" s="55" t="s">
        <v>37</v>
      </c>
      <c r="C32" s="79">
        <v>7485000</v>
      </c>
      <c r="D32" s="80">
        <v>7960000</v>
      </c>
      <c r="E32" s="81">
        <f t="shared" si="0"/>
        <v>475000</v>
      </c>
      <c r="F32" s="79">
        <v>7605000</v>
      </c>
      <c r="G32" s="80">
        <v>7566000</v>
      </c>
      <c r="H32" s="81">
        <f t="shared" si="1"/>
        <v>-39000</v>
      </c>
      <c r="I32" s="81">
        <v>8725000</v>
      </c>
      <c r="J32" s="56">
        <f t="shared" si="2"/>
        <v>6.346025384101536</v>
      </c>
      <c r="K32" s="57">
        <f t="shared" si="3"/>
        <v>-0.5128205128205128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49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7180894</v>
      </c>
      <c r="D7" s="62">
        <v>6559009</v>
      </c>
      <c r="E7" s="63">
        <f>($D7-$C7)</f>
        <v>-621885</v>
      </c>
      <c r="F7" s="61">
        <v>7918141</v>
      </c>
      <c r="G7" s="62">
        <v>7214910</v>
      </c>
      <c r="H7" s="63">
        <f>($G7-$F7)</f>
        <v>-703231</v>
      </c>
      <c r="I7" s="63">
        <v>7936401</v>
      </c>
      <c r="J7" s="28">
        <f>IF($C7=0,0,($E7/$C7)*100)</f>
        <v>-8.660272662428941</v>
      </c>
      <c r="K7" s="29">
        <f>IF($F7=0,0,($H7/$F7)*100)</f>
        <v>-8.881263922933426</v>
      </c>
      <c r="L7" s="30">
        <f>IF($E$10=0,0,($E7/$E$10)*100)</f>
        <v>-24.106087951549434</v>
      </c>
      <c r="M7" s="29">
        <f>IF($H$10=0,0,($H7/$H$10)*100)</f>
        <v>-69.49005324173805</v>
      </c>
      <c r="N7" s="5"/>
      <c r="O7" s="31"/>
    </row>
    <row r="8" spans="1:15" ht="12.75">
      <c r="A8" s="2"/>
      <c r="B8" s="27" t="s">
        <v>16</v>
      </c>
      <c r="C8" s="61">
        <v>40900015</v>
      </c>
      <c r="D8" s="62">
        <v>43227469</v>
      </c>
      <c r="E8" s="63">
        <f>($D8-$C8)</f>
        <v>2327454</v>
      </c>
      <c r="F8" s="61">
        <v>44058400</v>
      </c>
      <c r="G8" s="62">
        <v>46565339</v>
      </c>
      <c r="H8" s="63">
        <f>($G8-$F8)</f>
        <v>2506939</v>
      </c>
      <c r="I8" s="63">
        <v>50162297</v>
      </c>
      <c r="J8" s="28">
        <f>IF($C8=0,0,($E8/$C8)*100)</f>
        <v>5.690594490002021</v>
      </c>
      <c r="K8" s="29">
        <f>IF($F8=0,0,($H8/$F8)*100)</f>
        <v>5.690036406224466</v>
      </c>
      <c r="L8" s="30">
        <f>IF($E$10=0,0,($E8/$E$10)*100)</f>
        <v>90.21894856313551</v>
      </c>
      <c r="M8" s="29">
        <f>IF($H$10=0,0,($H8/$H$10)*100)</f>
        <v>247.72418250018774</v>
      </c>
      <c r="N8" s="5"/>
      <c r="O8" s="31"/>
    </row>
    <row r="9" spans="1:15" ht="12.75">
      <c r="A9" s="2"/>
      <c r="B9" s="27" t="s">
        <v>17</v>
      </c>
      <c r="C9" s="61">
        <v>35259099</v>
      </c>
      <c r="D9" s="62">
        <v>36133314</v>
      </c>
      <c r="E9" s="63">
        <f aca="true" t="shared" si="0" ref="E9:E32">($D9-$C9)</f>
        <v>874215</v>
      </c>
      <c r="F9" s="61">
        <v>35261053</v>
      </c>
      <c r="G9" s="62">
        <v>34469333</v>
      </c>
      <c r="H9" s="63">
        <f aca="true" t="shared" si="1" ref="H9:H32">($G9-$F9)</f>
        <v>-791720</v>
      </c>
      <c r="I9" s="63">
        <v>34741394</v>
      </c>
      <c r="J9" s="28">
        <f aca="true" t="shared" si="2" ref="J9:J32">IF($C9=0,0,($E9/$C9)*100)</f>
        <v>2.479402550813905</v>
      </c>
      <c r="K9" s="29">
        <f aca="true" t="shared" si="3" ref="K9:K32">IF($F9=0,0,($H9/$F9)*100)</f>
        <v>-2.2453101443113455</v>
      </c>
      <c r="L9" s="30">
        <f>IF($E$10=0,0,($E9/$E$10)*100)</f>
        <v>33.887139388413914</v>
      </c>
      <c r="M9" s="29">
        <f>IF($H$10=0,0,($H9/$H$10)*100)</f>
        <v>-78.2341292584497</v>
      </c>
      <c r="N9" s="5"/>
      <c r="O9" s="31"/>
    </row>
    <row r="10" spans="1:15" ht="16.5">
      <c r="A10" s="6"/>
      <c r="B10" s="32" t="s">
        <v>18</v>
      </c>
      <c r="C10" s="64">
        <v>83340008</v>
      </c>
      <c r="D10" s="65">
        <v>85919792</v>
      </c>
      <c r="E10" s="66">
        <f t="shared" si="0"/>
        <v>2579784</v>
      </c>
      <c r="F10" s="64">
        <v>87237594</v>
      </c>
      <c r="G10" s="65">
        <v>88249582</v>
      </c>
      <c r="H10" s="66">
        <f t="shared" si="1"/>
        <v>1011988</v>
      </c>
      <c r="I10" s="66">
        <v>92840092</v>
      </c>
      <c r="J10" s="33">
        <f t="shared" si="2"/>
        <v>3.0954928634036127</v>
      </c>
      <c r="K10" s="34">
        <f t="shared" si="3"/>
        <v>1.1600365778084158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30325723</v>
      </c>
      <c r="D12" s="62">
        <v>32081137</v>
      </c>
      <c r="E12" s="63">
        <f t="shared" si="0"/>
        <v>1755414</v>
      </c>
      <c r="F12" s="61">
        <v>33000743</v>
      </c>
      <c r="G12" s="62">
        <v>34156323</v>
      </c>
      <c r="H12" s="63">
        <f t="shared" si="1"/>
        <v>1155580</v>
      </c>
      <c r="I12" s="63">
        <v>37182570</v>
      </c>
      <c r="J12" s="28">
        <f t="shared" si="2"/>
        <v>5.788531406159715</v>
      </c>
      <c r="K12" s="29">
        <f t="shared" si="3"/>
        <v>3.501678734930301</v>
      </c>
      <c r="L12" s="30">
        <f aca="true" t="shared" si="4" ref="L12:L17">IF($E$17=0,0,($E12/$E$17)*100)</f>
        <v>65.2818039858251</v>
      </c>
      <c r="M12" s="29">
        <f aca="true" t="shared" si="5" ref="M12:M17">IF($H$17=0,0,($H12/$H$17)*100)</f>
        <v>135.08761675414704</v>
      </c>
      <c r="N12" s="5"/>
      <c r="O12" s="31"/>
    </row>
    <row r="13" spans="1:15" ht="12.75">
      <c r="A13" s="2"/>
      <c r="B13" s="27" t="s">
        <v>21</v>
      </c>
      <c r="C13" s="61">
        <v>4615379</v>
      </c>
      <c r="D13" s="62">
        <v>3727040</v>
      </c>
      <c r="E13" s="63">
        <f t="shared" si="0"/>
        <v>-888339</v>
      </c>
      <c r="F13" s="61">
        <v>4747412</v>
      </c>
      <c r="G13" s="62">
        <v>4615353</v>
      </c>
      <c r="H13" s="63">
        <f t="shared" si="1"/>
        <v>-132059</v>
      </c>
      <c r="I13" s="63">
        <v>4970535</v>
      </c>
      <c r="J13" s="28">
        <f t="shared" si="2"/>
        <v>-19.247368417631574</v>
      </c>
      <c r="K13" s="29">
        <f t="shared" si="3"/>
        <v>-2.781705063727353</v>
      </c>
      <c r="L13" s="30">
        <f t="shared" si="4"/>
        <v>-33.03629370106647</v>
      </c>
      <c r="M13" s="29">
        <f t="shared" si="5"/>
        <v>-15.437733069918053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20472000</v>
      </c>
      <c r="D15" s="62">
        <v>21134480</v>
      </c>
      <c r="E15" s="63">
        <f t="shared" si="0"/>
        <v>662480</v>
      </c>
      <c r="F15" s="61">
        <v>22109280</v>
      </c>
      <c r="G15" s="62">
        <v>22759958</v>
      </c>
      <c r="H15" s="63">
        <f t="shared" si="1"/>
        <v>650678</v>
      </c>
      <c r="I15" s="63">
        <v>24580275</v>
      </c>
      <c r="J15" s="28">
        <f t="shared" si="2"/>
        <v>3.236029699101212</v>
      </c>
      <c r="K15" s="29">
        <f t="shared" si="3"/>
        <v>2.9430085466374303</v>
      </c>
      <c r="L15" s="30">
        <f t="shared" si="4"/>
        <v>24.63686031017721</v>
      </c>
      <c r="M15" s="29">
        <f t="shared" si="5"/>
        <v>76.06443543013455</v>
      </c>
      <c r="N15" s="5"/>
      <c r="O15" s="31"/>
    </row>
    <row r="16" spans="1:15" ht="12.75">
      <c r="A16" s="2"/>
      <c r="B16" s="27" t="s">
        <v>23</v>
      </c>
      <c r="C16" s="61">
        <v>27754683</v>
      </c>
      <c r="D16" s="62">
        <v>28914107</v>
      </c>
      <c r="E16" s="63">
        <f t="shared" si="0"/>
        <v>1159424</v>
      </c>
      <c r="F16" s="61">
        <v>29408815</v>
      </c>
      <c r="G16" s="62">
        <v>28590046</v>
      </c>
      <c r="H16" s="63">
        <f t="shared" si="1"/>
        <v>-818769</v>
      </c>
      <c r="I16" s="63">
        <v>30148154</v>
      </c>
      <c r="J16" s="40">
        <f t="shared" si="2"/>
        <v>4.177399540106439</v>
      </c>
      <c r="K16" s="29">
        <f t="shared" si="3"/>
        <v>-2.7840938167688836</v>
      </c>
      <c r="L16" s="30">
        <f t="shared" si="4"/>
        <v>43.11762940506415</v>
      </c>
      <c r="M16" s="29">
        <f t="shared" si="5"/>
        <v>-95.71431911436353</v>
      </c>
      <c r="N16" s="5"/>
      <c r="O16" s="31"/>
    </row>
    <row r="17" spans="1:15" ht="16.5">
      <c r="A17" s="2"/>
      <c r="B17" s="32" t="s">
        <v>24</v>
      </c>
      <c r="C17" s="64">
        <v>83167785</v>
      </c>
      <c r="D17" s="65">
        <v>85856764</v>
      </c>
      <c r="E17" s="66">
        <f t="shared" si="0"/>
        <v>2688979</v>
      </c>
      <c r="F17" s="64">
        <v>89266250</v>
      </c>
      <c r="G17" s="65">
        <v>90121680</v>
      </c>
      <c r="H17" s="66">
        <f t="shared" si="1"/>
        <v>855430</v>
      </c>
      <c r="I17" s="66">
        <v>96881534</v>
      </c>
      <c r="J17" s="41">
        <f t="shared" si="2"/>
        <v>3.233197806097637</v>
      </c>
      <c r="K17" s="34">
        <f t="shared" si="3"/>
        <v>0.9582905073305981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172223</v>
      </c>
      <c r="D18" s="71">
        <v>63028</v>
      </c>
      <c r="E18" s="72">
        <f t="shared" si="0"/>
        <v>-109195</v>
      </c>
      <c r="F18" s="73">
        <v>-2028656</v>
      </c>
      <c r="G18" s="74">
        <v>-1872098</v>
      </c>
      <c r="H18" s="75">
        <f t="shared" si="1"/>
        <v>156558</v>
      </c>
      <c r="I18" s="75">
        <v>-4041442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27589000</v>
      </c>
      <c r="D23" s="62">
        <v>26383809</v>
      </c>
      <c r="E23" s="63">
        <f t="shared" si="0"/>
        <v>-1205191</v>
      </c>
      <c r="F23" s="61">
        <v>20810000</v>
      </c>
      <c r="G23" s="62">
        <v>58388000</v>
      </c>
      <c r="H23" s="63">
        <f t="shared" si="1"/>
        <v>37578000</v>
      </c>
      <c r="I23" s="63">
        <v>51012000</v>
      </c>
      <c r="J23" s="28">
        <f t="shared" si="2"/>
        <v>-4.368375077023452</v>
      </c>
      <c r="K23" s="29">
        <f t="shared" si="3"/>
        <v>180.57664584334455</v>
      </c>
      <c r="L23" s="30">
        <f>IF($E$25=0,0,($E23/$E$25)*100)</f>
        <v>108.07036642153676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90000</v>
      </c>
      <c r="E24" s="63">
        <f t="shared" si="0"/>
        <v>90000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-8.07036642153676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27589000</v>
      </c>
      <c r="D25" s="65">
        <v>26473809</v>
      </c>
      <c r="E25" s="66">
        <f t="shared" si="0"/>
        <v>-1115191</v>
      </c>
      <c r="F25" s="64">
        <v>20810000</v>
      </c>
      <c r="G25" s="65">
        <v>58388000</v>
      </c>
      <c r="H25" s="66">
        <f t="shared" si="1"/>
        <v>37578000</v>
      </c>
      <c r="I25" s="66">
        <v>51012000</v>
      </c>
      <c r="J25" s="41">
        <f t="shared" si="2"/>
        <v>-4.042158106491717</v>
      </c>
      <c r="K25" s="34">
        <f t="shared" si="3"/>
        <v>180.57664584334455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26089000</v>
      </c>
      <c r="D27" s="62">
        <v>18221111</v>
      </c>
      <c r="E27" s="63">
        <f t="shared" si="0"/>
        <v>-7867889</v>
      </c>
      <c r="F27" s="61">
        <v>20810000</v>
      </c>
      <c r="G27" s="62">
        <v>46650000</v>
      </c>
      <c r="H27" s="63">
        <f t="shared" si="1"/>
        <v>25840000</v>
      </c>
      <c r="I27" s="63">
        <v>39980000</v>
      </c>
      <c r="J27" s="28">
        <f t="shared" si="2"/>
        <v>-30.157878799494043</v>
      </c>
      <c r="K27" s="29">
        <f t="shared" si="3"/>
        <v>124.1710716001922</v>
      </c>
      <c r="L27" s="30">
        <f aca="true" t="shared" si="6" ref="L27:L32">IF($E$32=0,0,($E27/$E$32)*100)</f>
        <v>705.519413266427</v>
      </c>
      <c r="M27" s="29">
        <f aca="true" t="shared" si="7" ref="M27:M32">IF($H$32=0,0,($H27/$H$32)*100)</f>
        <v>68.76363829900474</v>
      </c>
      <c r="N27" s="5"/>
      <c r="O27" s="31"/>
    </row>
    <row r="28" spans="1:15" ht="12.75">
      <c r="A28" s="6"/>
      <c r="B28" s="27" t="s">
        <v>34</v>
      </c>
      <c r="C28" s="61">
        <v>1500000</v>
      </c>
      <c r="D28" s="62">
        <v>2713000</v>
      </c>
      <c r="E28" s="63">
        <f t="shared" si="0"/>
        <v>1213000</v>
      </c>
      <c r="F28" s="61"/>
      <c r="G28" s="62">
        <v>2000000</v>
      </c>
      <c r="H28" s="63">
        <f t="shared" si="1"/>
        <v>2000000</v>
      </c>
      <c r="I28" s="63">
        <v>1000000</v>
      </c>
      <c r="J28" s="28">
        <f t="shared" si="2"/>
        <v>80.86666666666666</v>
      </c>
      <c r="K28" s="29">
        <f t="shared" si="3"/>
        <v>0</v>
      </c>
      <c r="L28" s="30">
        <f t="shared" si="6"/>
        <v>-108.77060521471209</v>
      </c>
      <c r="M28" s="29">
        <f t="shared" si="7"/>
        <v>5.322263026238757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955000</v>
      </c>
      <c r="E30" s="63">
        <f t="shared" si="0"/>
        <v>955000</v>
      </c>
      <c r="F30" s="61"/>
      <c r="G30" s="62">
        <v>9738000</v>
      </c>
      <c r="H30" s="63">
        <f t="shared" si="1"/>
        <v>9738000</v>
      </c>
      <c r="I30" s="63">
        <v>10032000</v>
      </c>
      <c r="J30" s="28">
        <f t="shared" si="2"/>
        <v>0</v>
      </c>
      <c r="K30" s="29">
        <f t="shared" si="3"/>
        <v>0</v>
      </c>
      <c r="L30" s="30">
        <f t="shared" si="6"/>
        <v>-85.63555480630673</v>
      </c>
      <c r="M30" s="29">
        <f t="shared" si="7"/>
        <v>25.91409867475651</v>
      </c>
      <c r="N30" s="5"/>
      <c r="O30" s="31"/>
    </row>
    <row r="31" spans="1:15" ht="12.75">
      <c r="A31" s="6"/>
      <c r="B31" s="27" t="s">
        <v>30</v>
      </c>
      <c r="C31" s="61"/>
      <c r="D31" s="62">
        <v>4584698</v>
      </c>
      <c r="E31" s="63">
        <f t="shared" si="0"/>
        <v>4584698</v>
      </c>
      <c r="F31" s="61"/>
      <c r="G31" s="62">
        <v>0</v>
      </c>
      <c r="H31" s="63">
        <f t="shared" si="1"/>
        <v>0</v>
      </c>
      <c r="I31" s="63">
        <v>0</v>
      </c>
      <c r="J31" s="28">
        <f t="shared" si="2"/>
        <v>0</v>
      </c>
      <c r="K31" s="29">
        <f t="shared" si="3"/>
        <v>0</v>
      </c>
      <c r="L31" s="30">
        <f t="shared" si="6"/>
        <v>-411.1132532454082</v>
      </c>
      <c r="M31" s="29">
        <f t="shared" si="7"/>
        <v>0</v>
      </c>
      <c r="N31" s="5"/>
      <c r="O31" s="31"/>
    </row>
    <row r="32" spans="1:15" ht="17.25" thickBot="1">
      <c r="A32" s="6"/>
      <c r="B32" s="55" t="s">
        <v>37</v>
      </c>
      <c r="C32" s="79">
        <v>27589000</v>
      </c>
      <c r="D32" s="80">
        <v>26473809</v>
      </c>
      <c r="E32" s="81">
        <f t="shared" si="0"/>
        <v>-1115191</v>
      </c>
      <c r="F32" s="79">
        <v>20810000</v>
      </c>
      <c r="G32" s="80">
        <v>58388000</v>
      </c>
      <c r="H32" s="81">
        <f t="shared" si="1"/>
        <v>37578000</v>
      </c>
      <c r="I32" s="81">
        <v>51012000</v>
      </c>
      <c r="J32" s="56">
        <f t="shared" si="2"/>
        <v>-4.042158106491717</v>
      </c>
      <c r="K32" s="57">
        <f t="shared" si="3"/>
        <v>180.57664584334455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2015-11-06T07:03:34Z</dcterms:created>
  <dcterms:modified xsi:type="dcterms:W3CDTF">2015-11-06T07:11:21Z</dcterms:modified>
  <cp:category/>
  <cp:version/>
  <cp:contentType/>
  <cp:contentStatus/>
</cp:coreProperties>
</file>