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'BUF'!$A$1:$N$37</definedName>
    <definedName name="_xlnm.Print_Area" localSheetId="8">'CPT'!$A$1:$N$37</definedName>
    <definedName name="_xlnm.Print_Area" localSheetId="4">'EKU'!$A$1:$N$37</definedName>
    <definedName name="_xlnm.Print_Area" localSheetId="7">'ETH'!$A$1:$N$37</definedName>
    <definedName name="_xlnm.Print_Area" localSheetId="5">'JHB'!$A$1:$N$37</definedName>
    <definedName name="_xlnm.Print_Area" localSheetId="3">'MAN'!$A$1:$N$37</definedName>
    <definedName name="_xlnm.Print_Area" localSheetId="2">'NMA'!$A$1:$N$37</definedName>
    <definedName name="_xlnm.Print_Area" localSheetId="0">'Summary'!$A$1:$N$37</definedName>
    <definedName name="_xlnm.Print_Area" localSheetId="6">'TSH'!$A$1:$N$37</definedName>
  </definedNames>
  <calcPr fullCalcOnLoad="1"/>
</workbook>
</file>

<file path=xl/sharedStrings.xml><?xml version="1.0" encoding="utf-8"?>
<sst xmlns="http://schemas.openxmlformats.org/spreadsheetml/2006/main" count="450" uniqueCount="53">
  <si>
    <t>Eastern Cape: Buffalo City(BUF)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</si>
  <si>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</si>
  <si>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</si>
  <si>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</si>
  <si>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</si>
  <si>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</si>
  <si>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</si>
  <si>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</si>
  <si>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</si>
  <si>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</si>
  <si>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</si>
  <si>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</si>
  <si>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</si>
  <si>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</si>
  <si>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</si>
  <si>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</si>
  <si>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</si>
  <si>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</si>
  <si>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</si>
  <si>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</si>
  <si>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</si>
  <si>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</si>
  <si>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</si>
  <si>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</si>
  <si>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</si>
  <si>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</si>
  <si>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</si>
  <si>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</si>
  <si>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</si>
  <si>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</si>
  <si>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</si>
  <si>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</si>
  <si>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</si>
  <si>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</si>
  <si>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</si>
  <si>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</si>
  <si>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</si>
  <si>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</si>
  <si>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</si>
  <si>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</si>
  <si>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</si>
  <si>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</si>
  <si>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</si>
  <si>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Eastern Cape: Nelson Mandela Bay(NMA)</t>
  </si>
  <si>
    <t>Free State: Mangaung(MAN)</t>
  </si>
  <si>
    <t>Gauteng: Ekurhuleni Metro(EKU)</t>
  </si>
  <si>
    <t>Gauteng: City Of Johannesburg(JHB)</t>
  </si>
  <si>
    <t>Gauteng: City Of Tshwane(TSH)</t>
  </si>
  <si>
    <t>Kwazulu-Natal: eThekwini(ETH)</t>
  </si>
  <si>
    <t>Western Cape: Cape Town(CPT)</t>
  </si>
  <si>
    <t>2014/15 Medium term estimates</t>
  </si>
  <si>
    <t>2015/16 Draft Medium term estimates</t>
  </si>
  <si>
    <t>AGGREGATED INFORMATION FOR METROS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</si>
</sst>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50</v>
      </c>
      <c r="D5" s="8" t="s">
        <v>51</v>
      </c>
      <c r="E5" s="9" t="s">
        <v>2</v>
      </c>
      <c r="F5" s="10" t="s">
        <v>50</v>
      </c>
      <c r="G5" s="11" t="s">
        <v>51</v>
      </c>
      <c r="H5" s="12" t="s">
        <v>2</v>
      </c>
      <c r="I5" s="13" t="s">
        <v>51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33692796544</v>
      </c>
      <c r="D7" s="62">
        <v>33092583169</v>
      </c>
      <c r="E7" s="63">
        <f>($D7-$C7)</f>
        <v>-600213375</v>
      </c>
      <c r="F7" s="61">
        <v>36198232952</v>
      </c>
      <c r="G7" s="62">
        <v>35651192091</v>
      </c>
      <c r="H7" s="63">
        <f>($G7-$F7)</f>
        <v>-547040861</v>
      </c>
      <c r="I7" s="63">
        <v>38507862499</v>
      </c>
      <c r="J7" s="28">
        <f>IF($C7=0,0,($E7/$C7)*100)</f>
        <v>-1.7814293753151984</v>
      </c>
      <c r="K7" s="29">
        <f>IF($F7=0,0,($H7/$F7)*100)</f>
        <v>-1.511236368154748</v>
      </c>
      <c r="L7" s="30">
        <f>IF($E$10=0,0,($E7/$E$10)*100)</f>
        <v>-10.617552144966277</v>
      </c>
      <c r="M7" s="29">
        <f>IF($H$10=0,0,($H7/$H$10)*100)</f>
        <v>-7.754027690557703</v>
      </c>
      <c r="N7" s="5"/>
      <c r="O7" s="31"/>
    </row>
    <row r="8" spans="1:15" ht="12.75">
      <c r="A8" s="2"/>
      <c r="B8" s="27" t="s">
        <v>16</v>
      </c>
      <c r="C8" s="61">
        <v>101972543212</v>
      </c>
      <c r="D8" s="62">
        <v>104997856020</v>
      </c>
      <c r="E8" s="63">
        <f>($D8-$C8)</f>
        <v>3025312808</v>
      </c>
      <c r="F8" s="61">
        <v>109972053899</v>
      </c>
      <c r="G8" s="62">
        <v>115257677664</v>
      </c>
      <c r="H8" s="63">
        <f>($G8-$F8)</f>
        <v>5285623765</v>
      </c>
      <c r="I8" s="63">
        <v>126497037632</v>
      </c>
      <c r="J8" s="28">
        <f>IF($C8=0,0,($E8/$C8)*100)</f>
        <v>2.9667915624212706</v>
      </c>
      <c r="K8" s="29">
        <f>IF($F8=0,0,($H8/$F8)*100)</f>
        <v>4.806333588944693</v>
      </c>
      <c r="L8" s="30">
        <f>IF($E$10=0,0,($E8/$E$10)*100)</f>
        <v>53.51666229326255</v>
      </c>
      <c r="M8" s="29">
        <f>IF($H$10=0,0,($H8/$H$10)*100)</f>
        <v>74.92104513136152</v>
      </c>
      <c r="N8" s="5"/>
      <c r="O8" s="31"/>
    </row>
    <row r="9" spans="1:15" ht="12.75">
      <c r="A9" s="2"/>
      <c r="B9" s="27" t="s">
        <v>17</v>
      </c>
      <c r="C9" s="61">
        <v>40824285626</v>
      </c>
      <c r="D9" s="62">
        <v>44052215882</v>
      </c>
      <c r="E9" s="63">
        <f aca="true" t="shared" si="0" ref="E9:E32">($D9-$C9)</f>
        <v>3227930256</v>
      </c>
      <c r="F9" s="61">
        <v>43744492760</v>
      </c>
      <c r="G9" s="62">
        <v>46060835152</v>
      </c>
      <c r="H9" s="63">
        <f aca="true" t="shared" si="1" ref="H9:H32">($G9-$F9)</f>
        <v>2316342392</v>
      </c>
      <c r="I9" s="63">
        <v>49059025215</v>
      </c>
      <c r="J9" s="28">
        <f aca="true" t="shared" si="2" ref="J9:J32">IF($C9=0,0,($E9/$C9)*100)</f>
        <v>7.906887301278847</v>
      </c>
      <c r="K9" s="29">
        <f aca="true" t="shared" si="3" ref="K9:K32">IF($F9=0,0,($H9/$F9)*100)</f>
        <v>5.295163449964758</v>
      </c>
      <c r="L9" s="30">
        <f>IF($E$10=0,0,($E9/$E$10)*100)</f>
        <v>57.10088985170373</v>
      </c>
      <c r="M9" s="29">
        <f>IF($H$10=0,0,($H9/$H$10)*100)</f>
        <v>32.83298255919619</v>
      </c>
      <c r="N9" s="5"/>
      <c r="O9" s="31"/>
    </row>
    <row r="10" spans="1:15" ht="16.5">
      <c r="A10" s="6"/>
      <c r="B10" s="32" t="s">
        <v>18</v>
      </c>
      <c r="C10" s="64">
        <v>176489625382</v>
      </c>
      <c r="D10" s="65">
        <v>182142655071</v>
      </c>
      <c r="E10" s="66">
        <f t="shared" si="0"/>
        <v>5653029689</v>
      </c>
      <c r="F10" s="64">
        <v>189914779611</v>
      </c>
      <c r="G10" s="65">
        <v>196969704907</v>
      </c>
      <c r="H10" s="66">
        <f t="shared" si="1"/>
        <v>7054925296</v>
      </c>
      <c r="I10" s="66">
        <v>214063925346</v>
      </c>
      <c r="J10" s="33">
        <f t="shared" si="2"/>
        <v>3.203037955780344</v>
      </c>
      <c r="K10" s="34">
        <f t="shared" si="3"/>
        <v>3.7147847631714144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46010575198</v>
      </c>
      <c r="D12" s="62">
        <v>47087677578</v>
      </c>
      <c r="E12" s="63">
        <f t="shared" si="0"/>
        <v>1077102380</v>
      </c>
      <c r="F12" s="61">
        <v>48983749093</v>
      </c>
      <c r="G12" s="62">
        <v>50533081324</v>
      </c>
      <c r="H12" s="63">
        <f t="shared" si="1"/>
        <v>1549332231</v>
      </c>
      <c r="I12" s="63">
        <v>54026533313</v>
      </c>
      <c r="J12" s="28">
        <f t="shared" si="2"/>
        <v>2.340988730014442</v>
      </c>
      <c r="K12" s="29">
        <f t="shared" si="3"/>
        <v>3.1629515087921405</v>
      </c>
      <c r="L12" s="30">
        <f aca="true" t="shared" si="4" ref="L12:L17">IF($E$17=0,0,($E12/$E$17)*100)</f>
        <v>13.77163372511987</v>
      </c>
      <c r="M12" s="29">
        <f aca="true" t="shared" si="5" ref="M12:M17">IF($H$17=0,0,($H12/$H$17)*100)</f>
        <v>16.32845569926754</v>
      </c>
      <c r="N12" s="5"/>
      <c r="O12" s="31"/>
    </row>
    <row r="13" spans="1:15" ht="12.75">
      <c r="A13" s="2"/>
      <c r="B13" s="27" t="s">
        <v>21</v>
      </c>
      <c r="C13" s="61">
        <v>6059030272</v>
      </c>
      <c r="D13" s="62">
        <v>7944536408</v>
      </c>
      <c r="E13" s="63">
        <f t="shared" si="0"/>
        <v>1885506136</v>
      </c>
      <c r="F13" s="61">
        <v>6441650193</v>
      </c>
      <c r="G13" s="62">
        <v>8916262250</v>
      </c>
      <c r="H13" s="63">
        <f t="shared" si="1"/>
        <v>2474612057</v>
      </c>
      <c r="I13" s="63">
        <v>9479878651</v>
      </c>
      <c r="J13" s="28">
        <f t="shared" si="2"/>
        <v>31.118942328334352</v>
      </c>
      <c r="K13" s="29">
        <f t="shared" si="3"/>
        <v>38.415809347876525</v>
      </c>
      <c r="L13" s="30">
        <f t="shared" si="4"/>
        <v>24.107736064475183</v>
      </c>
      <c r="M13" s="29">
        <f t="shared" si="5"/>
        <v>26.080005654770254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55686757895</v>
      </c>
      <c r="D15" s="62">
        <v>58677613334</v>
      </c>
      <c r="E15" s="63">
        <f t="shared" si="0"/>
        <v>2990855439</v>
      </c>
      <c r="F15" s="61">
        <v>60002745300</v>
      </c>
      <c r="G15" s="62">
        <v>64930974719</v>
      </c>
      <c r="H15" s="63">
        <f t="shared" si="1"/>
        <v>4928229419</v>
      </c>
      <c r="I15" s="63">
        <v>71940373194</v>
      </c>
      <c r="J15" s="28">
        <f t="shared" si="2"/>
        <v>5.370855751091487</v>
      </c>
      <c r="K15" s="29">
        <f t="shared" si="3"/>
        <v>8.213339896966348</v>
      </c>
      <c r="L15" s="30">
        <f t="shared" si="4"/>
        <v>38.24052977275066</v>
      </c>
      <c r="M15" s="29">
        <f t="shared" si="5"/>
        <v>51.93874763195867</v>
      </c>
      <c r="N15" s="5"/>
      <c r="O15" s="31"/>
    </row>
    <row r="16" spans="1:15" ht="12.75">
      <c r="A16" s="2"/>
      <c r="B16" s="27" t="s">
        <v>23</v>
      </c>
      <c r="C16" s="61">
        <v>64681512285</v>
      </c>
      <c r="D16" s="62">
        <v>66549214660</v>
      </c>
      <c r="E16" s="63">
        <f t="shared" si="0"/>
        <v>1867702375</v>
      </c>
      <c r="F16" s="61">
        <v>69589203164</v>
      </c>
      <c r="G16" s="62">
        <v>70125570563</v>
      </c>
      <c r="H16" s="63">
        <f t="shared" si="1"/>
        <v>536367399</v>
      </c>
      <c r="I16" s="63">
        <v>75172114716</v>
      </c>
      <c r="J16" s="40">
        <f t="shared" si="2"/>
        <v>2.8875366530864652</v>
      </c>
      <c r="K16" s="29">
        <f t="shared" si="3"/>
        <v>0.7707623806755621</v>
      </c>
      <c r="L16" s="30">
        <f t="shared" si="4"/>
        <v>23.88010043765429</v>
      </c>
      <c r="M16" s="29">
        <f t="shared" si="5"/>
        <v>5.6527910140035385</v>
      </c>
      <c r="N16" s="5"/>
      <c r="O16" s="31"/>
    </row>
    <row r="17" spans="1:15" ht="16.5">
      <c r="A17" s="2"/>
      <c r="B17" s="32" t="s">
        <v>24</v>
      </c>
      <c r="C17" s="64">
        <v>172437875650</v>
      </c>
      <c r="D17" s="65">
        <v>180259041980</v>
      </c>
      <c r="E17" s="66">
        <f t="shared" si="0"/>
        <v>7821166330</v>
      </c>
      <c r="F17" s="64">
        <v>185017347750</v>
      </c>
      <c r="G17" s="65">
        <v>194505888856</v>
      </c>
      <c r="H17" s="66">
        <f t="shared" si="1"/>
        <v>9488541106</v>
      </c>
      <c r="I17" s="66">
        <v>210618899874</v>
      </c>
      <c r="J17" s="41">
        <f t="shared" si="2"/>
        <v>4.5356429383732095</v>
      </c>
      <c r="K17" s="34">
        <f t="shared" si="3"/>
        <v>5.1284602343457815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4051749732</v>
      </c>
      <c r="D18" s="71">
        <v>1883613091</v>
      </c>
      <c r="E18" s="72">
        <f t="shared" si="0"/>
        <v>-2168136641</v>
      </c>
      <c r="F18" s="73">
        <v>4897431861</v>
      </c>
      <c r="G18" s="74">
        <v>2463816051</v>
      </c>
      <c r="H18" s="75">
        <f t="shared" si="1"/>
        <v>-2433615810</v>
      </c>
      <c r="I18" s="75">
        <v>3445025472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10010415006</v>
      </c>
      <c r="D21" s="62">
        <v>10264401393</v>
      </c>
      <c r="E21" s="63">
        <f t="shared" si="0"/>
        <v>253986387</v>
      </c>
      <c r="F21" s="61">
        <v>8469100832</v>
      </c>
      <c r="G21" s="62">
        <v>9918070665</v>
      </c>
      <c r="H21" s="63">
        <f t="shared" si="1"/>
        <v>1448969833</v>
      </c>
      <c r="I21" s="63">
        <v>10099567318</v>
      </c>
      <c r="J21" s="28">
        <f t="shared" si="2"/>
        <v>2.5372213524391016</v>
      </c>
      <c r="K21" s="29">
        <f t="shared" si="3"/>
        <v>17.108898119681758</v>
      </c>
      <c r="L21" s="30">
        <f>IF($E$25=0,0,($E21/$E$25)*100)</f>
        <v>-21.47599230883541</v>
      </c>
      <c r="M21" s="29">
        <f>IF($H$25=0,0,($H21/$H$25)*100)</f>
        <v>190.95021278991175</v>
      </c>
      <c r="N21" s="5"/>
      <c r="O21" s="31"/>
    </row>
    <row r="22" spans="1:15" ht="12.75">
      <c r="A22" s="6"/>
      <c r="B22" s="27" t="s">
        <v>28</v>
      </c>
      <c r="C22" s="61">
        <v>8025271633</v>
      </c>
      <c r="D22" s="62">
        <v>6726144036</v>
      </c>
      <c r="E22" s="63">
        <f t="shared" si="0"/>
        <v>-1299127597</v>
      </c>
      <c r="F22" s="61">
        <v>8275634800</v>
      </c>
      <c r="G22" s="62">
        <v>8046166797</v>
      </c>
      <c r="H22" s="63">
        <f t="shared" si="1"/>
        <v>-229468003</v>
      </c>
      <c r="I22" s="63">
        <v>6959720109</v>
      </c>
      <c r="J22" s="28">
        <f t="shared" si="2"/>
        <v>-16.18795794597125</v>
      </c>
      <c r="K22" s="29">
        <f t="shared" si="3"/>
        <v>-2.772814515691292</v>
      </c>
      <c r="L22" s="30">
        <f>IF($E$25=0,0,($E22/$E$25)*100)</f>
        <v>109.84862067181508</v>
      </c>
      <c r="M22" s="29">
        <f>IF($H$25=0,0,($H22/$H$25)*100)</f>
        <v>-30.240080230384002</v>
      </c>
      <c r="N22" s="5"/>
      <c r="O22" s="31"/>
    </row>
    <row r="23" spans="1:15" ht="12.75">
      <c r="A23" s="6"/>
      <c r="B23" s="27" t="s">
        <v>29</v>
      </c>
      <c r="C23" s="61">
        <v>16244251159</v>
      </c>
      <c r="D23" s="62">
        <v>15537614469</v>
      </c>
      <c r="E23" s="63">
        <f t="shared" si="0"/>
        <v>-706636690</v>
      </c>
      <c r="F23" s="61">
        <v>16878564353</v>
      </c>
      <c r="G23" s="62">
        <v>16412815471</v>
      </c>
      <c r="H23" s="63">
        <f t="shared" si="1"/>
        <v>-465748882</v>
      </c>
      <c r="I23" s="63">
        <v>17345206970</v>
      </c>
      <c r="J23" s="28">
        <f t="shared" si="2"/>
        <v>-4.3500724230583785</v>
      </c>
      <c r="K23" s="29">
        <f t="shared" si="3"/>
        <v>-2.7594105295881857</v>
      </c>
      <c r="L23" s="30">
        <f>IF($E$25=0,0,($E23/$E$25)*100)</f>
        <v>59.750147631262266</v>
      </c>
      <c r="M23" s="29">
        <f>IF($H$25=0,0,($H23/$H$25)*100)</f>
        <v>-61.37798461989339</v>
      </c>
      <c r="N23" s="5"/>
      <c r="O23" s="31"/>
    </row>
    <row r="24" spans="1:15" ht="12.75">
      <c r="A24" s="6"/>
      <c r="B24" s="27" t="s">
        <v>30</v>
      </c>
      <c r="C24" s="61">
        <v>1637197879</v>
      </c>
      <c r="D24" s="62">
        <v>2206323153</v>
      </c>
      <c r="E24" s="63">
        <f t="shared" si="0"/>
        <v>569125274</v>
      </c>
      <c r="F24" s="61">
        <v>1747284361</v>
      </c>
      <c r="G24" s="62">
        <v>1752352161</v>
      </c>
      <c r="H24" s="63">
        <f t="shared" si="1"/>
        <v>5067800</v>
      </c>
      <c r="I24" s="63">
        <v>1918800620</v>
      </c>
      <c r="J24" s="28">
        <f t="shared" si="2"/>
        <v>34.76215558913511</v>
      </c>
      <c r="K24" s="29">
        <f t="shared" si="3"/>
        <v>0.2900386515850009</v>
      </c>
      <c r="L24" s="30">
        <f>IF($E$25=0,0,($E24/$E$25)*100)</f>
        <v>-48.12277599424195</v>
      </c>
      <c r="M24" s="29">
        <f>IF($H$25=0,0,($H24/$H$25)*100)</f>
        <v>0.6678520603656452</v>
      </c>
      <c r="N24" s="5"/>
      <c r="O24" s="31"/>
    </row>
    <row r="25" spans="1:15" ht="16.5">
      <c r="A25" s="6"/>
      <c r="B25" s="32" t="s">
        <v>31</v>
      </c>
      <c r="C25" s="64">
        <v>35917135677</v>
      </c>
      <c r="D25" s="65">
        <v>34734483051</v>
      </c>
      <c r="E25" s="66">
        <f t="shared" si="0"/>
        <v>-1182652626</v>
      </c>
      <c r="F25" s="64">
        <v>35370584346</v>
      </c>
      <c r="G25" s="65">
        <v>36129405094</v>
      </c>
      <c r="H25" s="66">
        <f t="shared" si="1"/>
        <v>758820748</v>
      </c>
      <c r="I25" s="66">
        <v>36323295017</v>
      </c>
      <c r="J25" s="41">
        <f t="shared" si="2"/>
        <v>-3.2927253348805507</v>
      </c>
      <c r="K25" s="34">
        <f t="shared" si="3"/>
        <v>2.1453441101710657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6775552288</v>
      </c>
      <c r="D27" s="62">
        <v>5707202764</v>
      </c>
      <c r="E27" s="63">
        <f t="shared" si="0"/>
        <v>-1068349524</v>
      </c>
      <c r="F27" s="61">
        <v>6522034030</v>
      </c>
      <c r="G27" s="62">
        <v>6776804210</v>
      </c>
      <c r="H27" s="63">
        <f t="shared" si="1"/>
        <v>254770180</v>
      </c>
      <c r="I27" s="63">
        <v>7112027606</v>
      </c>
      <c r="J27" s="28">
        <f t="shared" si="2"/>
        <v>-15.767711303654544</v>
      </c>
      <c r="K27" s="29">
        <f t="shared" si="3"/>
        <v>3.9062994585448365</v>
      </c>
      <c r="L27" s="30">
        <f aca="true" t="shared" si="6" ref="L27:L32">IF($E$32=0,0,($E27/$E$32)*100)</f>
        <v>90.33502311748553</v>
      </c>
      <c r="M27" s="29">
        <f aca="true" t="shared" si="7" ref="M27:M32">IF($H$32=0,0,($H27/$H$32)*100)</f>
        <v>33.574487871014306</v>
      </c>
      <c r="N27" s="5"/>
      <c r="O27" s="31"/>
    </row>
    <row r="28" spans="1:15" ht="12.75">
      <c r="A28" s="6"/>
      <c r="B28" s="27" t="s">
        <v>34</v>
      </c>
      <c r="C28" s="61">
        <v>6273881022</v>
      </c>
      <c r="D28" s="62">
        <v>5238105959</v>
      </c>
      <c r="E28" s="63">
        <f t="shared" si="0"/>
        <v>-1035775063</v>
      </c>
      <c r="F28" s="61">
        <v>6001059314</v>
      </c>
      <c r="G28" s="62">
        <v>5227973125</v>
      </c>
      <c r="H28" s="63">
        <f t="shared" si="1"/>
        <v>-773086189</v>
      </c>
      <c r="I28" s="63">
        <v>5229518256</v>
      </c>
      <c r="J28" s="28">
        <f t="shared" si="2"/>
        <v>-16.50931950044876</v>
      </c>
      <c r="K28" s="29">
        <f t="shared" si="3"/>
        <v>-12.882495382047809</v>
      </c>
      <c r="L28" s="30">
        <f t="shared" si="6"/>
        <v>87.58066733656356</v>
      </c>
      <c r="M28" s="29">
        <f t="shared" si="7"/>
        <v>-101.87994872802292</v>
      </c>
      <c r="N28" s="5"/>
      <c r="O28" s="31"/>
    </row>
    <row r="29" spans="1:15" ht="12.75">
      <c r="A29" s="6"/>
      <c r="B29" s="27" t="s">
        <v>35</v>
      </c>
      <c r="C29" s="61">
        <v>713449356</v>
      </c>
      <c r="D29" s="62">
        <v>1519435885</v>
      </c>
      <c r="E29" s="63">
        <f t="shared" si="0"/>
        <v>805986529</v>
      </c>
      <c r="F29" s="61">
        <v>779702267</v>
      </c>
      <c r="G29" s="62">
        <v>1459565000</v>
      </c>
      <c r="H29" s="63">
        <f t="shared" si="1"/>
        <v>679862733</v>
      </c>
      <c r="I29" s="63">
        <v>1398173068</v>
      </c>
      <c r="J29" s="28">
        <f t="shared" si="2"/>
        <v>112.97039127189288</v>
      </c>
      <c r="K29" s="29">
        <f t="shared" si="3"/>
        <v>87.19517202583688</v>
      </c>
      <c r="L29" s="30">
        <f t="shared" si="6"/>
        <v>-68.15074102059218</v>
      </c>
      <c r="M29" s="29">
        <f t="shared" si="7"/>
        <v>89.59464205372518</v>
      </c>
      <c r="N29" s="5"/>
      <c r="O29" s="31"/>
    </row>
    <row r="30" spans="1:15" ht="12.75">
      <c r="A30" s="6"/>
      <c r="B30" s="27" t="s">
        <v>36</v>
      </c>
      <c r="C30" s="61">
        <v>8170862830</v>
      </c>
      <c r="D30" s="62">
        <v>6893689503</v>
      </c>
      <c r="E30" s="63">
        <f t="shared" si="0"/>
        <v>-1277173327</v>
      </c>
      <c r="F30" s="61">
        <v>8156985482</v>
      </c>
      <c r="G30" s="62">
        <v>7208431066</v>
      </c>
      <c r="H30" s="63">
        <f t="shared" si="1"/>
        <v>-948554416</v>
      </c>
      <c r="I30" s="63">
        <v>7013874576</v>
      </c>
      <c r="J30" s="28">
        <f t="shared" si="2"/>
        <v>-15.630825698245138</v>
      </c>
      <c r="K30" s="29">
        <f t="shared" si="3"/>
        <v>-11.6287373330892</v>
      </c>
      <c r="L30" s="30">
        <f t="shared" si="6"/>
        <v>107.99226229596832</v>
      </c>
      <c r="M30" s="29">
        <f t="shared" si="7"/>
        <v>-125.00375332383504</v>
      </c>
      <c r="N30" s="5"/>
      <c r="O30" s="31"/>
    </row>
    <row r="31" spans="1:15" ht="12.75">
      <c r="A31" s="6"/>
      <c r="B31" s="27" t="s">
        <v>30</v>
      </c>
      <c r="C31" s="61">
        <v>13983390182</v>
      </c>
      <c r="D31" s="62">
        <v>15376048940</v>
      </c>
      <c r="E31" s="63">
        <f t="shared" si="0"/>
        <v>1392658758</v>
      </c>
      <c r="F31" s="61">
        <v>13910803254</v>
      </c>
      <c r="G31" s="62">
        <v>15456631694</v>
      </c>
      <c r="H31" s="63">
        <f t="shared" si="1"/>
        <v>1545828440</v>
      </c>
      <c r="I31" s="63">
        <v>15569701512</v>
      </c>
      <c r="J31" s="28">
        <f t="shared" si="2"/>
        <v>9.959378518899431</v>
      </c>
      <c r="K31" s="29">
        <f t="shared" si="3"/>
        <v>11.11243119304058</v>
      </c>
      <c r="L31" s="30">
        <f t="shared" si="6"/>
        <v>-117.75721172942526</v>
      </c>
      <c r="M31" s="29">
        <f t="shared" si="7"/>
        <v>203.7145721271185</v>
      </c>
      <c r="N31" s="5"/>
      <c r="O31" s="31"/>
    </row>
    <row r="32" spans="1:15" ht="17.25" thickBot="1">
      <c r="A32" s="6"/>
      <c r="B32" s="55" t="s">
        <v>37</v>
      </c>
      <c r="C32" s="79">
        <v>35917135678</v>
      </c>
      <c r="D32" s="80">
        <v>34734483051</v>
      </c>
      <c r="E32" s="81">
        <f t="shared" si="0"/>
        <v>-1182652627</v>
      </c>
      <c r="F32" s="79">
        <v>35370584347</v>
      </c>
      <c r="G32" s="80">
        <v>36129405095</v>
      </c>
      <c r="H32" s="81">
        <f t="shared" si="1"/>
        <v>758820748</v>
      </c>
      <c r="I32" s="81">
        <v>36323295018</v>
      </c>
      <c r="J32" s="56">
        <f t="shared" si="2"/>
        <v>-3.292725337573062</v>
      </c>
      <c r="K32" s="57">
        <f t="shared" si="3"/>
        <v>2.1453441101104125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887202652</v>
      </c>
      <c r="D7" s="62">
        <v>903413150</v>
      </c>
      <c r="E7" s="63">
        <f>($D7-$C7)</f>
        <v>16210498</v>
      </c>
      <c r="F7" s="61">
        <v>987388677</v>
      </c>
      <c r="G7" s="62">
        <v>989525575</v>
      </c>
      <c r="H7" s="63">
        <f>($G7-$F7)</f>
        <v>2136898</v>
      </c>
      <c r="I7" s="63">
        <v>1081778497</v>
      </c>
      <c r="J7" s="28">
        <f>IF($C7=0,0,($E7/$C7)*100)</f>
        <v>1.8271471532977337</v>
      </c>
      <c r="K7" s="29">
        <f>IF($F7=0,0,($H7/$F7)*100)</f>
        <v>0.21641913157162931</v>
      </c>
      <c r="L7" s="30">
        <f>IF($E$10=0,0,($E7/$E$10)*100)</f>
        <v>3.41225250617774</v>
      </c>
      <c r="M7" s="29">
        <f>IF($H$10=0,0,($H7/$H$10)*100)</f>
        <v>0.4423045797795705</v>
      </c>
      <c r="N7" s="5"/>
      <c r="O7" s="31"/>
    </row>
    <row r="8" spans="1:15" ht="12.75">
      <c r="A8" s="2"/>
      <c r="B8" s="27" t="s">
        <v>16</v>
      </c>
      <c r="C8" s="61">
        <v>2664002486</v>
      </c>
      <c r="D8" s="62">
        <v>2686741021</v>
      </c>
      <c r="E8" s="63">
        <f>($D8-$C8)</f>
        <v>22738535</v>
      </c>
      <c r="F8" s="61">
        <v>2933795034</v>
      </c>
      <c r="G8" s="62">
        <v>2990413171</v>
      </c>
      <c r="H8" s="63">
        <f>($G8-$F8)</f>
        <v>56618137</v>
      </c>
      <c r="I8" s="63">
        <v>3326573695</v>
      </c>
      <c r="J8" s="28">
        <f>IF($C8=0,0,($E8/$C8)*100)</f>
        <v>0.8535478145946445</v>
      </c>
      <c r="K8" s="29">
        <f>IF($F8=0,0,($H8/$F8)*100)</f>
        <v>1.9298600053462358</v>
      </c>
      <c r="L8" s="30">
        <f>IF($E$10=0,0,($E8/$E$10)*100)</f>
        <v>4.78638121053161</v>
      </c>
      <c r="M8" s="29">
        <f>IF($H$10=0,0,($H8/$H$10)*100)</f>
        <v>11.719071894721766</v>
      </c>
      <c r="N8" s="5"/>
      <c r="O8" s="31"/>
    </row>
    <row r="9" spans="1:15" ht="12.75">
      <c r="A9" s="2"/>
      <c r="B9" s="27" t="s">
        <v>17</v>
      </c>
      <c r="C9" s="61">
        <v>1693334990</v>
      </c>
      <c r="D9" s="62">
        <v>2129453320</v>
      </c>
      <c r="E9" s="63">
        <f aca="true" t="shared" si="0" ref="E9:E32">($D9-$C9)</f>
        <v>436118330</v>
      </c>
      <c r="F9" s="61">
        <v>1846720804</v>
      </c>
      <c r="G9" s="62">
        <v>2271093934</v>
      </c>
      <c r="H9" s="63">
        <f aca="true" t="shared" si="1" ref="H9:H32">($G9-$F9)</f>
        <v>424373130</v>
      </c>
      <c r="I9" s="63">
        <v>2222498181</v>
      </c>
      <c r="J9" s="28">
        <f aca="true" t="shared" si="2" ref="J9:J32">IF($C9=0,0,($E9/$C9)*100)</f>
        <v>25.754994290881573</v>
      </c>
      <c r="K9" s="29">
        <f aca="true" t="shared" si="3" ref="K9:K32">IF($F9=0,0,($H9/$F9)*100)</f>
        <v>22.97982072226658</v>
      </c>
      <c r="L9" s="30">
        <f>IF($E$10=0,0,($E9/$E$10)*100)</f>
        <v>91.80136628329065</v>
      </c>
      <c r="M9" s="29">
        <f>IF($H$10=0,0,($H9/$H$10)*100)</f>
        <v>87.83862352549866</v>
      </c>
      <c r="N9" s="5"/>
      <c r="O9" s="31"/>
    </row>
    <row r="10" spans="1:15" ht="16.5">
      <c r="A10" s="6"/>
      <c r="B10" s="32" t="s">
        <v>18</v>
      </c>
      <c r="C10" s="64">
        <v>5244540128</v>
      </c>
      <c r="D10" s="65">
        <v>5719607491</v>
      </c>
      <c r="E10" s="66">
        <f t="shared" si="0"/>
        <v>475067363</v>
      </c>
      <c r="F10" s="64">
        <v>5767904515</v>
      </c>
      <c r="G10" s="65">
        <v>6251032680</v>
      </c>
      <c r="H10" s="66">
        <f t="shared" si="1"/>
        <v>483128165</v>
      </c>
      <c r="I10" s="66">
        <v>6630850373</v>
      </c>
      <c r="J10" s="33">
        <f t="shared" si="2"/>
        <v>9.058322587020923</v>
      </c>
      <c r="K10" s="34">
        <f t="shared" si="3"/>
        <v>8.376147069417982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1323020691</v>
      </c>
      <c r="D12" s="62">
        <v>1387618913</v>
      </c>
      <c r="E12" s="63">
        <f t="shared" si="0"/>
        <v>64598222</v>
      </c>
      <c r="F12" s="61">
        <v>1414808151</v>
      </c>
      <c r="G12" s="62">
        <v>1464987091</v>
      </c>
      <c r="H12" s="63">
        <f t="shared" si="1"/>
        <v>50178940</v>
      </c>
      <c r="I12" s="63">
        <v>1546368169</v>
      </c>
      <c r="J12" s="28">
        <f t="shared" si="2"/>
        <v>4.882631272468889</v>
      </c>
      <c r="K12" s="29">
        <f t="shared" si="3"/>
        <v>3.5466957102652428</v>
      </c>
      <c r="L12" s="30">
        <f aca="true" t="shared" si="4" ref="L12:L17">IF($E$17=0,0,($E12/$E$17)*100)</f>
        <v>13.579950936935612</v>
      </c>
      <c r="M12" s="29">
        <f aca="true" t="shared" si="5" ref="M12:M17">IF($H$17=0,0,($H12/$H$17)*100)</f>
        <v>9.119274817912377</v>
      </c>
      <c r="N12" s="5"/>
      <c r="O12" s="31"/>
    </row>
    <row r="13" spans="1:15" ht="12.75">
      <c r="A13" s="2"/>
      <c r="B13" s="27" t="s">
        <v>21</v>
      </c>
      <c r="C13" s="61">
        <v>223598331</v>
      </c>
      <c r="D13" s="62">
        <v>245009326</v>
      </c>
      <c r="E13" s="63">
        <f t="shared" si="0"/>
        <v>21410995</v>
      </c>
      <c r="F13" s="61">
        <v>245958165</v>
      </c>
      <c r="G13" s="62">
        <v>273185400</v>
      </c>
      <c r="H13" s="63">
        <f t="shared" si="1"/>
        <v>27227235</v>
      </c>
      <c r="I13" s="63">
        <v>305967648</v>
      </c>
      <c r="J13" s="28">
        <f t="shared" si="2"/>
        <v>9.575650633993328</v>
      </c>
      <c r="K13" s="29">
        <f t="shared" si="3"/>
        <v>11.069864259232865</v>
      </c>
      <c r="L13" s="30">
        <f t="shared" si="4"/>
        <v>4.501056725848797</v>
      </c>
      <c r="M13" s="29">
        <f t="shared" si="5"/>
        <v>4.948144350934525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1300245836</v>
      </c>
      <c r="D15" s="62">
        <v>1377011713</v>
      </c>
      <c r="E15" s="63">
        <f t="shared" si="0"/>
        <v>76765877</v>
      </c>
      <c r="F15" s="61">
        <v>1406715190</v>
      </c>
      <c r="G15" s="62">
        <v>1561479535</v>
      </c>
      <c r="H15" s="63">
        <f t="shared" si="1"/>
        <v>154764345</v>
      </c>
      <c r="I15" s="63">
        <v>1771286087</v>
      </c>
      <c r="J15" s="28">
        <f t="shared" si="2"/>
        <v>5.903950997155895</v>
      </c>
      <c r="K15" s="29">
        <f t="shared" si="3"/>
        <v>11.001825110028136</v>
      </c>
      <c r="L15" s="30">
        <f t="shared" si="4"/>
        <v>16.13785660061718</v>
      </c>
      <c r="M15" s="29">
        <f t="shared" si="5"/>
        <v>28.126114144085214</v>
      </c>
      <c r="N15" s="5"/>
      <c r="O15" s="31"/>
    </row>
    <row r="16" spans="1:15" ht="12.75">
      <c r="A16" s="2"/>
      <c r="B16" s="27" t="s">
        <v>23</v>
      </c>
      <c r="C16" s="61">
        <v>2396132280</v>
      </c>
      <c r="D16" s="62">
        <v>2709045370</v>
      </c>
      <c r="E16" s="63">
        <f t="shared" si="0"/>
        <v>312913090</v>
      </c>
      <c r="F16" s="61">
        <v>2631219125</v>
      </c>
      <c r="G16" s="62">
        <v>2949300034</v>
      </c>
      <c r="H16" s="63">
        <f t="shared" si="1"/>
        <v>318080909</v>
      </c>
      <c r="I16" s="63">
        <v>3006392153</v>
      </c>
      <c r="J16" s="40">
        <f t="shared" si="2"/>
        <v>13.05909079443644</v>
      </c>
      <c r="K16" s="29">
        <f t="shared" si="3"/>
        <v>12.088727463927961</v>
      </c>
      <c r="L16" s="30">
        <f t="shared" si="4"/>
        <v>65.7811357365984</v>
      </c>
      <c r="M16" s="29">
        <f t="shared" si="5"/>
        <v>57.80646668706788</v>
      </c>
      <c r="N16" s="5"/>
      <c r="O16" s="31"/>
    </row>
    <row r="17" spans="1:15" ht="16.5">
      <c r="A17" s="2"/>
      <c r="B17" s="32" t="s">
        <v>24</v>
      </c>
      <c r="C17" s="64">
        <v>5242997138</v>
      </c>
      <c r="D17" s="65">
        <v>5718685322</v>
      </c>
      <c r="E17" s="66">
        <f t="shared" si="0"/>
        <v>475688184</v>
      </c>
      <c r="F17" s="64">
        <v>5698700631</v>
      </c>
      <c r="G17" s="65">
        <v>6248952060</v>
      </c>
      <c r="H17" s="66">
        <f t="shared" si="1"/>
        <v>550251429</v>
      </c>
      <c r="I17" s="66">
        <v>6630014057</v>
      </c>
      <c r="J17" s="41">
        <f t="shared" si="2"/>
        <v>9.072829366095297</v>
      </c>
      <c r="K17" s="34">
        <f t="shared" si="3"/>
        <v>9.655734958364407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1542990</v>
      </c>
      <c r="D18" s="71">
        <v>922169</v>
      </c>
      <c r="E18" s="72">
        <f t="shared" si="0"/>
        <v>-620821</v>
      </c>
      <c r="F18" s="73">
        <v>69203884</v>
      </c>
      <c r="G18" s="74">
        <v>2080620</v>
      </c>
      <c r="H18" s="75">
        <f t="shared" si="1"/>
        <v>-67123264</v>
      </c>
      <c r="I18" s="75">
        <v>836316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258870661</v>
      </c>
      <c r="D22" s="62">
        <v>425001630</v>
      </c>
      <c r="E22" s="63">
        <f t="shared" si="0"/>
        <v>166130969</v>
      </c>
      <c r="F22" s="61">
        <v>274555051</v>
      </c>
      <c r="G22" s="62">
        <v>424821058</v>
      </c>
      <c r="H22" s="63">
        <f t="shared" si="1"/>
        <v>150266007</v>
      </c>
      <c r="I22" s="63">
        <v>544126015</v>
      </c>
      <c r="J22" s="28">
        <f t="shared" si="2"/>
        <v>64.17527902090072</v>
      </c>
      <c r="K22" s="29">
        <f t="shared" si="3"/>
        <v>54.7307384995077</v>
      </c>
      <c r="L22" s="30">
        <f>IF($E$25=0,0,($E22/$E$25)*100)</f>
        <v>66.12784035936843</v>
      </c>
      <c r="M22" s="29">
        <f>IF($H$25=0,0,($H22/$H$25)*100)</f>
        <v>53.6063140790535</v>
      </c>
      <c r="N22" s="5"/>
      <c r="O22" s="31"/>
    </row>
    <row r="23" spans="1:15" ht="12.75">
      <c r="A23" s="6"/>
      <c r="B23" s="27" t="s">
        <v>29</v>
      </c>
      <c r="C23" s="61">
        <v>765256600</v>
      </c>
      <c r="D23" s="62">
        <v>850352600</v>
      </c>
      <c r="E23" s="63">
        <f t="shared" si="0"/>
        <v>85096000</v>
      </c>
      <c r="F23" s="61">
        <v>794671100</v>
      </c>
      <c r="G23" s="62">
        <v>924719100</v>
      </c>
      <c r="H23" s="63">
        <f t="shared" si="1"/>
        <v>130048000</v>
      </c>
      <c r="I23" s="63">
        <v>976943100</v>
      </c>
      <c r="J23" s="28">
        <f t="shared" si="2"/>
        <v>11.119930229938559</v>
      </c>
      <c r="K23" s="29">
        <f t="shared" si="3"/>
        <v>16.365009373060126</v>
      </c>
      <c r="L23" s="30">
        <f>IF($E$25=0,0,($E23/$E$25)*100)</f>
        <v>33.87215964063158</v>
      </c>
      <c r="M23" s="29">
        <f>IF($H$25=0,0,($H23/$H$25)*100)</f>
        <v>46.3936859209465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1024127261</v>
      </c>
      <c r="D25" s="65">
        <v>1275354230</v>
      </c>
      <c r="E25" s="66">
        <f t="shared" si="0"/>
        <v>251226969</v>
      </c>
      <c r="F25" s="64">
        <v>1069226151</v>
      </c>
      <c r="G25" s="65">
        <v>1349540158</v>
      </c>
      <c r="H25" s="66">
        <f t="shared" si="1"/>
        <v>280314007</v>
      </c>
      <c r="I25" s="66">
        <v>1521069115</v>
      </c>
      <c r="J25" s="41">
        <f t="shared" si="2"/>
        <v>24.530835040431562</v>
      </c>
      <c r="K25" s="34">
        <f t="shared" si="3"/>
        <v>26.21653115553101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321000000</v>
      </c>
      <c r="D27" s="62">
        <v>91000000</v>
      </c>
      <c r="E27" s="63">
        <f t="shared" si="0"/>
        <v>-230000000</v>
      </c>
      <c r="F27" s="61">
        <v>228000000</v>
      </c>
      <c r="G27" s="62">
        <v>91000000</v>
      </c>
      <c r="H27" s="63">
        <f t="shared" si="1"/>
        <v>-137000000</v>
      </c>
      <c r="I27" s="63">
        <v>91000000</v>
      </c>
      <c r="J27" s="28">
        <f t="shared" si="2"/>
        <v>-71.65109034267913</v>
      </c>
      <c r="K27" s="29">
        <f t="shared" si="3"/>
        <v>-60.08771929824561</v>
      </c>
      <c r="L27" s="30">
        <f aca="true" t="shared" si="6" ref="L27:L32">IF($E$32=0,0,($E27/$E$32)*100)</f>
        <v>-91.55068061184147</v>
      </c>
      <c r="M27" s="29">
        <f aca="true" t="shared" si="7" ref="M27:M32">IF($H$32=0,0,($H27/$H$32)*100)</f>
        <v>-48.87376177388096</v>
      </c>
      <c r="N27" s="5"/>
      <c r="O27" s="31"/>
    </row>
    <row r="28" spans="1:15" ht="12.75">
      <c r="A28" s="6"/>
      <c r="B28" s="27" t="s">
        <v>34</v>
      </c>
      <c r="C28" s="61">
        <v>142500000</v>
      </c>
      <c r="D28" s="62">
        <v>158500000</v>
      </c>
      <c r="E28" s="63">
        <f t="shared" si="0"/>
        <v>16000000</v>
      </c>
      <c r="F28" s="61">
        <v>148500000</v>
      </c>
      <c r="G28" s="62">
        <v>171500000</v>
      </c>
      <c r="H28" s="63">
        <f t="shared" si="1"/>
        <v>23000000</v>
      </c>
      <c r="I28" s="63">
        <v>111500000</v>
      </c>
      <c r="J28" s="28">
        <f t="shared" si="2"/>
        <v>11.228070175438596</v>
      </c>
      <c r="K28" s="29">
        <f t="shared" si="3"/>
        <v>15.488215488215488</v>
      </c>
      <c r="L28" s="30">
        <f t="shared" si="6"/>
        <v>6.368742999084624</v>
      </c>
      <c r="M28" s="29">
        <f t="shared" si="7"/>
        <v>8.20508409342527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185000000</v>
      </c>
      <c r="D30" s="62">
        <v>265000000</v>
      </c>
      <c r="E30" s="63">
        <f t="shared" si="0"/>
        <v>80000000</v>
      </c>
      <c r="F30" s="61">
        <v>180000000</v>
      </c>
      <c r="G30" s="62">
        <v>260000000</v>
      </c>
      <c r="H30" s="63">
        <f t="shared" si="1"/>
        <v>80000000</v>
      </c>
      <c r="I30" s="63">
        <v>224900000</v>
      </c>
      <c r="J30" s="28">
        <f t="shared" si="2"/>
        <v>43.24324324324324</v>
      </c>
      <c r="K30" s="29">
        <f t="shared" si="3"/>
        <v>44.44444444444444</v>
      </c>
      <c r="L30" s="30">
        <f t="shared" si="6"/>
        <v>31.843714995423124</v>
      </c>
      <c r="M30" s="29">
        <f t="shared" si="7"/>
        <v>28.539422933653114</v>
      </c>
      <c r="N30" s="5"/>
      <c r="O30" s="31"/>
    </row>
    <row r="31" spans="1:15" ht="12.75">
      <c r="A31" s="6"/>
      <c r="B31" s="27" t="s">
        <v>30</v>
      </c>
      <c r="C31" s="61">
        <v>375627261</v>
      </c>
      <c r="D31" s="62">
        <v>760854230</v>
      </c>
      <c r="E31" s="63">
        <f t="shared" si="0"/>
        <v>385226969</v>
      </c>
      <c r="F31" s="61">
        <v>512726151</v>
      </c>
      <c r="G31" s="62">
        <v>827040158</v>
      </c>
      <c r="H31" s="63">
        <f t="shared" si="1"/>
        <v>314314007</v>
      </c>
      <c r="I31" s="63">
        <v>1093669115</v>
      </c>
      <c r="J31" s="28">
        <f t="shared" si="2"/>
        <v>102.55564731229666</v>
      </c>
      <c r="K31" s="29">
        <f t="shared" si="3"/>
        <v>61.30251136732052</v>
      </c>
      <c r="L31" s="30">
        <f t="shared" si="6"/>
        <v>153.33822261733374</v>
      </c>
      <c r="M31" s="29">
        <f t="shared" si="7"/>
        <v>112.12925474680257</v>
      </c>
      <c r="N31" s="5"/>
      <c r="O31" s="31"/>
    </row>
    <row r="32" spans="1:15" ht="17.25" thickBot="1">
      <c r="A32" s="6"/>
      <c r="B32" s="55" t="s">
        <v>37</v>
      </c>
      <c r="C32" s="79">
        <v>1024127261</v>
      </c>
      <c r="D32" s="80">
        <v>1275354230</v>
      </c>
      <c r="E32" s="81">
        <f t="shared" si="0"/>
        <v>251226969</v>
      </c>
      <c r="F32" s="79">
        <v>1069226151</v>
      </c>
      <c r="G32" s="80">
        <v>1349540158</v>
      </c>
      <c r="H32" s="81">
        <f t="shared" si="1"/>
        <v>280314007</v>
      </c>
      <c r="I32" s="81">
        <v>1521069115</v>
      </c>
      <c r="J32" s="56">
        <f t="shared" si="2"/>
        <v>24.530835040431562</v>
      </c>
      <c r="K32" s="57">
        <f t="shared" si="3"/>
        <v>26.21653115553101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1510889400</v>
      </c>
      <c r="D7" s="62">
        <v>1504945280</v>
      </c>
      <c r="E7" s="63">
        <f>($D7-$C7)</f>
        <v>-5944120</v>
      </c>
      <c r="F7" s="61">
        <v>1669537080</v>
      </c>
      <c r="G7" s="62">
        <v>1655443220</v>
      </c>
      <c r="H7" s="63">
        <f>($G7-$F7)</f>
        <v>-14093860</v>
      </c>
      <c r="I7" s="63">
        <v>1829264670</v>
      </c>
      <c r="J7" s="28">
        <f>IF($C7=0,0,($E7/$C7)*100)</f>
        <v>-0.39341860496208386</v>
      </c>
      <c r="K7" s="29">
        <f>IF($F7=0,0,($H7/$F7)*100)</f>
        <v>-0.8441777166159136</v>
      </c>
      <c r="L7" s="30">
        <f>IF($E$10=0,0,($E7/$E$10)*100)</f>
        <v>-1.0908947292422377</v>
      </c>
      <c r="M7" s="29">
        <f>IF($H$10=0,0,($H7/$H$10)*100)</f>
        <v>-1.946027293007033</v>
      </c>
      <c r="N7" s="5"/>
      <c r="O7" s="31"/>
    </row>
    <row r="8" spans="1:15" ht="12.75">
      <c r="A8" s="2"/>
      <c r="B8" s="27" t="s">
        <v>16</v>
      </c>
      <c r="C8" s="61">
        <v>4685904460</v>
      </c>
      <c r="D8" s="62">
        <v>4817334270</v>
      </c>
      <c r="E8" s="63">
        <f>($D8-$C8)</f>
        <v>131429810</v>
      </c>
      <c r="F8" s="61">
        <v>5077989110</v>
      </c>
      <c r="G8" s="62">
        <v>5413213200</v>
      </c>
      <c r="H8" s="63">
        <f>($G8-$F8)</f>
        <v>335224090</v>
      </c>
      <c r="I8" s="63">
        <v>6085342470</v>
      </c>
      <c r="J8" s="28">
        <f>IF($C8=0,0,($E8/$C8)*100)</f>
        <v>2.804790646542546</v>
      </c>
      <c r="K8" s="29">
        <f>IF($F8=0,0,($H8/$F8)*100)</f>
        <v>6.601512581818042</v>
      </c>
      <c r="L8" s="30">
        <f>IF($E$10=0,0,($E8/$E$10)*100)</f>
        <v>24.120658229360906</v>
      </c>
      <c r="M8" s="29">
        <f>IF($H$10=0,0,($H8/$H$10)*100)</f>
        <v>46.286484214647096</v>
      </c>
      <c r="N8" s="5"/>
      <c r="O8" s="31"/>
    </row>
    <row r="9" spans="1:15" ht="12.75">
      <c r="A9" s="2"/>
      <c r="B9" s="27" t="s">
        <v>17</v>
      </c>
      <c r="C9" s="61">
        <v>2143777570</v>
      </c>
      <c r="D9" s="62">
        <v>2563176720</v>
      </c>
      <c r="E9" s="63">
        <f aca="true" t="shared" si="0" ref="E9:E32">($D9-$C9)</f>
        <v>419399150</v>
      </c>
      <c r="F9" s="61">
        <v>2226598900</v>
      </c>
      <c r="G9" s="62">
        <v>2629706200</v>
      </c>
      <c r="H9" s="63">
        <f aca="true" t="shared" si="1" ref="H9:H32">($G9-$F9)</f>
        <v>403107300</v>
      </c>
      <c r="I9" s="63">
        <v>2784327610</v>
      </c>
      <c r="J9" s="28">
        <f aca="true" t="shared" si="2" ref="J9:J32">IF($C9=0,0,($E9/$C9)*100)</f>
        <v>19.563557146462728</v>
      </c>
      <c r="K9" s="29">
        <f aca="true" t="shared" si="3" ref="K9:K32">IF($F9=0,0,($H9/$F9)*100)</f>
        <v>18.104172242248033</v>
      </c>
      <c r="L9" s="30">
        <f>IF($E$10=0,0,($E9/$E$10)*100)</f>
        <v>76.97023649988132</v>
      </c>
      <c r="M9" s="29">
        <f>IF($H$10=0,0,($H9/$H$10)*100)</f>
        <v>55.65954307835994</v>
      </c>
      <c r="N9" s="5"/>
      <c r="O9" s="31"/>
    </row>
    <row r="10" spans="1:15" ht="16.5">
      <c r="A10" s="6"/>
      <c r="B10" s="32" t="s">
        <v>18</v>
      </c>
      <c r="C10" s="64">
        <v>8340571430</v>
      </c>
      <c r="D10" s="65">
        <v>8885456270</v>
      </c>
      <c r="E10" s="66">
        <f t="shared" si="0"/>
        <v>544884840</v>
      </c>
      <c r="F10" s="64">
        <v>8974125090</v>
      </c>
      <c r="G10" s="65">
        <v>9698362620</v>
      </c>
      <c r="H10" s="66">
        <f t="shared" si="1"/>
        <v>724237530</v>
      </c>
      <c r="I10" s="66">
        <v>10698934750</v>
      </c>
      <c r="J10" s="33">
        <f t="shared" si="2"/>
        <v>6.532943750593836</v>
      </c>
      <c r="K10" s="34">
        <f t="shared" si="3"/>
        <v>8.070285657228341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2375778600</v>
      </c>
      <c r="D12" s="62">
        <v>2289516510</v>
      </c>
      <c r="E12" s="63">
        <f t="shared" si="0"/>
        <v>-86262090</v>
      </c>
      <c r="F12" s="61">
        <v>2577311972</v>
      </c>
      <c r="G12" s="62">
        <v>2497207662</v>
      </c>
      <c r="H12" s="63">
        <f t="shared" si="1"/>
        <v>-80104310</v>
      </c>
      <c r="I12" s="63">
        <v>2731479223</v>
      </c>
      <c r="J12" s="28">
        <f t="shared" si="2"/>
        <v>-3.630897677081526</v>
      </c>
      <c r="K12" s="29">
        <f t="shared" si="3"/>
        <v>-3.1080564118840015</v>
      </c>
      <c r="L12" s="30">
        <f aca="true" t="shared" si="4" ref="L12:L17">IF($E$17=0,0,($E12/$E$17)*100)</f>
        <v>-23.990190280094563</v>
      </c>
      <c r="M12" s="29">
        <f aca="true" t="shared" si="5" ref="M12:M17">IF($H$17=0,0,($H12/$H$17)*100)</f>
        <v>-14.311956182185401</v>
      </c>
      <c r="N12" s="5"/>
      <c r="O12" s="31"/>
    </row>
    <row r="13" spans="1:15" ht="12.75">
      <c r="A13" s="2"/>
      <c r="B13" s="27" t="s">
        <v>21</v>
      </c>
      <c r="C13" s="61">
        <v>371848360</v>
      </c>
      <c r="D13" s="62">
        <v>379383790</v>
      </c>
      <c r="E13" s="63">
        <f t="shared" si="0"/>
        <v>7535430</v>
      </c>
      <c r="F13" s="61">
        <v>404907650</v>
      </c>
      <c r="G13" s="62">
        <v>424177380</v>
      </c>
      <c r="H13" s="63">
        <f t="shared" si="1"/>
        <v>19269730</v>
      </c>
      <c r="I13" s="63">
        <v>474941440</v>
      </c>
      <c r="J13" s="28">
        <f t="shared" si="2"/>
        <v>2.0264792884927605</v>
      </c>
      <c r="K13" s="29">
        <f t="shared" si="3"/>
        <v>4.759043204049121</v>
      </c>
      <c r="L13" s="30">
        <f t="shared" si="4"/>
        <v>2.0956644980701604</v>
      </c>
      <c r="M13" s="29">
        <f t="shared" si="5"/>
        <v>3.442855089851513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2583087130</v>
      </c>
      <c r="D15" s="62">
        <v>2742168860</v>
      </c>
      <c r="E15" s="63">
        <f t="shared" si="0"/>
        <v>159081730</v>
      </c>
      <c r="F15" s="61">
        <v>2795471890</v>
      </c>
      <c r="G15" s="62">
        <v>3148759060</v>
      </c>
      <c r="H15" s="63">
        <f t="shared" si="1"/>
        <v>353287170</v>
      </c>
      <c r="I15" s="63">
        <v>3601543880</v>
      </c>
      <c r="J15" s="28">
        <f t="shared" si="2"/>
        <v>6.15858939299504</v>
      </c>
      <c r="K15" s="29">
        <f t="shared" si="3"/>
        <v>12.63783661226513</v>
      </c>
      <c r="L15" s="30">
        <f t="shared" si="4"/>
        <v>44.24192565687463</v>
      </c>
      <c r="M15" s="29">
        <f t="shared" si="5"/>
        <v>63.120579863534</v>
      </c>
      <c r="N15" s="5"/>
      <c r="O15" s="31"/>
    </row>
    <row r="16" spans="1:15" ht="12.75">
      <c r="A16" s="2"/>
      <c r="B16" s="27" t="s">
        <v>23</v>
      </c>
      <c r="C16" s="61">
        <v>3129552860</v>
      </c>
      <c r="D16" s="62">
        <v>3408770136</v>
      </c>
      <c r="E16" s="63">
        <f t="shared" si="0"/>
        <v>279217276</v>
      </c>
      <c r="F16" s="61">
        <v>3121557729</v>
      </c>
      <c r="G16" s="62">
        <v>3388807174</v>
      </c>
      <c r="H16" s="63">
        <f t="shared" si="1"/>
        <v>267249445</v>
      </c>
      <c r="I16" s="63">
        <v>3510916203</v>
      </c>
      <c r="J16" s="40">
        <f t="shared" si="2"/>
        <v>8.921954301164927</v>
      </c>
      <c r="K16" s="29">
        <f t="shared" si="3"/>
        <v>8.561412865031784</v>
      </c>
      <c r="L16" s="30">
        <f t="shared" si="4"/>
        <v>77.65260012514979</v>
      </c>
      <c r="M16" s="29">
        <f t="shared" si="5"/>
        <v>47.74852122879989</v>
      </c>
      <c r="N16" s="5"/>
      <c r="O16" s="31"/>
    </row>
    <row r="17" spans="1:15" ht="16.5">
      <c r="A17" s="2"/>
      <c r="B17" s="32" t="s">
        <v>24</v>
      </c>
      <c r="C17" s="64">
        <v>8460266950</v>
      </c>
      <c r="D17" s="65">
        <v>8819839296</v>
      </c>
      <c r="E17" s="66">
        <f t="shared" si="0"/>
        <v>359572346</v>
      </c>
      <c r="F17" s="64">
        <v>8899249241</v>
      </c>
      <c r="G17" s="65">
        <v>9458951276</v>
      </c>
      <c r="H17" s="66">
        <f t="shared" si="1"/>
        <v>559702035</v>
      </c>
      <c r="I17" s="66">
        <v>10318880746</v>
      </c>
      <c r="J17" s="41">
        <f t="shared" si="2"/>
        <v>4.250130026925451</v>
      </c>
      <c r="K17" s="34">
        <f t="shared" si="3"/>
        <v>6.289317445132111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-119695520</v>
      </c>
      <c r="D18" s="71">
        <v>65616974</v>
      </c>
      <c r="E18" s="72">
        <f t="shared" si="0"/>
        <v>185312494</v>
      </c>
      <c r="F18" s="73">
        <v>74875849</v>
      </c>
      <c r="G18" s="74">
        <v>239411344</v>
      </c>
      <c r="H18" s="75">
        <f t="shared" si="1"/>
        <v>164535495</v>
      </c>
      <c r="I18" s="75">
        <v>380054004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413351000</v>
      </c>
      <c r="D22" s="62">
        <v>597450840</v>
      </c>
      <c r="E22" s="63">
        <f t="shared" si="0"/>
        <v>184099840</v>
      </c>
      <c r="F22" s="61">
        <v>440783000</v>
      </c>
      <c r="G22" s="62">
        <v>511803390</v>
      </c>
      <c r="H22" s="63">
        <f t="shared" si="1"/>
        <v>71020390</v>
      </c>
      <c r="I22" s="63">
        <v>530370280</v>
      </c>
      <c r="J22" s="28">
        <f t="shared" si="2"/>
        <v>44.53838021439406</v>
      </c>
      <c r="K22" s="29">
        <f t="shared" si="3"/>
        <v>16.112325112356874</v>
      </c>
      <c r="L22" s="30">
        <f>IF($E$25=0,0,($E22/$E$25)*100)</f>
        <v>203.51734209701954</v>
      </c>
      <c r="M22" s="29">
        <f>IF($H$25=0,0,($H22/$H$25)*100)</f>
        <v>-88251.49425287357</v>
      </c>
      <c r="N22" s="5"/>
      <c r="O22" s="31"/>
    </row>
    <row r="23" spans="1:15" ht="12.75">
      <c r="A23" s="6"/>
      <c r="B23" s="27" t="s">
        <v>29</v>
      </c>
      <c r="C23" s="61">
        <v>1055700000</v>
      </c>
      <c r="D23" s="62">
        <v>962059203</v>
      </c>
      <c r="E23" s="63">
        <f t="shared" si="0"/>
        <v>-93640797</v>
      </c>
      <c r="F23" s="61">
        <v>1103585089</v>
      </c>
      <c r="G23" s="62">
        <v>1032484224</v>
      </c>
      <c r="H23" s="63">
        <f t="shared" si="1"/>
        <v>-71100865</v>
      </c>
      <c r="I23" s="63">
        <v>1061512471</v>
      </c>
      <c r="J23" s="28">
        <f t="shared" si="2"/>
        <v>-8.870019607843137</v>
      </c>
      <c r="K23" s="29">
        <f t="shared" si="3"/>
        <v>-6.4427170780666465</v>
      </c>
      <c r="L23" s="30">
        <f>IF($E$25=0,0,($E23/$E$25)*100)</f>
        <v>-103.51734209701952</v>
      </c>
      <c r="M23" s="29">
        <f>IF($H$25=0,0,($H23/$H$25)*100)</f>
        <v>88351.49425287357</v>
      </c>
      <c r="N23" s="5"/>
      <c r="O23" s="31"/>
    </row>
    <row r="24" spans="1:15" ht="12.75">
      <c r="A24" s="6"/>
      <c r="B24" s="27" t="s">
        <v>30</v>
      </c>
      <c r="C24" s="61">
        <v>53000000</v>
      </c>
      <c r="D24" s="62">
        <v>53000000</v>
      </c>
      <c r="E24" s="63">
        <f t="shared" si="0"/>
        <v>0</v>
      </c>
      <c r="F24" s="61">
        <v>53000000</v>
      </c>
      <c r="G24" s="62">
        <v>53000000</v>
      </c>
      <c r="H24" s="63">
        <f t="shared" si="1"/>
        <v>0</v>
      </c>
      <c r="I24" s="63">
        <v>53000000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1522051000</v>
      </c>
      <c r="D25" s="65">
        <v>1612510043</v>
      </c>
      <c r="E25" s="66">
        <f t="shared" si="0"/>
        <v>90459043</v>
      </c>
      <c r="F25" s="64">
        <v>1597368089</v>
      </c>
      <c r="G25" s="65">
        <v>1597287614</v>
      </c>
      <c r="H25" s="66">
        <f t="shared" si="1"/>
        <v>-80475</v>
      </c>
      <c r="I25" s="66">
        <v>1644882751</v>
      </c>
      <c r="J25" s="41">
        <f t="shared" si="2"/>
        <v>5.94323337391454</v>
      </c>
      <c r="K25" s="34">
        <f t="shared" si="3"/>
        <v>-0.005037974688124623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487700000</v>
      </c>
      <c r="D27" s="62">
        <v>424453276</v>
      </c>
      <c r="E27" s="63">
        <f t="shared" si="0"/>
        <v>-63246724</v>
      </c>
      <c r="F27" s="61">
        <v>560385753</v>
      </c>
      <c r="G27" s="62">
        <v>532867544</v>
      </c>
      <c r="H27" s="63">
        <f t="shared" si="1"/>
        <v>-27518209</v>
      </c>
      <c r="I27" s="63">
        <v>531350000</v>
      </c>
      <c r="J27" s="28">
        <f t="shared" si="2"/>
        <v>-12.968366618823046</v>
      </c>
      <c r="K27" s="29">
        <f t="shared" si="3"/>
        <v>-4.910583263882513</v>
      </c>
      <c r="L27" s="30">
        <f aca="true" t="shared" si="6" ref="L27:L32">IF($E$32=0,0,($E27/$E$32)*100)</f>
        <v>-69.91752499526223</v>
      </c>
      <c r="M27" s="29">
        <f aca="true" t="shared" si="7" ref="M27:M32">IF($H$32=0,0,($H27/$H$32)*100)</f>
        <v>34194.73004038521</v>
      </c>
      <c r="N27" s="5"/>
      <c r="O27" s="31"/>
    </row>
    <row r="28" spans="1:15" ht="12.75">
      <c r="A28" s="6"/>
      <c r="B28" s="27" t="s">
        <v>34</v>
      </c>
      <c r="C28" s="61">
        <v>179036284</v>
      </c>
      <c r="D28" s="62">
        <v>208992351</v>
      </c>
      <c r="E28" s="63">
        <f t="shared" si="0"/>
        <v>29956067</v>
      </c>
      <c r="F28" s="61">
        <v>166708601</v>
      </c>
      <c r="G28" s="62">
        <v>196379719</v>
      </c>
      <c r="H28" s="63">
        <f t="shared" si="1"/>
        <v>29671118</v>
      </c>
      <c r="I28" s="63">
        <v>219147719</v>
      </c>
      <c r="J28" s="28">
        <f t="shared" si="2"/>
        <v>16.73184135122018</v>
      </c>
      <c r="K28" s="29">
        <f t="shared" si="3"/>
        <v>17.79819266793559</v>
      </c>
      <c r="L28" s="30">
        <f t="shared" si="6"/>
        <v>33.115613438448605</v>
      </c>
      <c r="M28" s="29">
        <f t="shared" si="7"/>
        <v>-36869.98198198198</v>
      </c>
      <c r="N28" s="5"/>
      <c r="O28" s="31"/>
    </row>
    <row r="29" spans="1:15" ht="12.75">
      <c r="A29" s="6"/>
      <c r="B29" s="27" t="s">
        <v>35</v>
      </c>
      <c r="C29" s="61">
        <v>215107895</v>
      </c>
      <c r="D29" s="62">
        <v>172677820</v>
      </c>
      <c r="E29" s="63">
        <f t="shared" si="0"/>
        <v>-42430075</v>
      </c>
      <c r="F29" s="61">
        <v>224089481</v>
      </c>
      <c r="G29" s="62">
        <v>217450000</v>
      </c>
      <c r="H29" s="63">
        <f t="shared" si="1"/>
        <v>-6639481</v>
      </c>
      <c r="I29" s="63">
        <v>249287368</v>
      </c>
      <c r="J29" s="28">
        <f t="shared" si="2"/>
        <v>-19.72501985573333</v>
      </c>
      <c r="K29" s="29">
        <f t="shared" si="3"/>
        <v>-2.9628704437045843</v>
      </c>
      <c r="L29" s="30">
        <f t="shared" si="6"/>
        <v>-46.905288396650406</v>
      </c>
      <c r="M29" s="29">
        <f t="shared" si="7"/>
        <v>8250.364709537123</v>
      </c>
      <c r="N29" s="5"/>
      <c r="O29" s="31"/>
    </row>
    <row r="30" spans="1:15" ht="12.75">
      <c r="A30" s="6"/>
      <c r="B30" s="27" t="s">
        <v>36</v>
      </c>
      <c r="C30" s="61">
        <v>415527621</v>
      </c>
      <c r="D30" s="62">
        <v>408469686</v>
      </c>
      <c r="E30" s="63">
        <f t="shared" si="0"/>
        <v>-7057935</v>
      </c>
      <c r="F30" s="61">
        <v>438195254</v>
      </c>
      <c r="G30" s="62">
        <v>357216667</v>
      </c>
      <c r="H30" s="63">
        <f t="shared" si="1"/>
        <v>-80978587</v>
      </c>
      <c r="I30" s="63">
        <v>357604386</v>
      </c>
      <c r="J30" s="28">
        <f t="shared" si="2"/>
        <v>-1.6985477362526522</v>
      </c>
      <c r="K30" s="29">
        <f t="shared" si="3"/>
        <v>-18.480023747587186</v>
      </c>
      <c r="L30" s="30">
        <f t="shared" si="6"/>
        <v>-7.8023542654546985</v>
      </c>
      <c r="M30" s="29">
        <f t="shared" si="7"/>
        <v>100625.76825100963</v>
      </c>
      <c r="N30" s="5"/>
      <c r="O30" s="31"/>
    </row>
    <row r="31" spans="1:15" ht="12.75">
      <c r="A31" s="6"/>
      <c r="B31" s="27" t="s">
        <v>30</v>
      </c>
      <c r="C31" s="61">
        <v>224679200</v>
      </c>
      <c r="D31" s="62">
        <v>397916910</v>
      </c>
      <c r="E31" s="63">
        <f t="shared" si="0"/>
        <v>173237710</v>
      </c>
      <c r="F31" s="61">
        <v>207989000</v>
      </c>
      <c r="G31" s="62">
        <v>293373684</v>
      </c>
      <c r="H31" s="63">
        <f t="shared" si="1"/>
        <v>85384684</v>
      </c>
      <c r="I31" s="63">
        <v>287493278</v>
      </c>
      <c r="J31" s="28">
        <f t="shared" si="2"/>
        <v>77.10447161998084</v>
      </c>
      <c r="K31" s="29">
        <f t="shared" si="3"/>
        <v>41.052499891821206</v>
      </c>
      <c r="L31" s="30">
        <f t="shared" si="6"/>
        <v>191.50955421891874</v>
      </c>
      <c r="M31" s="29">
        <f t="shared" si="7"/>
        <v>-106100.88101894999</v>
      </c>
      <c r="N31" s="5"/>
      <c r="O31" s="31"/>
    </row>
    <row r="32" spans="1:15" ht="17.25" thickBot="1">
      <c r="A32" s="6"/>
      <c r="B32" s="55" t="s">
        <v>37</v>
      </c>
      <c r="C32" s="79">
        <v>1522051000</v>
      </c>
      <c r="D32" s="80">
        <v>1612510043</v>
      </c>
      <c r="E32" s="81">
        <f t="shared" si="0"/>
        <v>90459043</v>
      </c>
      <c r="F32" s="79">
        <v>1597368089</v>
      </c>
      <c r="G32" s="80">
        <v>1597287614</v>
      </c>
      <c r="H32" s="81">
        <f t="shared" si="1"/>
        <v>-80475</v>
      </c>
      <c r="I32" s="81">
        <v>1644882751</v>
      </c>
      <c r="J32" s="56">
        <f t="shared" si="2"/>
        <v>5.94323337391454</v>
      </c>
      <c r="K32" s="57">
        <f t="shared" si="3"/>
        <v>-0.005037974688124623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1163457256</v>
      </c>
      <c r="D7" s="62">
        <v>913072817</v>
      </c>
      <c r="E7" s="63">
        <f>($D7-$C7)</f>
        <v>-250384439</v>
      </c>
      <c r="F7" s="61">
        <v>1247886827</v>
      </c>
      <c r="G7" s="62">
        <v>975637506</v>
      </c>
      <c r="H7" s="63">
        <f>($G7-$F7)</f>
        <v>-272249321</v>
      </c>
      <c r="I7" s="63">
        <v>1055700277</v>
      </c>
      <c r="J7" s="28">
        <f>IF($C7=0,0,($E7/$C7)*100)</f>
        <v>-21.52072521003728</v>
      </c>
      <c r="K7" s="29">
        <f>IF($F7=0,0,($H7/$F7)*100)</f>
        <v>-21.816827865272433</v>
      </c>
      <c r="L7" s="30">
        <f>IF($E$10=0,0,($E7/$E$10)*100)</f>
        <v>-9327.827151773627</v>
      </c>
      <c r="M7" s="29">
        <f>IF($H$10=0,0,($H7/$H$10)*100)</f>
        <v>-950.2538711205418</v>
      </c>
      <c r="N7" s="5"/>
      <c r="O7" s="31"/>
    </row>
    <row r="8" spans="1:15" ht="12.75">
      <c r="A8" s="2"/>
      <c r="B8" s="27" t="s">
        <v>16</v>
      </c>
      <c r="C8" s="61">
        <v>3752010926</v>
      </c>
      <c r="D8" s="62">
        <v>3615605353</v>
      </c>
      <c r="E8" s="63">
        <f>($D8-$C8)</f>
        <v>-136405573</v>
      </c>
      <c r="F8" s="61">
        <v>4009501779</v>
      </c>
      <c r="G8" s="62">
        <v>3919798854</v>
      </c>
      <c r="H8" s="63">
        <f>($G8-$F8)</f>
        <v>-89702925</v>
      </c>
      <c r="I8" s="63">
        <v>4223007638</v>
      </c>
      <c r="J8" s="28">
        <f>IF($C8=0,0,($E8/$C8)*100)</f>
        <v>-3.635532403564221</v>
      </c>
      <c r="K8" s="29">
        <f>IF($F8=0,0,($H8/$F8)*100)</f>
        <v>-2.237258640707539</v>
      </c>
      <c r="L8" s="30">
        <f>IF($E$10=0,0,($E8/$E$10)*100)</f>
        <v>-5081.656082799297</v>
      </c>
      <c r="M8" s="29">
        <f>IF($H$10=0,0,($H8/$H$10)*100)</f>
        <v>-313.0973896242908</v>
      </c>
      <c r="N8" s="5"/>
      <c r="O8" s="31"/>
    </row>
    <row r="9" spans="1:15" ht="12.75">
      <c r="A9" s="2"/>
      <c r="B9" s="27" t="s">
        <v>17</v>
      </c>
      <c r="C9" s="61">
        <v>1822094610</v>
      </c>
      <c r="D9" s="62">
        <v>2211568896</v>
      </c>
      <c r="E9" s="63">
        <f aca="true" t="shared" si="0" ref="E9:E32">($D9-$C9)</f>
        <v>389474286</v>
      </c>
      <c r="F9" s="61">
        <v>1887397911</v>
      </c>
      <c r="G9" s="62">
        <v>2278000324</v>
      </c>
      <c r="H9" s="63">
        <f aca="true" t="shared" si="1" ref="H9:H32">($G9-$F9)</f>
        <v>390602413</v>
      </c>
      <c r="I9" s="63">
        <v>2230457474</v>
      </c>
      <c r="J9" s="28">
        <f aca="true" t="shared" si="2" ref="J9:J32">IF($C9=0,0,($E9/$C9)*100)</f>
        <v>21.375085786571752</v>
      </c>
      <c r="K9" s="29">
        <f aca="true" t="shared" si="3" ref="K9:K32">IF($F9=0,0,($H9/$F9)*100)</f>
        <v>20.695286919812638</v>
      </c>
      <c r="L9" s="30">
        <f>IF($E$10=0,0,($E9/$E$10)*100)</f>
        <v>14509.483234572923</v>
      </c>
      <c r="M9" s="29">
        <f>IF($H$10=0,0,($H9/$H$10)*100)</f>
        <v>1363.3512607448326</v>
      </c>
      <c r="N9" s="5"/>
      <c r="O9" s="31"/>
    </row>
    <row r="10" spans="1:15" ht="16.5">
      <c r="A10" s="6"/>
      <c r="B10" s="32" t="s">
        <v>18</v>
      </c>
      <c r="C10" s="64">
        <v>6737562792</v>
      </c>
      <c r="D10" s="65">
        <v>6740247066</v>
      </c>
      <c r="E10" s="66">
        <f t="shared" si="0"/>
        <v>2684274</v>
      </c>
      <c r="F10" s="64">
        <v>7144786517</v>
      </c>
      <c r="G10" s="65">
        <v>7173436684</v>
      </c>
      <c r="H10" s="66">
        <f t="shared" si="1"/>
        <v>28650167</v>
      </c>
      <c r="I10" s="66">
        <v>7509165389</v>
      </c>
      <c r="J10" s="33">
        <f t="shared" si="2"/>
        <v>0.039840430180290626</v>
      </c>
      <c r="K10" s="34">
        <f t="shared" si="3"/>
        <v>0.4009940245496631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1454009197</v>
      </c>
      <c r="D12" s="62">
        <v>1711050897</v>
      </c>
      <c r="E12" s="63">
        <f t="shared" si="0"/>
        <v>257041700</v>
      </c>
      <c r="F12" s="61">
        <v>1551978884</v>
      </c>
      <c r="G12" s="62">
        <v>1855299566</v>
      </c>
      <c r="H12" s="63">
        <f t="shared" si="1"/>
        <v>303320682</v>
      </c>
      <c r="I12" s="63">
        <v>2005099200</v>
      </c>
      <c r="J12" s="28">
        <f t="shared" si="2"/>
        <v>17.67813439766021</v>
      </c>
      <c r="K12" s="29">
        <f t="shared" si="3"/>
        <v>19.544124287196166</v>
      </c>
      <c r="L12" s="30">
        <f aca="true" t="shared" si="4" ref="L12:L17">IF($E$17=0,0,($E12/$E$17)*100)</f>
        <v>-211.1926760468164</v>
      </c>
      <c r="M12" s="29">
        <f aca="true" t="shared" si="5" ref="M12:M17">IF($H$17=0,0,($H12/$H$17)*100)</f>
        <v>-323.1148495472434</v>
      </c>
      <c r="N12" s="5"/>
      <c r="O12" s="31"/>
    </row>
    <row r="13" spans="1:15" ht="12.75">
      <c r="A13" s="2"/>
      <c r="B13" s="27" t="s">
        <v>21</v>
      </c>
      <c r="C13" s="61">
        <v>218359908</v>
      </c>
      <c r="D13" s="62">
        <v>242626112</v>
      </c>
      <c r="E13" s="63">
        <f t="shared" si="0"/>
        <v>24266204</v>
      </c>
      <c r="F13" s="61">
        <v>228477903</v>
      </c>
      <c r="G13" s="62">
        <v>252627977</v>
      </c>
      <c r="H13" s="63">
        <f t="shared" si="1"/>
        <v>24150074</v>
      </c>
      <c r="I13" s="63">
        <v>266340148</v>
      </c>
      <c r="J13" s="28">
        <f t="shared" si="2"/>
        <v>11.112939285539541</v>
      </c>
      <c r="K13" s="29">
        <f t="shared" si="3"/>
        <v>10.569982340918106</v>
      </c>
      <c r="L13" s="30">
        <f t="shared" si="4"/>
        <v>-19.937794374445705</v>
      </c>
      <c r="M13" s="29">
        <f t="shared" si="5"/>
        <v>-25.726064822262252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1882346219</v>
      </c>
      <c r="D15" s="62">
        <v>1728413548</v>
      </c>
      <c r="E15" s="63">
        <f t="shared" si="0"/>
        <v>-153932671</v>
      </c>
      <c r="F15" s="61">
        <v>2030024689</v>
      </c>
      <c r="G15" s="62">
        <v>1883484623</v>
      </c>
      <c r="H15" s="63">
        <f t="shared" si="1"/>
        <v>-146540066</v>
      </c>
      <c r="I15" s="63">
        <v>2021331455</v>
      </c>
      <c r="J15" s="28">
        <f t="shared" si="2"/>
        <v>-8.17770235072786</v>
      </c>
      <c r="K15" s="29">
        <f t="shared" si="3"/>
        <v>-7.218634669521499</v>
      </c>
      <c r="L15" s="30">
        <f t="shared" si="4"/>
        <v>126.47540348326427</v>
      </c>
      <c r="M15" s="29">
        <f t="shared" si="5"/>
        <v>156.10300974541894</v>
      </c>
      <c r="N15" s="5"/>
      <c r="O15" s="31"/>
    </row>
    <row r="16" spans="1:15" ht="12.75">
      <c r="A16" s="2"/>
      <c r="B16" s="27" t="s">
        <v>23</v>
      </c>
      <c r="C16" s="61">
        <v>2773919980</v>
      </c>
      <c r="D16" s="62">
        <v>2524835176</v>
      </c>
      <c r="E16" s="63">
        <f t="shared" si="0"/>
        <v>-249084804</v>
      </c>
      <c r="F16" s="61">
        <v>2899554168</v>
      </c>
      <c r="G16" s="62">
        <v>2624749525</v>
      </c>
      <c r="H16" s="63">
        <f t="shared" si="1"/>
        <v>-274804643</v>
      </c>
      <c r="I16" s="63">
        <v>2725205254</v>
      </c>
      <c r="J16" s="40">
        <f t="shared" si="2"/>
        <v>-8.979523771266106</v>
      </c>
      <c r="K16" s="29">
        <f t="shared" si="3"/>
        <v>-9.47747919431178</v>
      </c>
      <c r="L16" s="30">
        <f t="shared" si="4"/>
        <v>204.65506693799784</v>
      </c>
      <c r="M16" s="29">
        <f t="shared" si="5"/>
        <v>292.73790462408675</v>
      </c>
      <c r="N16" s="5"/>
      <c r="O16" s="31"/>
    </row>
    <row r="17" spans="1:15" ht="16.5">
      <c r="A17" s="2"/>
      <c r="B17" s="32" t="s">
        <v>24</v>
      </c>
      <c r="C17" s="64">
        <v>6328635304</v>
      </c>
      <c r="D17" s="65">
        <v>6206925733</v>
      </c>
      <c r="E17" s="66">
        <f t="shared" si="0"/>
        <v>-121709571</v>
      </c>
      <c r="F17" s="64">
        <v>6710035644</v>
      </c>
      <c r="G17" s="65">
        <v>6616161691</v>
      </c>
      <c r="H17" s="66">
        <f t="shared" si="1"/>
        <v>-93873953</v>
      </c>
      <c r="I17" s="66">
        <v>7017976057</v>
      </c>
      <c r="J17" s="41">
        <f t="shared" si="2"/>
        <v>-1.9231566546910002</v>
      </c>
      <c r="K17" s="34">
        <f t="shared" si="3"/>
        <v>-1.3990082613635666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408927488</v>
      </c>
      <c r="D18" s="71">
        <v>533321333</v>
      </c>
      <c r="E18" s="72">
        <f t="shared" si="0"/>
        <v>124393845</v>
      </c>
      <c r="F18" s="73">
        <v>434750873</v>
      </c>
      <c r="G18" s="74">
        <v>557274993</v>
      </c>
      <c r="H18" s="75">
        <f t="shared" si="1"/>
        <v>122524120</v>
      </c>
      <c r="I18" s="75">
        <v>491189332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322046534</v>
      </c>
      <c r="D21" s="62">
        <v>514256000</v>
      </c>
      <c r="E21" s="63">
        <f t="shared" si="0"/>
        <v>192209466</v>
      </c>
      <c r="F21" s="61">
        <v>34464782</v>
      </c>
      <c r="G21" s="62">
        <v>1071882885</v>
      </c>
      <c r="H21" s="63">
        <f t="shared" si="1"/>
        <v>1037418103</v>
      </c>
      <c r="I21" s="63">
        <v>896101323</v>
      </c>
      <c r="J21" s="28">
        <f t="shared" si="2"/>
        <v>59.68375551590318</v>
      </c>
      <c r="K21" s="29">
        <f t="shared" si="3"/>
        <v>3010.0817205227063</v>
      </c>
      <c r="L21" s="30">
        <f>IF($E$25=0,0,($E21/$E$25)*100)</f>
        <v>49.187786498188146</v>
      </c>
      <c r="M21" s="29">
        <f>IF($H$25=0,0,($H21/$H$25)*100)</f>
        <v>85.61553255343671</v>
      </c>
      <c r="N21" s="5"/>
      <c r="O21" s="31"/>
    </row>
    <row r="22" spans="1:15" ht="12.75">
      <c r="A22" s="6"/>
      <c r="B22" s="27" t="s">
        <v>28</v>
      </c>
      <c r="C22" s="61">
        <v>342164037</v>
      </c>
      <c r="D22" s="62">
        <v>504677660</v>
      </c>
      <c r="E22" s="63">
        <f t="shared" si="0"/>
        <v>162513623</v>
      </c>
      <c r="F22" s="61">
        <v>359231479</v>
      </c>
      <c r="G22" s="62">
        <v>504347554</v>
      </c>
      <c r="H22" s="63">
        <f t="shared" si="1"/>
        <v>145116075</v>
      </c>
      <c r="I22" s="63">
        <v>420630814</v>
      </c>
      <c r="J22" s="28">
        <f t="shared" si="2"/>
        <v>47.495822303499416</v>
      </c>
      <c r="K22" s="29">
        <f t="shared" si="3"/>
        <v>40.39625797938493</v>
      </c>
      <c r="L22" s="30">
        <f>IF($E$25=0,0,($E22/$E$25)*100)</f>
        <v>41.58840642724141</v>
      </c>
      <c r="M22" s="29">
        <f>IF($H$25=0,0,($H22/$H$25)*100)</f>
        <v>11.976068286509804</v>
      </c>
      <c r="N22" s="5"/>
      <c r="O22" s="31"/>
    </row>
    <row r="23" spans="1:15" ht="12.75">
      <c r="A23" s="6"/>
      <c r="B23" s="27" t="s">
        <v>29</v>
      </c>
      <c r="C23" s="61">
        <v>717960438</v>
      </c>
      <c r="D23" s="62">
        <v>754004000</v>
      </c>
      <c r="E23" s="63">
        <f t="shared" si="0"/>
        <v>36043562</v>
      </c>
      <c r="F23" s="61">
        <v>763739017</v>
      </c>
      <c r="G23" s="62">
        <v>792922003</v>
      </c>
      <c r="H23" s="63">
        <f t="shared" si="1"/>
        <v>29182986</v>
      </c>
      <c r="I23" s="63">
        <v>846415000</v>
      </c>
      <c r="J23" s="28">
        <f t="shared" si="2"/>
        <v>5.02027132586935</v>
      </c>
      <c r="K23" s="29">
        <f t="shared" si="3"/>
        <v>3.8210678452217928</v>
      </c>
      <c r="L23" s="30">
        <f>IF($E$25=0,0,($E23/$E$25)*100)</f>
        <v>9.223807074570445</v>
      </c>
      <c r="M23" s="29">
        <f>IF($H$25=0,0,($H23/$H$25)*100)</f>
        <v>2.4083991600534924</v>
      </c>
      <c r="N23" s="5"/>
      <c r="O23" s="31"/>
    </row>
    <row r="24" spans="1:15" ht="12.75">
      <c r="A24" s="6"/>
      <c r="B24" s="27" t="s">
        <v>30</v>
      </c>
      <c r="C24" s="61">
        <v>20952879</v>
      </c>
      <c r="D24" s="62">
        <v>20952879</v>
      </c>
      <c r="E24" s="63">
        <f t="shared" si="0"/>
        <v>0</v>
      </c>
      <c r="F24" s="61">
        <v>22744351</v>
      </c>
      <c r="G24" s="62">
        <v>22744351</v>
      </c>
      <c r="H24" s="63">
        <f t="shared" si="1"/>
        <v>0</v>
      </c>
      <c r="I24" s="63">
        <v>24109010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1403123888</v>
      </c>
      <c r="D25" s="65">
        <v>1793890539</v>
      </c>
      <c r="E25" s="66">
        <f t="shared" si="0"/>
        <v>390766651</v>
      </c>
      <c r="F25" s="64">
        <v>1180179629</v>
      </c>
      <c r="G25" s="65">
        <v>2391896793</v>
      </c>
      <c r="H25" s="66">
        <f t="shared" si="1"/>
        <v>1211717164</v>
      </c>
      <c r="I25" s="66">
        <v>2187256147</v>
      </c>
      <c r="J25" s="41">
        <f t="shared" si="2"/>
        <v>27.849761118171486</v>
      </c>
      <c r="K25" s="34">
        <f t="shared" si="3"/>
        <v>102.6722656640602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396992423</v>
      </c>
      <c r="D27" s="62">
        <v>747399446</v>
      </c>
      <c r="E27" s="63">
        <f t="shared" si="0"/>
        <v>350407023</v>
      </c>
      <c r="F27" s="61">
        <v>228388449</v>
      </c>
      <c r="G27" s="62">
        <v>1232222994</v>
      </c>
      <c r="H27" s="63">
        <f t="shared" si="1"/>
        <v>1003834545</v>
      </c>
      <c r="I27" s="63">
        <v>1176550000</v>
      </c>
      <c r="J27" s="28">
        <f t="shared" si="2"/>
        <v>88.26541835535234</v>
      </c>
      <c r="K27" s="29">
        <f t="shared" si="3"/>
        <v>439.5294724384244</v>
      </c>
      <c r="L27" s="30">
        <f aca="true" t="shared" si="6" ref="L27:L32">IF($E$32=0,0,($E27/$E$32)*100)</f>
        <v>89.67168055495094</v>
      </c>
      <c r="M27" s="29">
        <f aca="true" t="shared" si="7" ref="M27:M32">IF($H$32=0,0,($H27/$H$32)*100)</f>
        <v>82.84396514498825</v>
      </c>
      <c r="N27" s="5"/>
      <c r="O27" s="31"/>
    </row>
    <row r="28" spans="1:15" ht="12.75">
      <c r="A28" s="6"/>
      <c r="B28" s="27" t="s">
        <v>34</v>
      </c>
      <c r="C28" s="61">
        <v>223935711</v>
      </c>
      <c r="D28" s="62">
        <v>329356848</v>
      </c>
      <c r="E28" s="63">
        <f t="shared" si="0"/>
        <v>105421137</v>
      </c>
      <c r="F28" s="61">
        <v>229596043</v>
      </c>
      <c r="G28" s="62">
        <v>331713736</v>
      </c>
      <c r="H28" s="63">
        <f t="shared" si="1"/>
        <v>102117693</v>
      </c>
      <c r="I28" s="63">
        <v>338002091</v>
      </c>
      <c r="J28" s="28">
        <f t="shared" si="2"/>
        <v>47.07651876033296</v>
      </c>
      <c r="K28" s="29">
        <f t="shared" si="3"/>
        <v>44.4771136582698</v>
      </c>
      <c r="L28" s="30">
        <f t="shared" si="6"/>
        <v>26.97802812246637</v>
      </c>
      <c r="M28" s="29">
        <f t="shared" si="7"/>
        <v>8.427518899121578</v>
      </c>
      <c r="N28" s="5"/>
      <c r="O28" s="31"/>
    </row>
    <row r="29" spans="1:15" ht="12.75">
      <c r="A29" s="6"/>
      <c r="B29" s="27" t="s">
        <v>35</v>
      </c>
      <c r="C29" s="61">
        <v>24671461</v>
      </c>
      <c r="D29" s="62">
        <v>0</v>
      </c>
      <c r="E29" s="63">
        <f t="shared" si="0"/>
        <v>-24671461</v>
      </c>
      <c r="F29" s="61">
        <v>46512786</v>
      </c>
      <c r="G29" s="62">
        <v>0</v>
      </c>
      <c r="H29" s="63">
        <f t="shared" si="1"/>
        <v>-46512786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-6.313604535306161</v>
      </c>
      <c r="M29" s="29">
        <f t="shared" si="7"/>
        <v>-3.838584397571511</v>
      </c>
      <c r="N29" s="5"/>
      <c r="O29" s="31"/>
    </row>
    <row r="30" spans="1:15" ht="12.75">
      <c r="A30" s="6"/>
      <c r="B30" s="27" t="s">
        <v>36</v>
      </c>
      <c r="C30" s="61">
        <v>251339309</v>
      </c>
      <c r="D30" s="62">
        <v>311120107</v>
      </c>
      <c r="E30" s="63">
        <f t="shared" si="0"/>
        <v>59780798</v>
      </c>
      <c r="F30" s="61">
        <v>352463252</v>
      </c>
      <c r="G30" s="62">
        <v>444116719</v>
      </c>
      <c r="H30" s="63">
        <f t="shared" si="1"/>
        <v>91653467</v>
      </c>
      <c r="I30" s="63">
        <v>352764248</v>
      </c>
      <c r="J30" s="28">
        <f t="shared" si="2"/>
        <v>23.784897888773937</v>
      </c>
      <c r="K30" s="29">
        <f t="shared" si="3"/>
        <v>26.003694422021617</v>
      </c>
      <c r="L30" s="30">
        <f t="shared" si="6"/>
        <v>15.298336704787022</v>
      </c>
      <c r="M30" s="29">
        <f t="shared" si="7"/>
        <v>7.563932386452521</v>
      </c>
      <c r="N30" s="5"/>
      <c r="O30" s="31"/>
    </row>
    <row r="31" spans="1:15" ht="12.75">
      <c r="A31" s="6"/>
      <c r="B31" s="27" t="s">
        <v>30</v>
      </c>
      <c r="C31" s="61">
        <v>506184984</v>
      </c>
      <c r="D31" s="62">
        <v>406014138</v>
      </c>
      <c r="E31" s="63">
        <f t="shared" si="0"/>
        <v>-100170846</v>
      </c>
      <c r="F31" s="61">
        <v>323219099</v>
      </c>
      <c r="G31" s="62">
        <v>383843344</v>
      </c>
      <c r="H31" s="63">
        <f t="shared" si="1"/>
        <v>60624245</v>
      </c>
      <c r="I31" s="63">
        <v>319939808</v>
      </c>
      <c r="J31" s="28">
        <f t="shared" si="2"/>
        <v>-19.789375261278</v>
      </c>
      <c r="K31" s="29">
        <f t="shared" si="3"/>
        <v>18.756393167224317</v>
      </c>
      <c r="L31" s="30">
        <f t="shared" si="6"/>
        <v>-25.634440846898165</v>
      </c>
      <c r="M31" s="29">
        <f t="shared" si="7"/>
        <v>5.003167967009173</v>
      </c>
      <c r="N31" s="5"/>
      <c r="O31" s="31"/>
    </row>
    <row r="32" spans="1:15" ht="17.25" thickBot="1">
      <c r="A32" s="6"/>
      <c r="B32" s="55" t="s">
        <v>37</v>
      </c>
      <c r="C32" s="79">
        <v>1403123888</v>
      </c>
      <c r="D32" s="80">
        <v>1793890539</v>
      </c>
      <c r="E32" s="81">
        <f t="shared" si="0"/>
        <v>390766651</v>
      </c>
      <c r="F32" s="79">
        <v>1180179629</v>
      </c>
      <c r="G32" s="80">
        <v>2391896793</v>
      </c>
      <c r="H32" s="81">
        <f t="shared" si="1"/>
        <v>1211717164</v>
      </c>
      <c r="I32" s="81">
        <v>2187256147</v>
      </c>
      <c r="J32" s="56">
        <f t="shared" si="2"/>
        <v>27.849761118171486</v>
      </c>
      <c r="K32" s="57">
        <f t="shared" si="3"/>
        <v>102.6722656640602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4471090217</v>
      </c>
      <c r="D7" s="62">
        <v>4421128534</v>
      </c>
      <c r="E7" s="63">
        <f>($D7-$C7)</f>
        <v>-49961683</v>
      </c>
      <c r="F7" s="61">
        <v>4809483144</v>
      </c>
      <c r="G7" s="62">
        <v>4864330989</v>
      </c>
      <c r="H7" s="63">
        <f>($G7-$F7)</f>
        <v>54847845</v>
      </c>
      <c r="I7" s="63">
        <v>5395734919</v>
      </c>
      <c r="J7" s="28">
        <f>IF($C7=0,0,($E7/$C7)*100)</f>
        <v>-1.1174384898348833</v>
      </c>
      <c r="K7" s="29">
        <f>IF($F7=0,0,($H7/$F7)*100)</f>
        <v>1.1404103800306404</v>
      </c>
      <c r="L7" s="30">
        <f>IF($E$10=0,0,($E7/$E$10)*100)</f>
        <v>-4.048196239739845</v>
      </c>
      <c r="M7" s="29">
        <f>IF($H$10=0,0,($H7/$H$10)*100)</f>
        <v>2.762322346338905</v>
      </c>
      <c r="N7" s="5"/>
      <c r="O7" s="31"/>
    </row>
    <row r="8" spans="1:15" ht="12.75">
      <c r="A8" s="2"/>
      <c r="B8" s="27" t="s">
        <v>16</v>
      </c>
      <c r="C8" s="61">
        <v>18214790345</v>
      </c>
      <c r="D8" s="62">
        <v>19232566961</v>
      </c>
      <c r="E8" s="63">
        <f>($D8-$C8)</f>
        <v>1017776616</v>
      </c>
      <c r="F8" s="61">
        <v>19644806647</v>
      </c>
      <c r="G8" s="62">
        <v>21394443857</v>
      </c>
      <c r="H8" s="63">
        <f>($G8-$F8)</f>
        <v>1749637210</v>
      </c>
      <c r="I8" s="63">
        <v>23713928466</v>
      </c>
      <c r="J8" s="28">
        <f>IF($C8=0,0,($E8/$C8)*100)</f>
        <v>5.587638379155881</v>
      </c>
      <c r="K8" s="29">
        <f>IF($F8=0,0,($H8/$F8)*100)</f>
        <v>8.906360044359056</v>
      </c>
      <c r="L8" s="30">
        <f>IF($E$10=0,0,($E8/$E$10)*100)</f>
        <v>82.4663866865002</v>
      </c>
      <c r="M8" s="29">
        <f>IF($H$10=0,0,($H8/$H$10)*100)</f>
        <v>88.11762728634197</v>
      </c>
      <c r="N8" s="5"/>
      <c r="O8" s="31"/>
    </row>
    <row r="9" spans="1:15" ht="12.75">
      <c r="A9" s="2"/>
      <c r="B9" s="27" t="s">
        <v>17</v>
      </c>
      <c r="C9" s="61">
        <v>5534786894</v>
      </c>
      <c r="D9" s="62">
        <v>5801143430</v>
      </c>
      <c r="E9" s="63">
        <f aca="true" t="shared" si="0" ref="E9:E32">($D9-$C9)</f>
        <v>266356536</v>
      </c>
      <c r="F9" s="61">
        <v>5959313605</v>
      </c>
      <c r="G9" s="62">
        <v>6140398593</v>
      </c>
      <c r="H9" s="63">
        <f aca="true" t="shared" si="1" ref="H9:H32">($G9-$F9)</f>
        <v>181084988</v>
      </c>
      <c r="I9" s="63">
        <v>6690502161</v>
      </c>
      <c r="J9" s="28">
        <f aca="true" t="shared" si="2" ref="J9:J32">IF($C9=0,0,($E9/$C9)*100)</f>
        <v>4.8124081577331275</v>
      </c>
      <c r="K9" s="29">
        <f aca="true" t="shared" si="3" ref="K9:K32">IF($F9=0,0,($H9/$F9)*100)</f>
        <v>3.038688681328426</v>
      </c>
      <c r="L9" s="30">
        <f>IF($E$10=0,0,($E9/$E$10)*100)</f>
        <v>21.58180955323964</v>
      </c>
      <c r="M9" s="29">
        <f>IF($H$10=0,0,($H9/$H$10)*100)</f>
        <v>9.120050367319124</v>
      </c>
      <c r="N9" s="5"/>
      <c r="O9" s="31"/>
    </row>
    <row r="10" spans="1:15" ht="16.5">
      <c r="A10" s="6"/>
      <c r="B10" s="32" t="s">
        <v>18</v>
      </c>
      <c r="C10" s="64">
        <v>28220667456</v>
      </c>
      <c r="D10" s="65">
        <v>29454838925</v>
      </c>
      <c r="E10" s="66">
        <f t="shared" si="0"/>
        <v>1234171469</v>
      </c>
      <c r="F10" s="64">
        <v>30413603396</v>
      </c>
      <c r="G10" s="65">
        <v>32399173439</v>
      </c>
      <c r="H10" s="66">
        <f t="shared" si="1"/>
        <v>1985570043</v>
      </c>
      <c r="I10" s="66">
        <v>35800165546</v>
      </c>
      <c r="J10" s="33">
        <f t="shared" si="2"/>
        <v>4.373289437339664</v>
      </c>
      <c r="K10" s="34">
        <f t="shared" si="3"/>
        <v>6.528559004163059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6757490631</v>
      </c>
      <c r="D12" s="62">
        <v>6872480152</v>
      </c>
      <c r="E12" s="63">
        <f t="shared" si="0"/>
        <v>114989521</v>
      </c>
      <c r="F12" s="61">
        <v>7189970066</v>
      </c>
      <c r="G12" s="62">
        <v>7353466462</v>
      </c>
      <c r="H12" s="63">
        <f t="shared" si="1"/>
        <v>163496396</v>
      </c>
      <c r="I12" s="63">
        <v>7789574648</v>
      </c>
      <c r="J12" s="28">
        <f t="shared" si="2"/>
        <v>1.7016600877326469</v>
      </c>
      <c r="K12" s="29">
        <f t="shared" si="3"/>
        <v>2.273950997002663</v>
      </c>
      <c r="L12" s="30">
        <f aca="true" t="shared" si="4" ref="L12:L17">IF($E$17=0,0,($E12/$E$17)*100)</f>
        <v>8.924369235058238</v>
      </c>
      <c r="M12" s="29">
        <f aca="true" t="shared" si="5" ref="M12:M17">IF($H$17=0,0,($H12/$H$17)*100)</f>
        <v>7.537882274531804</v>
      </c>
      <c r="N12" s="5"/>
      <c r="O12" s="31"/>
    </row>
    <row r="13" spans="1:15" ht="12.75">
      <c r="A13" s="2"/>
      <c r="B13" s="27" t="s">
        <v>21</v>
      </c>
      <c r="C13" s="61">
        <v>1426145965</v>
      </c>
      <c r="D13" s="62">
        <v>1435562441</v>
      </c>
      <c r="E13" s="63">
        <f t="shared" si="0"/>
        <v>9416476</v>
      </c>
      <c r="F13" s="61">
        <v>1559221350</v>
      </c>
      <c r="G13" s="62">
        <v>1507340563</v>
      </c>
      <c r="H13" s="63">
        <f t="shared" si="1"/>
        <v>-51880787</v>
      </c>
      <c r="I13" s="63">
        <v>1627927808</v>
      </c>
      <c r="J13" s="28">
        <f t="shared" si="2"/>
        <v>0.6602743499680974</v>
      </c>
      <c r="K13" s="29">
        <f t="shared" si="3"/>
        <v>-3.327352271055037</v>
      </c>
      <c r="L13" s="30">
        <f t="shared" si="4"/>
        <v>0.7308153646197401</v>
      </c>
      <c r="M13" s="29">
        <f t="shared" si="5"/>
        <v>-2.3919259034679885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10958660509</v>
      </c>
      <c r="D15" s="62">
        <v>11827222974</v>
      </c>
      <c r="E15" s="63">
        <f t="shared" si="0"/>
        <v>868562465</v>
      </c>
      <c r="F15" s="61">
        <v>11755849321</v>
      </c>
      <c r="G15" s="62">
        <v>13355460250</v>
      </c>
      <c r="H15" s="63">
        <f t="shared" si="1"/>
        <v>1599610929</v>
      </c>
      <c r="I15" s="63">
        <v>15053867800</v>
      </c>
      <c r="J15" s="28">
        <f t="shared" si="2"/>
        <v>7.925808672389087</v>
      </c>
      <c r="K15" s="29">
        <f t="shared" si="3"/>
        <v>13.606936303126508</v>
      </c>
      <c r="L15" s="30">
        <f t="shared" si="4"/>
        <v>67.4093784717335</v>
      </c>
      <c r="M15" s="29">
        <f t="shared" si="5"/>
        <v>73.74889699621545</v>
      </c>
      <c r="N15" s="5"/>
      <c r="O15" s="31"/>
    </row>
    <row r="16" spans="1:15" ht="12.75">
      <c r="A16" s="2"/>
      <c r="B16" s="27" t="s">
        <v>23</v>
      </c>
      <c r="C16" s="61">
        <v>8891085737</v>
      </c>
      <c r="D16" s="62">
        <v>9186606332</v>
      </c>
      <c r="E16" s="63">
        <f t="shared" si="0"/>
        <v>295520595</v>
      </c>
      <c r="F16" s="61">
        <v>9566925563</v>
      </c>
      <c r="G16" s="62">
        <v>10024695436</v>
      </c>
      <c r="H16" s="63">
        <f t="shared" si="1"/>
        <v>457769873</v>
      </c>
      <c r="I16" s="63">
        <v>11057097704</v>
      </c>
      <c r="J16" s="40">
        <f t="shared" si="2"/>
        <v>3.323785235476916</v>
      </c>
      <c r="K16" s="29">
        <f t="shared" si="3"/>
        <v>4.784921446137523</v>
      </c>
      <c r="L16" s="30">
        <f t="shared" si="4"/>
        <v>22.93543692858852</v>
      </c>
      <c r="M16" s="29">
        <f t="shared" si="5"/>
        <v>21.105146632720732</v>
      </c>
      <c r="N16" s="5"/>
      <c r="O16" s="31"/>
    </row>
    <row r="17" spans="1:15" ht="16.5">
      <c r="A17" s="2"/>
      <c r="B17" s="32" t="s">
        <v>24</v>
      </c>
      <c r="C17" s="64">
        <v>28033382842</v>
      </c>
      <c r="D17" s="65">
        <v>29321871899</v>
      </c>
      <c r="E17" s="66">
        <f t="shared" si="0"/>
        <v>1288489057</v>
      </c>
      <c r="F17" s="64">
        <v>30071966300</v>
      </c>
      <c r="G17" s="65">
        <v>32240962711</v>
      </c>
      <c r="H17" s="66">
        <f t="shared" si="1"/>
        <v>2168996411</v>
      </c>
      <c r="I17" s="66">
        <v>35528467960</v>
      </c>
      <c r="J17" s="41">
        <f t="shared" si="2"/>
        <v>4.5962667590354735</v>
      </c>
      <c r="K17" s="34">
        <f t="shared" si="3"/>
        <v>7.212685693253121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187284614</v>
      </c>
      <c r="D18" s="71">
        <v>132967026</v>
      </c>
      <c r="E18" s="72">
        <f t="shared" si="0"/>
        <v>-54317588</v>
      </c>
      <c r="F18" s="73">
        <v>341637096</v>
      </c>
      <c r="G18" s="74">
        <v>158210728</v>
      </c>
      <c r="H18" s="75">
        <f t="shared" si="1"/>
        <v>-183426368</v>
      </c>
      <c r="I18" s="75">
        <v>271697586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1493189500</v>
      </c>
      <c r="D21" s="62">
        <v>1006655000</v>
      </c>
      <c r="E21" s="63">
        <f t="shared" si="0"/>
        <v>-486534500</v>
      </c>
      <c r="F21" s="61">
        <v>1340863325</v>
      </c>
      <c r="G21" s="62">
        <v>1812300000</v>
      </c>
      <c r="H21" s="63">
        <f t="shared" si="1"/>
        <v>471436675</v>
      </c>
      <c r="I21" s="63">
        <v>1711600000</v>
      </c>
      <c r="J21" s="28">
        <f t="shared" si="2"/>
        <v>-32.58357361875368</v>
      </c>
      <c r="K21" s="29">
        <f t="shared" si="3"/>
        <v>35.15918932304305</v>
      </c>
      <c r="L21" s="30">
        <f>IF($E$25=0,0,($E21/$E$25)*100)</f>
        <v>-217.72504727252016</v>
      </c>
      <c r="M21" s="29">
        <f>IF($H$25=0,0,($H21/$H$25)*100)</f>
        <v>66.77704224903515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2208897621</v>
      </c>
      <c r="D23" s="62">
        <v>1975555521</v>
      </c>
      <c r="E23" s="63">
        <f t="shared" si="0"/>
        <v>-233342100</v>
      </c>
      <c r="F23" s="61">
        <v>2259196863</v>
      </c>
      <c r="G23" s="62">
        <v>2200479646</v>
      </c>
      <c r="H23" s="63">
        <f t="shared" si="1"/>
        <v>-58717217</v>
      </c>
      <c r="I23" s="63">
        <v>2365934000</v>
      </c>
      <c r="J23" s="28">
        <f t="shared" si="2"/>
        <v>-10.563735402746401</v>
      </c>
      <c r="K23" s="29">
        <f t="shared" si="3"/>
        <v>-2.5990305653146617</v>
      </c>
      <c r="L23" s="30">
        <f>IF($E$25=0,0,($E23/$E$25)*100)</f>
        <v>-104.42100149767207</v>
      </c>
      <c r="M23" s="29">
        <f>IF($H$25=0,0,($H23/$H$25)*100)</f>
        <v>-8.317049326624334</v>
      </c>
      <c r="N23" s="5"/>
      <c r="O23" s="31"/>
    </row>
    <row r="24" spans="1:15" ht="12.75">
      <c r="A24" s="6"/>
      <c r="B24" s="27" t="s">
        <v>30</v>
      </c>
      <c r="C24" s="61">
        <v>546013500</v>
      </c>
      <c r="D24" s="62">
        <v>1489352906</v>
      </c>
      <c r="E24" s="63">
        <f t="shared" si="0"/>
        <v>943339406</v>
      </c>
      <c r="F24" s="61">
        <v>651981500</v>
      </c>
      <c r="G24" s="62">
        <v>945248200</v>
      </c>
      <c r="H24" s="63">
        <f t="shared" si="1"/>
        <v>293266700</v>
      </c>
      <c r="I24" s="63">
        <v>1104911270</v>
      </c>
      <c r="J24" s="28">
        <f t="shared" si="2"/>
        <v>172.76851323273144</v>
      </c>
      <c r="K24" s="29">
        <f t="shared" si="3"/>
        <v>44.98083151132356</v>
      </c>
      <c r="L24" s="30">
        <f>IF($E$25=0,0,($E24/$E$25)*100)</f>
        <v>422.1460487701922</v>
      </c>
      <c r="M24" s="29">
        <f>IF($H$25=0,0,($H24/$H$25)*100)</f>
        <v>41.540007077589195</v>
      </c>
      <c r="N24" s="5"/>
      <c r="O24" s="31"/>
    </row>
    <row r="25" spans="1:15" ht="16.5">
      <c r="A25" s="6"/>
      <c r="B25" s="32" t="s">
        <v>31</v>
      </c>
      <c r="C25" s="64">
        <v>4248100621</v>
      </c>
      <c r="D25" s="65">
        <v>4471563427</v>
      </c>
      <c r="E25" s="66">
        <f t="shared" si="0"/>
        <v>223462806</v>
      </c>
      <c r="F25" s="64">
        <v>4252041688</v>
      </c>
      <c r="G25" s="65">
        <v>4958027846</v>
      </c>
      <c r="H25" s="66">
        <f t="shared" si="1"/>
        <v>705986158</v>
      </c>
      <c r="I25" s="66">
        <v>5182445270</v>
      </c>
      <c r="J25" s="41">
        <f t="shared" si="2"/>
        <v>5.260299271051565</v>
      </c>
      <c r="K25" s="34">
        <f t="shared" si="3"/>
        <v>16.603462755137503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380250000</v>
      </c>
      <c r="D27" s="62">
        <v>497100000</v>
      </c>
      <c r="E27" s="63">
        <f t="shared" si="0"/>
        <v>116850000</v>
      </c>
      <c r="F27" s="61">
        <v>463000000</v>
      </c>
      <c r="G27" s="62">
        <v>505500000</v>
      </c>
      <c r="H27" s="63">
        <f t="shared" si="1"/>
        <v>42500000</v>
      </c>
      <c r="I27" s="63">
        <v>515000000</v>
      </c>
      <c r="J27" s="28">
        <f t="shared" si="2"/>
        <v>30.729783037475343</v>
      </c>
      <c r="K27" s="29">
        <f t="shared" si="3"/>
        <v>9.1792656587473</v>
      </c>
      <c r="L27" s="30">
        <f aca="true" t="shared" si="6" ref="L27:L32">IF($E$32=0,0,($E27/$E$32)*100)</f>
        <v>52.29058118960522</v>
      </c>
      <c r="M27" s="29">
        <f aca="true" t="shared" si="7" ref="M27:M32">IF($H$32=0,0,($H27/$H$32)*100)</f>
        <v>6.019948056828615</v>
      </c>
      <c r="N27" s="5"/>
      <c r="O27" s="31"/>
    </row>
    <row r="28" spans="1:15" ht="12.75">
      <c r="A28" s="6"/>
      <c r="B28" s="27" t="s">
        <v>34</v>
      </c>
      <c r="C28" s="61">
        <v>614000000</v>
      </c>
      <c r="D28" s="62">
        <v>508000000</v>
      </c>
      <c r="E28" s="63">
        <f t="shared" si="0"/>
        <v>-106000000</v>
      </c>
      <c r="F28" s="61">
        <v>674000000</v>
      </c>
      <c r="G28" s="62">
        <v>719000000</v>
      </c>
      <c r="H28" s="63">
        <f t="shared" si="1"/>
        <v>45000000</v>
      </c>
      <c r="I28" s="63">
        <v>699000000</v>
      </c>
      <c r="J28" s="28">
        <f t="shared" si="2"/>
        <v>-17.263843648208468</v>
      </c>
      <c r="K28" s="29">
        <f t="shared" si="3"/>
        <v>6.6765578635014835</v>
      </c>
      <c r="L28" s="30">
        <f t="shared" si="6"/>
        <v>-47.43518704405779</v>
      </c>
      <c r="M28" s="29">
        <f t="shared" si="7"/>
        <v>6.3740626484067695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1226547621</v>
      </c>
      <c r="D30" s="62">
        <v>1203843621</v>
      </c>
      <c r="E30" s="63">
        <f t="shared" si="0"/>
        <v>-22704000</v>
      </c>
      <c r="F30" s="61">
        <v>1203200000</v>
      </c>
      <c r="G30" s="62">
        <v>1290689000</v>
      </c>
      <c r="H30" s="63">
        <f t="shared" si="1"/>
        <v>87489000</v>
      </c>
      <c r="I30" s="63">
        <v>1387544000</v>
      </c>
      <c r="J30" s="28">
        <f t="shared" si="2"/>
        <v>-1.851049206021818</v>
      </c>
      <c r="K30" s="29">
        <f t="shared" si="3"/>
        <v>7.271359707446809</v>
      </c>
      <c r="L30" s="30">
        <f t="shared" si="6"/>
        <v>-10.160080062719699</v>
      </c>
      <c r="M30" s="29">
        <f t="shared" si="7"/>
        <v>12.392452601032442</v>
      </c>
      <c r="N30" s="5"/>
      <c r="O30" s="31"/>
    </row>
    <row r="31" spans="1:15" ht="12.75">
      <c r="A31" s="6"/>
      <c r="B31" s="27" t="s">
        <v>30</v>
      </c>
      <c r="C31" s="61">
        <v>2027303000</v>
      </c>
      <c r="D31" s="62">
        <v>2262619806</v>
      </c>
      <c r="E31" s="63">
        <f t="shared" si="0"/>
        <v>235316806</v>
      </c>
      <c r="F31" s="61">
        <v>1911841688</v>
      </c>
      <c r="G31" s="62">
        <v>2442838846</v>
      </c>
      <c r="H31" s="63">
        <f t="shared" si="1"/>
        <v>530997158</v>
      </c>
      <c r="I31" s="63">
        <v>2580901270</v>
      </c>
      <c r="J31" s="28">
        <f t="shared" si="2"/>
        <v>11.607382122948568</v>
      </c>
      <c r="K31" s="29">
        <f t="shared" si="3"/>
        <v>27.77411756072138</v>
      </c>
      <c r="L31" s="30">
        <f t="shared" si="6"/>
        <v>105.30468591717228</v>
      </c>
      <c r="M31" s="29">
        <f t="shared" si="7"/>
        <v>75.21353669373218</v>
      </c>
      <c r="N31" s="5"/>
      <c r="O31" s="31"/>
    </row>
    <row r="32" spans="1:15" ht="17.25" thickBot="1">
      <c r="A32" s="6"/>
      <c r="B32" s="55" t="s">
        <v>37</v>
      </c>
      <c r="C32" s="79">
        <v>4248100621</v>
      </c>
      <c r="D32" s="80">
        <v>4471563427</v>
      </c>
      <c r="E32" s="81">
        <f t="shared" si="0"/>
        <v>223462806</v>
      </c>
      <c r="F32" s="79">
        <v>4252041688</v>
      </c>
      <c r="G32" s="80">
        <v>4958027846</v>
      </c>
      <c r="H32" s="81">
        <f t="shared" si="1"/>
        <v>705986158</v>
      </c>
      <c r="I32" s="81">
        <v>5182445270</v>
      </c>
      <c r="J32" s="56">
        <f t="shared" si="2"/>
        <v>5.260299271051565</v>
      </c>
      <c r="K32" s="57">
        <f t="shared" si="3"/>
        <v>16.603462755137503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8220027000</v>
      </c>
      <c r="D7" s="62">
        <v>7630678000</v>
      </c>
      <c r="E7" s="63">
        <f>($D7-$C7)</f>
        <v>-589349000</v>
      </c>
      <c r="F7" s="61">
        <v>8754731000</v>
      </c>
      <c r="G7" s="62">
        <v>8043745000</v>
      </c>
      <c r="H7" s="63">
        <f>($G7-$F7)</f>
        <v>-710986000</v>
      </c>
      <c r="I7" s="63">
        <v>8476157000</v>
      </c>
      <c r="J7" s="28">
        <f>IF($C7=0,0,($E7/$C7)*100)</f>
        <v>-7.169672313728411</v>
      </c>
      <c r="K7" s="29">
        <f>IF($F7=0,0,($H7/$F7)*100)</f>
        <v>-8.121163288740682</v>
      </c>
      <c r="L7" s="30">
        <f>IF($E$10=0,0,($E7/$E$10)*100)</f>
        <v>-34.98750679410923</v>
      </c>
      <c r="M7" s="29">
        <f>IF($H$10=0,0,($H7/$H$10)*100)</f>
        <v>-49.192610894643984</v>
      </c>
      <c r="N7" s="5"/>
      <c r="O7" s="31"/>
    </row>
    <row r="8" spans="1:15" ht="12.75">
      <c r="A8" s="2"/>
      <c r="B8" s="27" t="s">
        <v>16</v>
      </c>
      <c r="C8" s="61">
        <v>24422547000</v>
      </c>
      <c r="D8" s="62">
        <v>25119232550</v>
      </c>
      <c r="E8" s="63">
        <f>($D8-$C8)</f>
        <v>696685550</v>
      </c>
      <c r="F8" s="61">
        <v>26123834000</v>
      </c>
      <c r="G8" s="62">
        <v>26911532000</v>
      </c>
      <c r="H8" s="63">
        <f>($G8-$F8)</f>
        <v>787698000</v>
      </c>
      <c r="I8" s="63">
        <v>28929102000</v>
      </c>
      <c r="J8" s="28">
        <f>IF($C8=0,0,($E8/$C8)*100)</f>
        <v>2.8526326512955427</v>
      </c>
      <c r="K8" s="29">
        <f>IF($F8=0,0,($H8/$F8)*100)</f>
        <v>3.015246536936347</v>
      </c>
      <c r="L8" s="30">
        <f>IF($E$10=0,0,($E8/$E$10)*100)</f>
        <v>41.35968740760182</v>
      </c>
      <c r="M8" s="29">
        <f>IF($H$10=0,0,($H8/$H$10)*100)</f>
        <v>54.50025910002346</v>
      </c>
      <c r="N8" s="5"/>
      <c r="O8" s="31"/>
    </row>
    <row r="9" spans="1:15" ht="12.75">
      <c r="A9" s="2"/>
      <c r="B9" s="27" t="s">
        <v>17</v>
      </c>
      <c r="C9" s="61">
        <v>9461516000</v>
      </c>
      <c r="D9" s="62">
        <v>11038635000</v>
      </c>
      <c r="E9" s="63">
        <f aca="true" t="shared" si="0" ref="E9:E32">($D9-$C9)</f>
        <v>1577119000</v>
      </c>
      <c r="F9" s="61">
        <v>10029512000</v>
      </c>
      <c r="G9" s="62">
        <v>11398110560</v>
      </c>
      <c r="H9" s="63">
        <f aca="true" t="shared" si="1" ref="H9:H32">($G9-$F9)</f>
        <v>1368598560</v>
      </c>
      <c r="I9" s="63">
        <v>12356689702</v>
      </c>
      <c r="J9" s="28">
        <f aca="true" t="shared" si="2" ref="J9:J32">IF($C9=0,0,($E9/$C9)*100)</f>
        <v>16.668776969779472</v>
      </c>
      <c r="K9" s="29">
        <f aca="true" t="shared" si="3" ref="K9:K32">IF($F9=0,0,($H9/$F9)*100)</f>
        <v>13.645714367757872</v>
      </c>
      <c r="L9" s="30">
        <f>IF($E$10=0,0,($E9/$E$10)*100)</f>
        <v>93.62781938650741</v>
      </c>
      <c r="M9" s="29">
        <f>IF($H$10=0,0,($H9/$H$10)*100)</f>
        <v>94.69235179462054</v>
      </c>
      <c r="N9" s="5"/>
      <c r="O9" s="31"/>
    </row>
    <row r="10" spans="1:15" ht="16.5">
      <c r="A10" s="6"/>
      <c r="B10" s="32" t="s">
        <v>18</v>
      </c>
      <c r="C10" s="64">
        <v>42104090000</v>
      </c>
      <c r="D10" s="65">
        <v>43788545550</v>
      </c>
      <c r="E10" s="66">
        <f t="shared" si="0"/>
        <v>1684455550</v>
      </c>
      <c r="F10" s="64">
        <v>44908077000</v>
      </c>
      <c r="G10" s="65">
        <v>46353387560</v>
      </c>
      <c r="H10" s="66">
        <f t="shared" si="1"/>
        <v>1445310560</v>
      </c>
      <c r="I10" s="66">
        <v>49761948702</v>
      </c>
      <c r="J10" s="33">
        <f t="shared" si="2"/>
        <v>4.000693400569873</v>
      </c>
      <c r="K10" s="34">
        <f t="shared" si="3"/>
        <v>3.2183755274134764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9080889812</v>
      </c>
      <c r="D12" s="62">
        <v>9580796000</v>
      </c>
      <c r="E12" s="63">
        <f t="shared" si="0"/>
        <v>499906188</v>
      </c>
      <c r="F12" s="61">
        <v>9445081136</v>
      </c>
      <c r="G12" s="62">
        <v>10193032000</v>
      </c>
      <c r="H12" s="63">
        <f t="shared" si="1"/>
        <v>747950864</v>
      </c>
      <c r="I12" s="63">
        <v>10809700000</v>
      </c>
      <c r="J12" s="28">
        <f t="shared" si="2"/>
        <v>5.5050352812275705</v>
      </c>
      <c r="K12" s="29">
        <f t="shared" si="3"/>
        <v>7.918945885485086</v>
      </c>
      <c r="L12" s="30">
        <f aca="true" t="shared" si="4" ref="L12:L17">IF($E$17=0,0,($E12/$E$17)*100)</f>
        <v>13.997665249138125</v>
      </c>
      <c r="M12" s="29">
        <f aca="true" t="shared" si="5" ref="M12:M17">IF($H$17=0,0,($H12/$H$17)*100)</f>
        <v>21.41142559801881</v>
      </c>
      <c r="N12" s="5"/>
      <c r="O12" s="31"/>
    </row>
    <row r="13" spans="1:15" ht="12.75">
      <c r="A13" s="2"/>
      <c r="B13" s="27" t="s">
        <v>21</v>
      </c>
      <c r="C13" s="61">
        <v>1419634000</v>
      </c>
      <c r="D13" s="62">
        <v>2135425000</v>
      </c>
      <c r="E13" s="63">
        <f t="shared" si="0"/>
        <v>715791000</v>
      </c>
      <c r="F13" s="61">
        <v>1385022000</v>
      </c>
      <c r="G13" s="62">
        <v>2094739000</v>
      </c>
      <c r="H13" s="63">
        <f t="shared" si="1"/>
        <v>709717000</v>
      </c>
      <c r="I13" s="63">
        <v>2108997000</v>
      </c>
      <c r="J13" s="28">
        <f t="shared" si="2"/>
        <v>50.4208126883408</v>
      </c>
      <c r="K13" s="29">
        <f t="shared" si="3"/>
        <v>51.24229073617603</v>
      </c>
      <c r="L13" s="30">
        <f t="shared" si="4"/>
        <v>20.04256607910968</v>
      </c>
      <c r="M13" s="29">
        <f t="shared" si="5"/>
        <v>20.31691314571316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13350164000</v>
      </c>
      <c r="D15" s="62">
        <v>14479359000</v>
      </c>
      <c r="E15" s="63">
        <f t="shared" si="0"/>
        <v>1129195000</v>
      </c>
      <c r="F15" s="61">
        <v>14324943000</v>
      </c>
      <c r="G15" s="62">
        <v>15475551000</v>
      </c>
      <c r="H15" s="63">
        <f t="shared" si="1"/>
        <v>1150608000</v>
      </c>
      <c r="I15" s="63">
        <v>16651273000</v>
      </c>
      <c r="J15" s="28">
        <f t="shared" si="2"/>
        <v>8.458285606079446</v>
      </c>
      <c r="K15" s="29">
        <f t="shared" si="3"/>
        <v>8.032199499851412</v>
      </c>
      <c r="L15" s="30">
        <f t="shared" si="4"/>
        <v>31.618119540061635</v>
      </c>
      <c r="M15" s="29">
        <f t="shared" si="5"/>
        <v>32.93820325673857</v>
      </c>
      <c r="N15" s="5"/>
      <c r="O15" s="31"/>
    </row>
    <row r="16" spans="1:15" ht="12.75">
      <c r="A16" s="2"/>
      <c r="B16" s="27" t="s">
        <v>23</v>
      </c>
      <c r="C16" s="61">
        <v>15773280739</v>
      </c>
      <c r="D16" s="62">
        <v>16999742624</v>
      </c>
      <c r="E16" s="63">
        <f t="shared" si="0"/>
        <v>1226461885</v>
      </c>
      <c r="F16" s="61">
        <v>16994140845</v>
      </c>
      <c r="G16" s="62">
        <v>17879097417</v>
      </c>
      <c r="H16" s="63">
        <f t="shared" si="1"/>
        <v>884956572</v>
      </c>
      <c r="I16" s="63">
        <v>19062166264</v>
      </c>
      <c r="J16" s="40">
        <f t="shared" si="2"/>
        <v>7.7755661951006125</v>
      </c>
      <c r="K16" s="29">
        <f t="shared" si="3"/>
        <v>5.207421664157686</v>
      </c>
      <c r="L16" s="30">
        <f t="shared" si="4"/>
        <v>34.34164913169056</v>
      </c>
      <c r="M16" s="29">
        <f t="shared" si="5"/>
        <v>25.333457999529465</v>
      </c>
      <c r="N16" s="5"/>
      <c r="O16" s="31"/>
    </row>
    <row r="17" spans="1:15" ht="16.5">
      <c r="A17" s="2"/>
      <c r="B17" s="32" t="s">
        <v>24</v>
      </c>
      <c r="C17" s="64">
        <v>39623968551</v>
      </c>
      <c r="D17" s="65">
        <v>43195322624</v>
      </c>
      <c r="E17" s="66">
        <f t="shared" si="0"/>
        <v>3571354073</v>
      </c>
      <c r="F17" s="64">
        <v>42149186981</v>
      </c>
      <c r="G17" s="65">
        <v>45642419417</v>
      </c>
      <c r="H17" s="66">
        <f t="shared" si="1"/>
        <v>3493232436</v>
      </c>
      <c r="I17" s="66">
        <v>48632136264</v>
      </c>
      <c r="J17" s="41">
        <f t="shared" si="2"/>
        <v>9.013115555054288</v>
      </c>
      <c r="K17" s="34">
        <f t="shared" si="3"/>
        <v>8.287781298307554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2480121449</v>
      </c>
      <c r="D18" s="71">
        <v>593222926</v>
      </c>
      <c r="E18" s="72">
        <f t="shared" si="0"/>
        <v>-1886898523</v>
      </c>
      <c r="F18" s="73">
        <v>2758890019</v>
      </c>
      <c r="G18" s="74">
        <v>710968143</v>
      </c>
      <c r="H18" s="75">
        <f t="shared" si="1"/>
        <v>-2047921876</v>
      </c>
      <c r="I18" s="75">
        <v>1129812438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3440000000</v>
      </c>
      <c r="D21" s="62">
        <v>3940000000</v>
      </c>
      <c r="E21" s="63">
        <f t="shared" si="0"/>
        <v>500000000</v>
      </c>
      <c r="F21" s="61">
        <v>2506000000</v>
      </c>
      <c r="G21" s="62">
        <v>2506000000</v>
      </c>
      <c r="H21" s="63">
        <f t="shared" si="1"/>
        <v>0</v>
      </c>
      <c r="I21" s="63">
        <v>3000000000</v>
      </c>
      <c r="J21" s="28">
        <f t="shared" si="2"/>
        <v>14.534883720930234</v>
      </c>
      <c r="K21" s="29">
        <f t="shared" si="3"/>
        <v>0</v>
      </c>
      <c r="L21" s="30">
        <f>IF($E$25=0,0,($E21/$E$25)*100)</f>
        <v>-32.41823149470092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4767309000</v>
      </c>
      <c r="D22" s="62">
        <v>2955677000</v>
      </c>
      <c r="E22" s="63">
        <f t="shared" si="0"/>
        <v>-1811632000</v>
      </c>
      <c r="F22" s="61">
        <v>4636377000</v>
      </c>
      <c r="G22" s="62">
        <v>4175157000</v>
      </c>
      <c r="H22" s="63">
        <f t="shared" si="1"/>
        <v>-461220000</v>
      </c>
      <c r="I22" s="63">
        <v>2931276000</v>
      </c>
      <c r="J22" s="28">
        <f t="shared" si="2"/>
        <v>-38.00114488068636</v>
      </c>
      <c r="K22" s="29">
        <f t="shared" si="3"/>
        <v>-9.947853679715864</v>
      </c>
      <c r="L22" s="30">
        <f>IF($E$25=0,0,($E22/$E$25)*100)</f>
        <v>117.45981111841601</v>
      </c>
      <c r="M22" s="29">
        <f>IF($H$25=0,0,($H22/$H$25)*100)</f>
        <v>88.42255405869147</v>
      </c>
      <c r="N22" s="5"/>
      <c r="O22" s="31"/>
    </row>
    <row r="23" spans="1:15" ht="12.75">
      <c r="A23" s="6"/>
      <c r="B23" s="27" t="s">
        <v>29</v>
      </c>
      <c r="C23" s="61">
        <v>2766321000</v>
      </c>
      <c r="D23" s="62">
        <v>2741915000</v>
      </c>
      <c r="E23" s="63">
        <f t="shared" si="0"/>
        <v>-24406000</v>
      </c>
      <c r="F23" s="61">
        <v>2882167000</v>
      </c>
      <c r="G23" s="62">
        <v>2891417000</v>
      </c>
      <c r="H23" s="63">
        <f t="shared" si="1"/>
        <v>9250000</v>
      </c>
      <c r="I23" s="63">
        <v>3092789000</v>
      </c>
      <c r="J23" s="28">
        <f t="shared" si="2"/>
        <v>-0.88225480701625</v>
      </c>
      <c r="K23" s="29">
        <f t="shared" si="3"/>
        <v>0.32093907119191917</v>
      </c>
      <c r="L23" s="30">
        <f>IF($E$25=0,0,($E23/$E$25)*100)</f>
        <v>1.5823987157193413</v>
      </c>
      <c r="M23" s="29">
        <f>IF($H$25=0,0,($H23/$H$25)*100)</f>
        <v>-1.7733589719502538</v>
      </c>
      <c r="N23" s="5"/>
      <c r="O23" s="31"/>
    </row>
    <row r="24" spans="1:15" ht="12.75">
      <c r="A24" s="6"/>
      <c r="B24" s="27" t="s">
        <v>30</v>
      </c>
      <c r="C24" s="61">
        <v>465565000</v>
      </c>
      <c r="D24" s="62">
        <v>259261000</v>
      </c>
      <c r="E24" s="63">
        <f t="shared" si="0"/>
        <v>-206304000</v>
      </c>
      <c r="F24" s="61">
        <v>348415000</v>
      </c>
      <c r="G24" s="62">
        <v>278776000</v>
      </c>
      <c r="H24" s="63">
        <f t="shared" si="1"/>
        <v>-69639000</v>
      </c>
      <c r="I24" s="63">
        <v>287230000</v>
      </c>
      <c r="J24" s="28">
        <f t="shared" si="2"/>
        <v>-44.31260941007164</v>
      </c>
      <c r="K24" s="29">
        <f t="shared" si="3"/>
        <v>-19.987371381829142</v>
      </c>
      <c r="L24" s="30">
        <f>IF($E$25=0,0,($E24/$E$25)*100)</f>
        <v>13.376021660565558</v>
      </c>
      <c r="M24" s="29">
        <f>IF($H$25=0,0,($H24/$H$25)*100)</f>
        <v>13.350804913258782</v>
      </c>
      <c r="N24" s="5"/>
      <c r="O24" s="31"/>
    </row>
    <row r="25" spans="1:15" ht="16.5">
      <c r="A25" s="6"/>
      <c r="B25" s="32" t="s">
        <v>31</v>
      </c>
      <c r="C25" s="64">
        <v>11439195000</v>
      </c>
      <c r="D25" s="65">
        <v>9896853000</v>
      </c>
      <c r="E25" s="66">
        <f t="shared" si="0"/>
        <v>-1542342000</v>
      </c>
      <c r="F25" s="64">
        <v>10372959000</v>
      </c>
      <c r="G25" s="65">
        <v>9851350000</v>
      </c>
      <c r="H25" s="66">
        <f t="shared" si="1"/>
        <v>-521609000</v>
      </c>
      <c r="I25" s="66">
        <v>9311295000</v>
      </c>
      <c r="J25" s="41">
        <f t="shared" si="2"/>
        <v>-13.482959246695245</v>
      </c>
      <c r="K25" s="34">
        <f t="shared" si="3"/>
        <v>-5.028545856587305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1892466000</v>
      </c>
      <c r="D27" s="62">
        <v>933484000</v>
      </c>
      <c r="E27" s="63">
        <f t="shared" si="0"/>
        <v>-958982000</v>
      </c>
      <c r="F27" s="61">
        <v>1659748000</v>
      </c>
      <c r="G27" s="62">
        <v>1118173600</v>
      </c>
      <c r="H27" s="63">
        <f t="shared" si="1"/>
        <v>-541574400</v>
      </c>
      <c r="I27" s="63">
        <v>1329410000</v>
      </c>
      <c r="J27" s="28">
        <f t="shared" si="2"/>
        <v>-50.67367128392267</v>
      </c>
      <c r="K27" s="29">
        <f t="shared" si="3"/>
        <v>-32.62991731274868</v>
      </c>
      <c r="L27" s="30">
        <f aca="true" t="shared" si="6" ref="L27:L32">IF($E$32=0,0,($E27/$E$32)*100)</f>
        <v>62.177000950502546</v>
      </c>
      <c r="M27" s="29">
        <f aca="true" t="shared" si="7" ref="M27:M32">IF($H$32=0,0,($H27/$H$32)*100)</f>
        <v>103.82765634795412</v>
      </c>
      <c r="N27" s="5"/>
      <c r="O27" s="31"/>
    </row>
    <row r="28" spans="1:15" ht="12.75">
      <c r="A28" s="6"/>
      <c r="B28" s="27" t="s">
        <v>34</v>
      </c>
      <c r="C28" s="61">
        <v>2704776000</v>
      </c>
      <c r="D28" s="62">
        <v>1734480000</v>
      </c>
      <c r="E28" s="63">
        <f t="shared" si="0"/>
        <v>-970296000</v>
      </c>
      <c r="F28" s="61">
        <v>2328075000</v>
      </c>
      <c r="G28" s="62">
        <v>1517970000</v>
      </c>
      <c r="H28" s="63">
        <f t="shared" si="1"/>
        <v>-810105000</v>
      </c>
      <c r="I28" s="63">
        <v>1424870000</v>
      </c>
      <c r="J28" s="28">
        <f t="shared" si="2"/>
        <v>-35.87343277225175</v>
      </c>
      <c r="K28" s="29">
        <f t="shared" si="3"/>
        <v>-34.797203698334464</v>
      </c>
      <c r="L28" s="30">
        <f t="shared" si="6"/>
        <v>62.91056069276464</v>
      </c>
      <c r="M28" s="29">
        <f t="shared" si="7"/>
        <v>155.3088616185687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2318975000</v>
      </c>
      <c r="D30" s="62">
        <v>1415241000</v>
      </c>
      <c r="E30" s="63">
        <f t="shared" si="0"/>
        <v>-903734000</v>
      </c>
      <c r="F30" s="61">
        <v>2015315000</v>
      </c>
      <c r="G30" s="62">
        <v>1375230000</v>
      </c>
      <c r="H30" s="63">
        <f t="shared" si="1"/>
        <v>-640085000</v>
      </c>
      <c r="I30" s="63">
        <v>1277295000</v>
      </c>
      <c r="J30" s="28">
        <f t="shared" si="2"/>
        <v>-38.97126963421339</v>
      </c>
      <c r="K30" s="29">
        <f t="shared" si="3"/>
        <v>-31.761039837444766</v>
      </c>
      <c r="L30" s="30">
        <f t="shared" si="6"/>
        <v>58.59491604326408</v>
      </c>
      <c r="M30" s="29">
        <f t="shared" si="7"/>
        <v>122.71356514170574</v>
      </c>
      <c r="N30" s="5"/>
      <c r="O30" s="31"/>
    </row>
    <row r="31" spans="1:15" ht="12.75">
      <c r="A31" s="6"/>
      <c r="B31" s="27" t="s">
        <v>30</v>
      </c>
      <c r="C31" s="61">
        <v>4522978000</v>
      </c>
      <c r="D31" s="62">
        <v>5813648000</v>
      </c>
      <c r="E31" s="63">
        <f t="shared" si="0"/>
        <v>1290670000</v>
      </c>
      <c r="F31" s="61">
        <v>4369821000</v>
      </c>
      <c r="G31" s="62">
        <v>5839976400</v>
      </c>
      <c r="H31" s="63">
        <f t="shared" si="1"/>
        <v>1470155400</v>
      </c>
      <c r="I31" s="63">
        <v>5279720000</v>
      </c>
      <c r="J31" s="28">
        <f t="shared" si="2"/>
        <v>28.535845188723002</v>
      </c>
      <c r="K31" s="29">
        <f t="shared" si="3"/>
        <v>33.64337806971956</v>
      </c>
      <c r="L31" s="30">
        <f t="shared" si="6"/>
        <v>-83.68247768653127</v>
      </c>
      <c r="M31" s="29">
        <f t="shared" si="7"/>
        <v>-281.8500831082286</v>
      </c>
      <c r="N31" s="5"/>
      <c r="O31" s="31"/>
    </row>
    <row r="32" spans="1:15" ht="17.25" thickBot="1">
      <c r="A32" s="6"/>
      <c r="B32" s="55" t="s">
        <v>37</v>
      </c>
      <c r="C32" s="79">
        <v>11439195000</v>
      </c>
      <c r="D32" s="80">
        <v>9896853000</v>
      </c>
      <c r="E32" s="81">
        <f t="shared" si="0"/>
        <v>-1542342000</v>
      </c>
      <c r="F32" s="79">
        <v>10372959000</v>
      </c>
      <c r="G32" s="80">
        <v>9851350000</v>
      </c>
      <c r="H32" s="81">
        <f t="shared" si="1"/>
        <v>-521609000</v>
      </c>
      <c r="I32" s="81">
        <v>9311295000</v>
      </c>
      <c r="J32" s="56">
        <f t="shared" si="2"/>
        <v>-13.482959246695245</v>
      </c>
      <c r="K32" s="57">
        <f t="shared" si="3"/>
        <v>-5.028545856587305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5278768300</v>
      </c>
      <c r="D7" s="62">
        <v>5236387300</v>
      </c>
      <c r="E7" s="63">
        <f>($D7-$C7)</f>
        <v>-42381000</v>
      </c>
      <c r="F7" s="61">
        <v>5700588800</v>
      </c>
      <c r="G7" s="62">
        <v>5763025900</v>
      </c>
      <c r="H7" s="63">
        <f>($G7-$F7)</f>
        <v>62437100</v>
      </c>
      <c r="I7" s="63">
        <v>6342327700</v>
      </c>
      <c r="J7" s="28">
        <f>IF($C7=0,0,($E7/$C7)*100)</f>
        <v>-0.8028577424017644</v>
      </c>
      <c r="K7" s="29">
        <f>IF($F7=0,0,($H7/$F7)*100)</f>
        <v>1.0952745793557326</v>
      </c>
      <c r="L7" s="30">
        <f>IF($E$10=0,0,($E7/$E$10)*100)</f>
        <v>40.15147796632579</v>
      </c>
      <c r="M7" s="29">
        <f>IF($H$10=0,0,($H7/$H$10)*100)</f>
        <v>-85.99423643825187</v>
      </c>
      <c r="N7" s="5"/>
      <c r="O7" s="31"/>
    </row>
    <row r="8" spans="1:15" ht="12.75">
      <c r="A8" s="2"/>
      <c r="B8" s="27" t="s">
        <v>16</v>
      </c>
      <c r="C8" s="61">
        <v>15732014090</v>
      </c>
      <c r="D8" s="62">
        <v>15913703485</v>
      </c>
      <c r="E8" s="63">
        <f>($D8-$C8)</f>
        <v>181689395</v>
      </c>
      <c r="F8" s="61">
        <v>17019954196</v>
      </c>
      <c r="G8" s="62">
        <v>17257370460</v>
      </c>
      <c r="H8" s="63">
        <f>($G8-$F8)</f>
        <v>237416264</v>
      </c>
      <c r="I8" s="63">
        <v>18716553865</v>
      </c>
      <c r="J8" s="28">
        <f>IF($C8=0,0,($E8/$C8)*100)</f>
        <v>1.1549023154987526</v>
      </c>
      <c r="K8" s="29">
        <f>IF($F8=0,0,($H8/$F8)*100)</f>
        <v>1.3949289244021417</v>
      </c>
      <c r="L8" s="30">
        <f>IF($E$10=0,0,($E8/$E$10)*100)</f>
        <v>-172.1313263032388</v>
      </c>
      <c r="M8" s="29">
        <f>IF($H$10=0,0,($H8/$H$10)*100)</f>
        <v>-326.991970170018</v>
      </c>
      <c r="N8" s="5"/>
      <c r="O8" s="31"/>
    </row>
    <row r="9" spans="1:15" ht="12.75">
      <c r="A9" s="2"/>
      <c r="B9" s="27" t="s">
        <v>17</v>
      </c>
      <c r="C9" s="61">
        <v>5390601881</v>
      </c>
      <c r="D9" s="62">
        <v>5145740709</v>
      </c>
      <c r="E9" s="63">
        <f aca="true" t="shared" si="0" ref="E9:E32">($D9-$C9)</f>
        <v>-244861172</v>
      </c>
      <c r="F9" s="61">
        <v>5882289049</v>
      </c>
      <c r="G9" s="62">
        <v>5509829540</v>
      </c>
      <c r="H9" s="63">
        <f aca="true" t="shared" si="1" ref="H9:H32">($G9-$F9)</f>
        <v>-372459509</v>
      </c>
      <c r="I9" s="63">
        <v>5896396176</v>
      </c>
      <c r="J9" s="28">
        <f aca="true" t="shared" si="2" ref="J9:J32">IF($C9=0,0,($E9/$C9)*100)</f>
        <v>-4.542371657292122</v>
      </c>
      <c r="K9" s="29">
        <f aca="true" t="shared" si="3" ref="K9:K32">IF($F9=0,0,($H9/$F9)*100)</f>
        <v>-6.331880427795686</v>
      </c>
      <c r="L9" s="30">
        <f>IF($E$10=0,0,($E9/$E$10)*100)</f>
        <v>231.979848336913</v>
      </c>
      <c r="M9" s="29">
        <f>IF($H$10=0,0,($H9/$H$10)*100)</f>
        <v>512.9862066082699</v>
      </c>
      <c r="N9" s="5"/>
      <c r="O9" s="31"/>
    </row>
    <row r="10" spans="1:15" ht="16.5">
      <c r="A10" s="6"/>
      <c r="B10" s="32" t="s">
        <v>18</v>
      </c>
      <c r="C10" s="64">
        <v>26401384271</v>
      </c>
      <c r="D10" s="65">
        <v>26295831494</v>
      </c>
      <c r="E10" s="66">
        <f t="shared" si="0"/>
        <v>-105552777</v>
      </c>
      <c r="F10" s="64">
        <v>28602832045</v>
      </c>
      <c r="G10" s="65">
        <v>28530225900</v>
      </c>
      <c r="H10" s="66">
        <f t="shared" si="1"/>
        <v>-72606145</v>
      </c>
      <c r="I10" s="66">
        <v>30955277741</v>
      </c>
      <c r="J10" s="33">
        <f t="shared" si="2"/>
        <v>-0.3998001616753938</v>
      </c>
      <c r="K10" s="34">
        <f t="shared" si="3"/>
        <v>-0.25384250372750106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6998729763</v>
      </c>
      <c r="D12" s="62">
        <v>7058527191</v>
      </c>
      <c r="E12" s="63">
        <f t="shared" si="0"/>
        <v>59797428</v>
      </c>
      <c r="F12" s="61">
        <v>7423772083</v>
      </c>
      <c r="G12" s="62">
        <v>7454456903</v>
      </c>
      <c r="H12" s="63">
        <f t="shared" si="1"/>
        <v>30684820</v>
      </c>
      <c r="I12" s="63">
        <v>7871707360</v>
      </c>
      <c r="J12" s="28">
        <f t="shared" si="2"/>
        <v>0.8544040136558706</v>
      </c>
      <c r="K12" s="29">
        <f t="shared" si="3"/>
        <v>0.41333192421500153</v>
      </c>
      <c r="L12" s="30">
        <f aca="true" t="shared" si="4" ref="L12:L17">IF($E$17=0,0,($E12/$E$17)*100)</f>
        <v>12.769442528678749</v>
      </c>
      <c r="M12" s="29">
        <f aca="true" t="shared" si="5" ref="M12:M17">IF($H$17=0,0,($H12/$H$17)*100)</f>
        <v>5.934846579998921</v>
      </c>
      <c r="N12" s="5"/>
      <c r="O12" s="31"/>
    </row>
    <row r="13" spans="1:15" ht="12.75">
      <c r="A13" s="2"/>
      <c r="B13" s="27" t="s">
        <v>21</v>
      </c>
      <c r="C13" s="61">
        <v>734862785</v>
      </c>
      <c r="D13" s="62">
        <v>1063227742</v>
      </c>
      <c r="E13" s="63">
        <f t="shared" si="0"/>
        <v>328364957</v>
      </c>
      <c r="F13" s="61">
        <v>824622080</v>
      </c>
      <c r="G13" s="62">
        <v>1745377498</v>
      </c>
      <c r="H13" s="63">
        <f t="shared" si="1"/>
        <v>920755418</v>
      </c>
      <c r="I13" s="63">
        <v>1901033248</v>
      </c>
      <c r="J13" s="28">
        <f t="shared" si="2"/>
        <v>44.68384625029012</v>
      </c>
      <c r="K13" s="29">
        <f t="shared" si="3"/>
        <v>111.65786611001248</v>
      </c>
      <c r="L13" s="30">
        <f t="shared" si="4"/>
        <v>70.12069895119181</v>
      </c>
      <c r="M13" s="29">
        <f t="shared" si="5"/>
        <v>178.0861723657749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8800145867</v>
      </c>
      <c r="D15" s="62">
        <v>8795117744</v>
      </c>
      <c r="E15" s="63">
        <f t="shared" si="0"/>
        <v>-5028123</v>
      </c>
      <c r="F15" s="61">
        <v>9525832778</v>
      </c>
      <c r="G15" s="62">
        <v>9521345375</v>
      </c>
      <c r="H15" s="63">
        <f t="shared" si="1"/>
        <v>-4487403</v>
      </c>
      <c r="I15" s="63">
        <v>10307107715</v>
      </c>
      <c r="J15" s="28">
        <f t="shared" si="2"/>
        <v>-0.05713681427549001</v>
      </c>
      <c r="K15" s="29">
        <f t="shared" si="3"/>
        <v>-0.04710772385553208</v>
      </c>
      <c r="L15" s="30">
        <f t="shared" si="4"/>
        <v>-1.0737305904800416</v>
      </c>
      <c r="M15" s="29">
        <f t="shared" si="5"/>
        <v>-0.8679225867261694</v>
      </c>
      <c r="N15" s="5"/>
      <c r="O15" s="31"/>
    </row>
    <row r="16" spans="1:15" ht="12.75">
      <c r="A16" s="2"/>
      <c r="B16" s="27" t="s">
        <v>23</v>
      </c>
      <c r="C16" s="61">
        <v>8708892621</v>
      </c>
      <c r="D16" s="62">
        <v>8794043704</v>
      </c>
      <c r="E16" s="63">
        <f t="shared" si="0"/>
        <v>85151083</v>
      </c>
      <c r="F16" s="61">
        <v>9578033651</v>
      </c>
      <c r="G16" s="62">
        <v>9148108840</v>
      </c>
      <c r="H16" s="63">
        <f t="shared" si="1"/>
        <v>-429924811</v>
      </c>
      <c r="I16" s="63">
        <v>10041888270</v>
      </c>
      <c r="J16" s="40">
        <f t="shared" si="2"/>
        <v>0.977748684082667</v>
      </c>
      <c r="K16" s="29">
        <f t="shared" si="3"/>
        <v>-4.488654213019115</v>
      </c>
      <c r="L16" s="30">
        <f t="shared" si="4"/>
        <v>18.18358911060947</v>
      </c>
      <c r="M16" s="29">
        <f t="shared" si="5"/>
        <v>-83.15309635904765</v>
      </c>
      <c r="N16" s="5"/>
      <c r="O16" s="31"/>
    </row>
    <row r="17" spans="1:15" ht="16.5">
      <c r="A17" s="2"/>
      <c r="B17" s="32" t="s">
        <v>24</v>
      </c>
      <c r="C17" s="64">
        <v>25242631036</v>
      </c>
      <c r="D17" s="65">
        <v>25710916381</v>
      </c>
      <c r="E17" s="66">
        <f t="shared" si="0"/>
        <v>468285345</v>
      </c>
      <c r="F17" s="64">
        <v>27352260592</v>
      </c>
      <c r="G17" s="65">
        <v>27869288616</v>
      </c>
      <c r="H17" s="66">
        <f t="shared" si="1"/>
        <v>517028024</v>
      </c>
      <c r="I17" s="66">
        <v>30121736593</v>
      </c>
      <c r="J17" s="41">
        <f t="shared" si="2"/>
        <v>1.8551368291686818</v>
      </c>
      <c r="K17" s="34">
        <f t="shared" si="3"/>
        <v>1.8902570128014229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1158753235</v>
      </c>
      <c r="D18" s="71">
        <v>584915113</v>
      </c>
      <c r="E18" s="72">
        <f t="shared" si="0"/>
        <v>-573838122</v>
      </c>
      <c r="F18" s="73">
        <v>1250571453</v>
      </c>
      <c r="G18" s="74">
        <v>660937284</v>
      </c>
      <c r="H18" s="75">
        <f t="shared" si="1"/>
        <v>-589634169</v>
      </c>
      <c r="I18" s="75">
        <v>833541148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1200000000</v>
      </c>
      <c r="D21" s="62">
        <v>1200000000</v>
      </c>
      <c r="E21" s="63">
        <f t="shared" si="0"/>
        <v>0</v>
      </c>
      <c r="F21" s="61">
        <v>1200000000</v>
      </c>
      <c r="G21" s="62">
        <v>1200000000</v>
      </c>
      <c r="H21" s="63">
        <f t="shared" si="1"/>
        <v>0</v>
      </c>
      <c r="I21" s="63">
        <v>1200000000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2447100000</v>
      </c>
      <c r="D23" s="62">
        <v>2453159682</v>
      </c>
      <c r="E23" s="63">
        <f t="shared" si="0"/>
        <v>6059682</v>
      </c>
      <c r="F23" s="61">
        <v>2559676000</v>
      </c>
      <c r="G23" s="62">
        <v>2506939000</v>
      </c>
      <c r="H23" s="63">
        <f t="shared" si="1"/>
        <v>-52737000</v>
      </c>
      <c r="I23" s="63">
        <v>2632126000</v>
      </c>
      <c r="J23" s="28">
        <f t="shared" si="2"/>
        <v>0.24762706877528504</v>
      </c>
      <c r="K23" s="29">
        <f t="shared" si="3"/>
        <v>-2.060299819195867</v>
      </c>
      <c r="L23" s="30">
        <f>IF($E$25=0,0,($E23/$E$25)*100)</f>
        <v>-2.6527114116414388</v>
      </c>
      <c r="M23" s="29">
        <f>IF($H$25=0,0,($H23/$H$25)*100)</f>
        <v>16.319822347050213</v>
      </c>
      <c r="N23" s="5"/>
      <c r="O23" s="31"/>
    </row>
    <row r="24" spans="1:15" ht="12.75">
      <c r="A24" s="6"/>
      <c r="B24" s="27" t="s">
        <v>30</v>
      </c>
      <c r="C24" s="61">
        <v>437900000</v>
      </c>
      <c r="D24" s="62">
        <v>203406800</v>
      </c>
      <c r="E24" s="63">
        <f t="shared" si="0"/>
        <v>-234493200</v>
      </c>
      <c r="F24" s="61">
        <v>555310000</v>
      </c>
      <c r="G24" s="62">
        <v>284900100</v>
      </c>
      <c r="H24" s="63">
        <f t="shared" si="1"/>
        <v>-270409900</v>
      </c>
      <c r="I24" s="63">
        <v>330000000</v>
      </c>
      <c r="J24" s="28">
        <f t="shared" si="2"/>
        <v>-53.54948618406029</v>
      </c>
      <c r="K24" s="29">
        <f t="shared" si="3"/>
        <v>-48.69530532495363</v>
      </c>
      <c r="L24" s="30">
        <f>IF($E$25=0,0,($E24/$E$25)*100)</f>
        <v>102.65271141164143</v>
      </c>
      <c r="M24" s="29">
        <f>IF($H$25=0,0,($H24/$H$25)*100)</f>
        <v>83.68017765294978</v>
      </c>
      <c r="N24" s="5"/>
      <c r="O24" s="31"/>
    </row>
    <row r="25" spans="1:15" ht="16.5">
      <c r="A25" s="6"/>
      <c r="B25" s="32" t="s">
        <v>31</v>
      </c>
      <c r="C25" s="64">
        <v>4085000000</v>
      </c>
      <c r="D25" s="65">
        <v>3856566482</v>
      </c>
      <c r="E25" s="66">
        <f t="shared" si="0"/>
        <v>-228433518</v>
      </c>
      <c r="F25" s="64">
        <v>4314986000</v>
      </c>
      <c r="G25" s="65">
        <v>3991839100</v>
      </c>
      <c r="H25" s="66">
        <f t="shared" si="1"/>
        <v>-323146900</v>
      </c>
      <c r="I25" s="66">
        <v>4162126000</v>
      </c>
      <c r="J25" s="41">
        <f t="shared" si="2"/>
        <v>-5.592007784577723</v>
      </c>
      <c r="K25" s="34">
        <f t="shared" si="3"/>
        <v>-7.488944344199494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458399955</v>
      </c>
      <c r="D27" s="62">
        <v>355000000</v>
      </c>
      <c r="E27" s="63">
        <f t="shared" si="0"/>
        <v>-103399955</v>
      </c>
      <c r="F27" s="61">
        <v>542000500</v>
      </c>
      <c r="G27" s="62">
        <v>322328530</v>
      </c>
      <c r="H27" s="63">
        <f t="shared" si="1"/>
        <v>-219671970</v>
      </c>
      <c r="I27" s="63">
        <v>335687854</v>
      </c>
      <c r="J27" s="28">
        <f t="shared" si="2"/>
        <v>-22.55671142027054</v>
      </c>
      <c r="K27" s="29">
        <f t="shared" si="3"/>
        <v>-40.52984637468047</v>
      </c>
      <c r="L27" s="30">
        <f aca="true" t="shared" si="6" ref="L27:L32">IF($E$32=0,0,($E27/$E$32)*100)</f>
        <v>45.26479122034972</v>
      </c>
      <c r="M27" s="29">
        <f aca="true" t="shared" si="7" ref="M27:M32">IF($H$32=0,0,($H27/$H$32)*100)</f>
        <v>67.97898107640829</v>
      </c>
      <c r="N27" s="5"/>
      <c r="O27" s="31"/>
    </row>
    <row r="28" spans="1:15" ht="12.75">
      <c r="A28" s="6"/>
      <c r="B28" s="27" t="s">
        <v>34</v>
      </c>
      <c r="C28" s="61">
        <v>504000045</v>
      </c>
      <c r="D28" s="62">
        <v>447500000</v>
      </c>
      <c r="E28" s="63">
        <f t="shared" si="0"/>
        <v>-56500045</v>
      </c>
      <c r="F28" s="61">
        <v>558499500</v>
      </c>
      <c r="G28" s="62">
        <v>580171470</v>
      </c>
      <c r="H28" s="63">
        <f t="shared" si="1"/>
        <v>21671970</v>
      </c>
      <c r="I28" s="63">
        <v>659812146</v>
      </c>
      <c r="J28" s="28">
        <f t="shared" si="2"/>
        <v>-11.210325387966979</v>
      </c>
      <c r="K28" s="29">
        <f t="shared" si="3"/>
        <v>3.8803920146750355</v>
      </c>
      <c r="L28" s="30">
        <f t="shared" si="6"/>
        <v>24.733692977577835</v>
      </c>
      <c r="M28" s="29">
        <f t="shared" si="7"/>
        <v>-6.70653811006697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1705526350</v>
      </c>
      <c r="D30" s="62">
        <v>1418085350</v>
      </c>
      <c r="E30" s="63">
        <f t="shared" si="0"/>
        <v>-287441000</v>
      </c>
      <c r="F30" s="61">
        <v>1807026350</v>
      </c>
      <c r="G30" s="62">
        <v>1469354350</v>
      </c>
      <c r="H30" s="63">
        <f t="shared" si="1"/>
        <v>-337672000</v>
      </c>
      <c r="I30" s="63">
        <v>1525368350</v>
      </c>
      <c r="J30" s="28">
        <f t="shared" si="2"/>
        <v>-16.853506836760392</v>
      </c>
      <c r="K30" s="29">
        <f t="shared" si="3"/>
        <v>-18.6866118471377</v>
      </c>
      <c r="L30" s="30">
        <f t="shared" si="6"/>
        <v>125.83135895144775</v>
      </c>
      <c r="M30" s="29">
        <f t="shared" si="7"/>
        <v>104.49489071378993</v>
      </c>
      <c r="N30" s="5"/>
      <c r="O30" s="31"/>
    </row>
    <row r="31" spans="1:15" ht="12.75">
      <c r="A31" s="6"/>
      <c r="B31" s="27" t="s">
        <v>30</v>
      </c>
      <c r="C31" s="61">
        <v>1417073650</v>
      </c>
      <c r="D31" s="62">
        <v>1635981132</v>
      </c>
      <c r="E31" s="63">
        <f t="shared" si="0"/>
        <v>218907482</v>
      </c>
      <c r="F31" s="61">
        <v>1407459650</v>
      </c>
      <c r="G31" s="62">
        <v>1619984750</v>
      </c>
      <c r="H31" s="63">
        <f t="shared" si="1"/>
        <v>212525100</v>
      </c>
      <c r="I31" s="63">
        <v>1641257650</v>
      </c>
      <c r="J31" s="28">
        <f t="shared" si="2"/>
        <v>15.447854950940624</v>
      </c>
      <c r="K31" s="29">
        <f t="shared" si="3"/>
        <v>15.099907127000053</v>
      </c>
      <c r="L31" s="30">
        <f t="shared" si="6"/>
        <v>-95.82984314937531</v>
      </c>
      <c r="M31" s="29">
        <f t="shared" si="7"/>
        <v>-65.76733368013123</v>
      </c>
      <c r="N31" s="5"/>
      <c r="O31" s="31"/>
    </row>
    <row r="32" spans="1:15" ht="17.25" thickBot="1">
      <c r="A32" s="6"/>
      <c r="B32" s="55" t="s">
        <v>37</v>
      </c>
      <c r="C32" s="79">
        <v>4085000000</v>
      </c>
      <c r="D32" s="80">
        <v>3856566482</v>
      </c>
      <c r="E32" s="81">
        <f t="shared" si="0"/>
        <v>-228433518</v>
      </c>
      <c r="F32" s="79">
        <v>4314986000</v>
      </c>
      <c r="G32" s="80">
        <v>3991839100</v>
      </c>
      <c r="H32" s="81">
        <f t="shared" si="1"/>
        <v>-323146900</v>
      </c>
      <c r="I32" s="81">
        <v>4162126000</v>
      </c>
      <c r="J32" s="56">
        <f t="shared" si="2"/>
        <v>-5.592007784577723</v>
      </c>
      <c r="K32" s="57">
        <f t="shared" si="3"/>
        <v>-7.488944344199494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5872789496</v>
      </c>
      <c r="D7" s="62">
        <v>5936802627</v>
      </c>
      <c r="E7" s="63">
        <f>($D7-$C7)</f>
        <v>64013131</v>
      </c>
      <c r="F7" s="61">
        <v>6293563008</v>
      </c>
      <c r="G7" s="62">
        <v>6318024348</v>
      </c>
      <c r="H7" s="63">
        <f>($G7-$F7)</f>
        <v>24461340</v>
      </c>
      <c r="I7" s="63">
        <v>6754792077</v>
      </c>
      <c r="J7" s="28">
        <f>IF($C7=0,0,($E7/$C7)*100)</f>
        <v>1.0899953257919395</v>
      </c>
      <c r="K7" s="29">
        <f>IF($F7=0,0,($H7/$F7)*100)</f>
        <v>0.388672362045255</v>
      </c>
      <c r="L7" s="30">
        <f>IF($E$10=0,0,($E7/$E$10)*100)</f>
        <v>7.158207549672349</v>
      </c>
      <c r="M7" s="29">
        <f>IF($H$10=0,0,($H7/$H$10)*100)</f>
        <v>1.70693856513992</v>
      </c>
      <c r="N7" s="5"/>
      <c r="O7" s="31"/>
    </row>
    <row r="8" spans="1:15" ht="12.75">
      <c r="A8" s="2"/>
      <c r="B8" s="27" t="s">
        <v>16</v>
      </c>
      <c r="C8" s="61">
        <v>15938972838</v>
      </c>
      <c r="D8" s="62">
        <v>16609913795</v>
      </c>
      <c r="E8" s="63">
        <f>($D8-$C8)</f>
        <v>670940957</v>
      </c>
      <c r="F8" s="61">
        <v>17114396339</v>
      </c>
      <c r="G8" s="62">
        <v>18444174199</v>
      </c>
      <c r="H8" s="63">
        <f>($G8-$F8)</f>
        <v>1329777860</v>
      </c>
      <c r="I8" s="63">
        <v>20423055756</v>
      </c>
      <c r="J8" s="28">
        <f>IF($C8=0,0,($E8/$C8)*100)</f>
        <v>4.2094366043488955</v>
      </c>
      <c r="K8" s="29">
        <f>IF($F8=0,0,($H8/$F8)*100)</f>
        <v>7.769937271872829</v>
      </c>
      <c r="L8" s="30">
        <f>IF($E$10=0,0,($E8/$E$10)*100)</f>
        <v>75.02733499759277</v>
      </c>
      <c r="M8" s="29">
        <f>IF($H$10=0,0,($H8/$H$10)*100)</f>
        <v>92.79332662492052</v>
      </c>
      <c r="N8" s="5"/>
      <c r="O8" s="31"/>
    </row>
    <row r="9" spans="1:15" ht="12.75">
      <c r="A9" s="2"/>
      <c r="B9" s="27" t="s">
        <v>17</v>
      </c>
      <c r="C9" s="61">
        <v>6828261411</v>
      </c>
      <c r="D9" s="62">
        <v>6987569337</v>
      </c>
      <c r="E9" s="63">
        <f aca="true" t="shared" si="0" ref="E9:E32">($D9-$C9)</f>
        <v>159307926</v>
      </c>
      <c r="F9" s="61">
        <v>7256250285</v>
      </c>
      <c r="G9" s="62">
        <v>7335064418</v>
      </c>
      <c r="H9" s="63">
        <f aca="true" t="shared" si="1" ref="H9:H32">($G9-$F9)</f>
        <v>78814133</v>
      </c>
      <c r="I9" s="63">
        <v>7825156495</v>
      </c>
      <c r="J9" s="28">
        <f aca="true" t="shared" si="2" ref="J9:J32">IF($C9=0,0,($E9/$C9)*100)</f>
        <v>2.333067180810662</v>
      </c>
      <c r="K9" s="29">
        <f aca="true" t="shared" si="3" ref="K9:K32">IF($F9=0,0,($H9/$F9)*100)</f>
        <v>1.086155106349119</v>
      </c>
      <c r="L9" s="30">
        <f>IF($E$10=0,0,($E9/$E$10)*100)</f>
        <v>17.814457452734874</v>
      </c>
      <c r="M9" s="29">
        <f>IF($H$10=0,0,($H9/$H$10)*100)</f>
        <v>5.499734809939554</v>
      </c>
      <c r="N9" s="5"/>
      <c r="O9" s="31"/>
    </row>
    <row r="10" spans="1:15" ht="16.5">
      <c r="A10" s="6"/>
      <c r="B10" s="32" t="s">
        <v>18</v>
      </c>
      <c r="C10" s="64">
        <v>28640023745</v>
      </c>
      <c r="D10" s="65">
        <v>29534285759</v>
      </c>
      <c r="E10" s="66">
        <f t="shared" si="0"/>
        <v>894262014</v>
      </c>
      <c r="F10" s="64">
        <v>30664209632</v>
      </c>
      <c r="G10" s="65">
        <v>32097262965</v>
      </c>
      <c r="H10" s="66">
        <f t="shared" si="1"/>
        <v>1433053333</v>
      </c>
      <c r="I10" s="66">
        <v>35003004328</v>
      </c>
      <c r="J10" s="33">
        <f t="shared" si="2"/>
        <v>3.122420644487493</v>
      </c>
      <c r="K10" s="34">
        <f t="shared" si="3"/>
        <v>4.673374432923652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8322174724</v>
      </c>
      <c r="D12" s="62">
        <v>8313449348</v>
      </c>
      <c r="E12" s="63">
        <f t="shared" si="0"/>
        <v>-8725376</v>
      </c>
      <c r="F12" s="61">
        <v>8906617902</v>
      </c>
      <c r="G12" s="62">
        <v>8970617527</v>
      </c>
      <c r="H12" s="63">
        <f t="shared" si="1"/>
        <v>63999625</v>
      </c>
      <c r="I12" s="63">
        <v>9632232148</v>
      </c>
      <c r="J12" s="28">
        <f t="shared" si="2"/>
        <v>-0.10484490279730878</v>
      </c>
      <c r="K12" s="29">
        <f t="shared" si="3"/>
        <v>0.718562598106165</v>
      </c>
      <c r="L12" s="30">
        <f aca="true" t="shared" si="4" ref="L12:L17">IF($E$17=0,0,($E12/$E$17)*100)</f>
        <v>-1.1611258463349394</v>
      </c>
      <c r="M12" s="29">
        <f aca="true" t="shared" si="5" ref="M12:M17">IF($H$17=0,0,($H12/$H$17)*100)</f>
        <v>5.333936937397517</v>
      </c>
      <c r="N12" s="5"/>
      <c r="O12" s="31"/>
    </row>
    <row r="13" spans="1:15" ht="12.75">
      <c r="A13" s="2"/>
      <c r="B13" s="27" t="s">
        <v>21</v>
      </c>
      <c r="C13" s="61">
        <v>600549571</v>
      </c>
      <c r="D13" s="62">
        <v>644931230</v>
      </c>
      <c r="E13" s="63">
        <f t="shared" si="0"/>
        <v>44381659</v>
      </c>
      <c r="F13" s="61">
        <v>633070693</v>
      </c>
      <c r="G13" s="62">
        <v>684010150</v>
      </c>
      <c r="H13" s="63">
        <f t="shared" si="1"/>
        <v>50939457</v>
      </c>
      <c r="I13" s="63">
        <v>726486572</v>
      </c>
      <c r="J13" s="28">
        <f t="shared" si="2"/>
        <v>7.3901741243605015</v>
      </c>
      <c r="K13" s="29">
        <f t="shared" si="3"/>
        <v>8.046408965578193</v>
      </c>
      <c r="L13" s="30">
        <f t="shared" si="4"/>
        <v>5.906071138724988</v>
      </c>
      <c r="M13" s="29">
        <f t="shared" si="5"/>
        <v>4.245460051731124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9201880040</v>
      </c>
      <c r="D15" s="62">
        <v>9760764686</v>
      </c>
      <c r="E15" s="63">
        <f t="shared" si="0"/>
        <v>558884646</v>
      </c>
      <c r="F15" s="61">
        <v>9938030450</v>
      </c>
      <c r="G15" s="62">
        <v>10933309980</v>
      </c>
      <c r="H15" s="63">
        <f t="shared" si="1"/>
        <v>995279530</v>
      </c>
      <c r="I15" s="63">
        <v>12248702650</v>
      </c>
      <c r="J15" s="28">
        <f t="shared" si="2"/>
        <v>6.0735919569757835</v>
      </c>
      <c r="K15" s="29">
        <f t="shared" si="3"/>
        <v>10.014856917650118</v>
      </c>
      <c r="L15" s="30">
        <f t="shared" si="4"/>
        <v>74.3733459269094</v>
      </c>
      <c r="M15" s="29">
        <f t="shared" si="5"/>
        <v>82.94983366078537</v>
      </c>
      <c r="N15" s="5"/>
      <c r="O15" s="31"/>
    </row>
    <row r="16" spans="1:15" ht="12.75">
      <c r="A16" s="2"/>
      <c r="B16" s="27" t="s">
        <v>23</v>
      </c>
      <c r="C16" s="61">
        <v>10559996463</v>
      </c>
      <c r="D16" s="62">
        <v>10716913787</v>
      </c>
      <c r="E16" s="63">
        <f t="shared" si="0"/>
        <v>156917324</v>
      </c>
      <c r="F16" s="61">
        <v>11161857781</v>
      </c>
      <c r="G16" s="62">
        <v>11251496343</v>
      </c>
      <c r="H16" s="63">
        <f t="shared" si="1"/>
        <v>89638562</v>
      </c>
      <c r="I16" s="63">
        <v>11966951668</v>
      </c>
      <c r="J16" s="40">
        <f t="shared" si="2"/>
        <v>1.4859600052879298</v>
      </c>
      <c r="K16" s="29">
        <f t="shared" si="3"/>
        <v>0.8030792342882657</v>
      </c>
      <c r="L16" s="30">
        <f t="shared" si="4"/>
        <v>20.881708780700556</v>
      </c>
      <c r="M16" s="29">
        <f t="shared" si="5"/>
        <v>7.4707693500859955</v>
      </c>
      <c r="N16" s="5"/>
      <c r="O16" s="31"/>
    </row>
    <row r="17" spans="1:15" ht="16.5">
      <c r="A17" s="2"/>
      <c r="B17" s="32" t="s">
        <v>24</v>
      </c>
      <c r="C17" s="64">
        <v>28684600798</v>
      </c>
      <c r="D17" s="65">
        <v>29436059051</v>
      </c>
      <c r="E17" s="66">
        <f t="shared" si="0"/>
        <v>751458253</v>
      </c>
      <c r="F17" s="64">
        <v>30639576826</v>
      </c>
      <c r="G17" s="65">
        <v>31839434000</v>
      </c>
      <c r="H17" s="66">
        <f t="shared" si="1"/>
        <v>1199857174</v>
      </c>
      <c r="I17" s="66">
        <v>34574373038</v>
      </c>
      <c r="J17" s="41">
        <f t="shared" si="2"/>
        <v>2.619727073393312</v>
      </c>
      <c r="K17" s="34">
        <f t="shared" si="3"/>
        <v>3.9160370288855635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-44577053</v>
      </c>
      <c r="D18" s="71">
        <v>98226708</v>
      </c>
      <c r="E18" s="72">
        <f t="shared" si="0"/>
        <v>142803761</v>
      </c>
      <c r="F18" s="73">
        <v>24632806</v>
      </c>
      <c r="G18" s="74">
        <v>257828965</v>
      </c>
      <c r="H18" s="75">
        <f t="shared" si="1"/>
        <v>233196159</v>
      </c>
      <c r="I18" s="75">
        <v>428631290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1000000000</v>
      </c>
      <c r="D21" s="62">
        <v>1000000000</v>
      </c>
      <c r="E21" s="63">
        <f t="shared" si="0"/>
        <v>0</v>
      </c>
      <c r="F21" s="61">
        <v>1000000000</v>
      </c>
      <c r="G21" s="62">
        <v>1000000000</v>
      </c>
      <c r="H21" s="63">
        <f t="shared" si="1"/>
        <v>0</v>
      </c>
      <c r="I21" s="63">
        <v>1000000000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1606837000</v>
      </c>
      <c r="D22" s="62">
        <v>1481972999</v>
      </c>
      <c r="E22" s="63">
        <f t="shared" si="0"/>
        <v>-124864001</v>
      </c>
      <c r="F22" s="61">
        <v>1950439000</v>
      </c>
      <c r="G22" s="62">
        <v>1753033995</v>
      </c>
      <c r="H22" s="63">
        <f t="shared" si="1"/>
        <v>-197405005</v>
      </c>
      <c r="I22" s="63">
        <v>2046052000</v>
      </c>
      <c r="J22" s="28">
        <f t="shared" si="2"/>
        <v>-7.770794486310684</v>
      </c>
      <c r="K22" s="29">
        <f t="shared" si="3"/>
        <v>-10.121055054785103</v>
      </c>
      <c r="L22" s="30">
        <f>IF($E$25=0,0,($E22/$E$25)*100)</f>
        <v>25.851492374092416</v>
      </c>
      <c r="M22" s="29">
        <f>IF($H$25=0,0,($H22/$H$25)*100)</f>
        <v>29.288315465379274</v>
      </c>
      <c r="N22" s="5"/>
      <c r="O22" s="31"/>
    </row>
    <row r="23" spans="1:15" ht="12.75">
      <c r="A23" s="6"/>
      <c r="B23" s="27" t="s">
        <v>29</v>
      </c>
      <c r="C23" s="61">
        <v>3923094000</v>
      </c>
      <c r="D23" s="62">
        <v>3564953000</v>
      </c>
      <c r="E23" s="63">
        <f t="shared" si="0"/>
        <v>-358141000</v>
      </c>
      <c r="F23" s="61">
        <v>4158918000</v>
      </c>
      <c r="G23" s="62">
        <v>3682317000</v>
      </c>
      <c r="H23" s="63">
        <f t="shared" si="1"/>
        <v>-476601000</v>
      </c>
      <c r="I23" s="63">
        <v>3891048301</v>
      </c>
      <c r="J23" s="28">
        <f t="shared" si="2"/>
        <v>-9.129044575531456</v>
      </c>
      <c r="K23" s="29">
        <f t="shared" si="3"/>
        <v>-11.459735440804556</v>
      </c>
      <c r="L23" s="30">
        <f>IF($E$25=0,0,($E23/$E$25)*100)</f>
        <v>74.14850762590758</v>
      </c>
      <c r="M23" s="29">
        <f>IF($H$25=0,0,($H23/$H$25)*100)</f>
        <v>70.71168453462072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6529931000</v>
      </c>
      <c r="D25" s="65">
        <v>6046925999</v>
      </c>
      <c r="E25" s="66">
        <f t="shared" si="0"/>
        <v>-483005001</v>
      </c>
      <c r="F25" s="64">
        <v>7109357000</v>
      </c>
      <c r="G25" s="65">
        <v>6435350995</v>
      </c>
      <c r="H25" s="66">
        <f t="shared" si="1"/>
        <v>-674006005</v>
      </c>
      <c r="I25" s="66">
        <v>6937100301</v>
      </c>
      <c r="J25" s="41">
        <f t="shared" si="2"/>
        <v>-7.396785678133505</v>
      </c>
      <c r="K25" s="34">
        <f t="shared" si="3"/>
        <v>-9.480548029871056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1427550000</v>
      </c>
      <c r="D27" s="62">
        <v>1365794200</v>
      </c>
      <c r="E27" s="63">
        <f t="shared" si="0"/>
        <v>-61755800</v>
      </c>
      <c r="F27" s="61">
        <v>1488371000</v>
      </c>
      <c r="G27" s="62">
        <v>1439074000</v>
      </c>
      <c r="H27" s="63">
        <f t="shared" si="1"/>
        <v>-49297000</v>
      </c>
      <c r="I27" s="63">
        <v>1500510942</v>
      </c>
      <c r="J27" s="28">
        <f t="shared" si="2"/>
        <v>-4.325999089348884</v>
      </c>
      <c r="K27" s="29">
        <f t="shared" si="3"/>
        <v>-3.3121446198562055</v>
      </c>
      <c r="L27" s="30">
        <f aca="true" t="shared" si="6" ref="L27:L32">IF($E$32=0,0,($E27/$E$32)*100)</f>
        <v>12.78574753307782</v>
      </c>
      <c r="M27" s="29">
        <f aca="true" t="shared" si="7" ref="M27:M32">IF($H$32=0,0,($H27/$H$32)*100)</f>
        <v>7.314029791173744</v>
      </c>
      <c r="N27" s="5"/>
      <c r="O27" s="31"/>
    </row>
    <row r="28" spans="1:15" ht="12.75">
      <c r="A28" s="6"/>
      <c r="B28" s="27" t="s">
        <v>34</v>
      </c>
      <c r="C28" s="61">
        <v>656116000</v>
      </c>
      <c r="D28" s="62">
        <v>625022000</v>
      </c>
      <c r="E28" s="63">
        <f t="shared" si="0"/>
        <v>-31094000</v>
      </c>
      <c r="F28" s="61">
        <v>691190000</v>
      </c>
      <c r="G28" s="62">
        <v>656102000</v>
      </c>
      <c r="H28" s="63">
        <f t="shared" si="1"/>
        <v>-35088000</v>
      </c>
      <c r="I28" s="63">
        <v>676050000</v>
      </c>
      <c r="J28" s="28">
        <f t="shared" si="2"/>
        <v>-4.739101012625816</v>
      </c>
      <c r="K28" s="29">
        <f t="shared" si="3"/>
        <v>-5.076462333077735</v>
      </c>
      <c r="L28" s="30">
        <f t="shared" si="6"/>
        <v>6.437614504119803</v>
      </c>
      <c r="M28" s="29">
        <f t="shared" si="7"/>
        <v>5.205888336261929</v>
      </c>
      <c r="N28" s="5"/>
      <c r="O28" s="31"/>
    </row>
    <row r="29" spans="1:15" ht="12.75">
      <c r="A29" s="6"/>
      <c r="B29" s="27" t="s">
        <v>35</v>
      </c>
      <c r="C29" s="61">
        <v>385900000</v>
      </c>
      <c r="D29" s="62">
        <v>1218930000</v>
      </c>
      <c r="E29" s="63">
        <f t="shared" si="0"/>
        <v>833030000</v>
      </c>
      <c r="F29" s="61">
        <v>385900000</v>
      </c>
      <c r="G29" s="62">
        <v>1198400000</v>
      </c>
      <c r="H29" s="63">
        <f t="shared" si="1"/>
        <v>812500000</v>
      </c>
      <c r="I29" s="63">
        <v>1134685700</v>
      </c>
      <c r="J29" s="28">
        <f t="shared" si="2"/>
        <v>215.86680487172845</v>
      </c>
      <c r="K29" s="29">
        <f t="shared" si="3"/>
        <v>210.54677377558954</v>
      </c>
      <c r="L29" s="30">
        <f t="shared" si="6"/>
        <v>-172.4681935539628</v>
      </c>
      <c r="M29" s="29">
        <f t="shared" si="7"/>
        <v>-120.54788740346609</v>
      </c>
      <c r="N29" s="5"/>
      <c r="O29" s="31"/>
    </row>
    <row r="30" spans="1:15" ht="12.75">
      <c r="A30" s="6"/>
      <c r="B30" s="27" t="s">
        <v>36</v>
      </c>
      <c r="C30" s="61">
        <v>648191000</v>
      </c>
      <c r="D30" s="62">
        <v>609937461</v>
      </c>
      <c r="E30" s="63">
        <f t="shared" si="0"/>
        <v>-38253539</v>
      </c>
      <c r="F30" s="61">
        <v>725142000</v>
      </c>
      <c r="G30" s="62">
        <v>681362420</v>
      </c>
      <c r="H30" s="63">
        <f t="shared" si="1"/>
        <v>-43779580</v>
      </c>
      <c r="I30" s="63">
        <v>570388000</v>
      </c>
      <c r="J30" s="28">
        <f t="shared" si="2"/>
        <v>-5.901584409533609</v>
      </c>
      <c r="K30" s="29">
        <f t="shared" si="3"/>
        <v>-6.0373802648308885</v>
      </c>
      <c r="L30" s="30">
        <f t="shared" si="6"/>
        <v>7.919905367605086</v>
      </c>
      <c r="M30" s="29">
        <f t="shared" si="7"/>
        <v>6.495428775890505</v>
      </c>
      <c r="N30" s="5"/>
      <c r="O30" s="31"/>
    </row>
    <row r="31" spans="1:15" ht="12.75">
      <c r="A31" s="6"/>
      <c r="B31" s="27" t="s">
        <v>30</v>
      </c>
      <c r="C31" s="61">
        <v>3412174000</v>
      </c>
      <c r="D31" s="62">
        <v>2227242338</v>
      </c>
      <c r="E31" s="63">
        <f t="shared" si="0"/>
        <v>-1184931662</v>
      </c>
      <c r="F31" s="61">
        <v>3818754000</v>
      </c>
      <c r="G31" s="62">
        <v>2460412575</v>
      </c>
      <c r="H31" s="63">
        <f t="shared" si="1"/>
        <v>-1358341425</v>
      </c>
      <c r="I31" s="63">
        <v>3055465659</v>
      </c>
      <c r="J31" s="28">
        <f t="shared" si="2"/>
        <v>-34.72658961705939</v>
      </c>
      <c r="K31" s="29">
        <f t="shared" si="3"/>
        <v>-35.57027828972487</v>
      </c>
      <c r="L31" s="30">
        <f t="shared" si="6"/>
        <v>245.3249261491601</v>
      </c>
      <c r="M31" s="29">
        <f t="shared" si="7"/>
        <v>201.5325405001399</v>
      </c>
      <c r="N31" s="5"/>
      <c r="O31" s="31"/>
    </row>
    <row r="32" spans="1:15" ht="17.25" thickBot="1">
      <c r="A32" s="6"/>
      <c r="B32" s="55" t="s">
        <v>37</v>
      </c>
      <c r="C32" s="79">
        <v>6529931000</v>
      </c>
      <c r="D32" s="80">
        <v>6046925999</v>
      </c>
      <c r="E32" s="81">
        <f t="shared" si="0"/>
        <v>-483005001</v>
      </c>
      <c r="F32" s="79">
        <v>7109357000</v>
      </c>
      <c r="G32" s="80">
        <v>6435350995</v>
      </c>
      <c r="H32" s="81">
        <f t="shared" si="1"/>
        <v>-674006005</v>
      </c>
      <c r="I32" s="81">
        <v>6937100301</v>
      </c>
      <c r="J32" s="56">
        <f t="shared" si="2"/>
        <v>-7.396785678133505</v>
      </c>
      <c r="K32" s="57">
        <f t="shared" si="3"/>
        <v>-9.480548029871056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6288572223</v>
      </c>
      <c r="D7" s="62">
        <v>6546155461</v>
      </c>
      <c r="E7" s="63">
        <f>($D7-$C7)</f>
        <v>257583238</v>
      </c>
      <c r="F7" s="61">
        <v>6735054416</v>
      </c>
      <c r="G7" s="62">
        <v>7041459553</v>
      </c>
      <c r="H7" s="63">
        <f>($G7-$F7)</f>
        <v>306405137</v>
      </c>
      <c r="I7" s="63">
        <v>7572107359</v>
      </c>
      <c r="J7" s="28">
        <f>IF($C7=0,0,($E7/$C7)*100)</f>
        <v>4.096052790137447</v>
      </c>
      <c r="K7" s="29">
        <f>IF($F7=0,0,($H7/$F7)*100)</f>
        <v>4.549408483947726</v>
      </c>
      <c r="L7" s="30">
        <f>IF($E$10=0,0,($E7/$E$10)*100)</f>
        <v>27.905454406217594</v>
      </c>
      <c r="M7" s="29">
        <f>IF($H$10=0,0,($H7/$H$10)*100)</f>
        <v>29.818082007134493</v>
      </c>
      <c r="N7" s="5"/>
      <c r="O7" s="31"/>
    </row>
    <row r="8" spans="1:15" ht="12.75">
      <c r="A8" s="2"/>
      <c r="B8" s="27" t="s">
        <v>16</v>
      </c>
      <c r="C8" s="61">
        <v>16562301067</v>
      </c>
      <c r="D8" s="62">
        <v>17002758585</v>
      </c>
      <c r="E8" s="63">
        <f>($D8-$C8)</f>
        <v>440457518</v>
      </c>
      <c r="F8" s="61">
        <v>18047776794</v>
      </c>
      <c r="G8" s="62">
        <v>18926731923</v>
      </c>
      <c r="H8" s="63">
        <f>($G8-$F8)</f>
        <v>878955129</v>
      </c>
      <c r="I8" s="63">
        <v>21079473742</v>
      </c>
      <c r="J8" s="28">
        <f>IF($C8=0,0,($E8/$C8)*100)</f>
        <v>2.659398088575997</v>
      </c>
      <c r="K8" s="29">
        <f>IF($F8=0,0,($H8/$F8)*100)</f>
        <v>4.870157355293808</v>
      </c>
      <c r="L8" s="30">
        <f>IF($E$10=0,0,($E8/$E$10)*100)</f>
        <v>47.717263288788864</v>
      </c>
      <c r="M8" s="29">
        <f>IF($H$10=0,0,($H8/$H$10)*100)</f>
        <v>85.5362817142112</v>
      </c>
      <c r="N8" s="5"/>
      <c r="O8" s="31"/>
    </row>
    <row r="9" spans="1:15" ht="12.75">
      <c r="A9" s="2"/>
      <c r="B9" s="27" t="s">
        <v>17</v>
      </c>
      <c r="C9" s="61">
        <v>7949912270</v>
      </c>
      <c r="D9" s="62">
        <v>8174928470</v>
      </c>
      <c r="E9" s="63">
        <f aca="true" t="shared" si="0" ref="E9:E32">($D9-$C9)</f>
        <v>225016200</v>
      </c>
      <c r="F9" s="61">
        <v>8656410206</v>
      </c>
      <c r="G9" s="62">
        <v>8498631583</v>
      </c>
      <c r="H9" s="63">
        <f aca="true" t="shared" si="1" ref="H9:H32">($G9-$F9)</f>
        <v>-157778623</v>
      </c>
      <c r="I9" s="63">
        <v>9052997416</v>
      </c>
      <c r="J9" s="28">
        <f aca="true" t="shared" si="2" ref="J9:J32">IF($C9=0,0,($E9/$C9)*100)</f>
        <v>2.8304236871786257</v>
      </c>
      <c r="K9" s="29">
        <f aca="true" t="shared" si="3" ref="K9:K32">IF($F9=0,0,($H9/$F9)*100)</f>
        <v>-1.8226796009579032</v>
      </c>
      <c r="L9" s="30">
        <f>IF($E$10=0,0,($E9/$E$10)*100)</f>
        <v>24.37728230499354</v>
      </c>
      <c r="M9" s="29">
        <f>IF($H$10=0,0,($H9/$H$10)*100)</f>
        <v>-15.354363721345694</v>
      </c>
      <c r="N9" s="5"/>
      <c r="O9" s="31"/>
    </row>
    <row r="10" spans="1:15" ht="16.5">
      <c r="A10" s="6"/>
      <c r="B10" s="32" t="s">
        <v>18</v>
      </c>
      <c r="C10" s="64">
        <v>30800785560</v>
      </c>
      <c r="D10" s="65">
        <v>31723842516</v>
      </c>
      <c r="E10" s="66">
        <f t="shared" si="0"/>
        <v>923056956</v>
      </c>
      <c r="F10" s="64">
        <v>33439241416</v>
      </c>
      <c r="G10" s="65">
        <v>34466823059</v>
      </c>
      <c r="H10" s="66">
        <f t="shared" si="1"/>
        <v>1027581643</v>
      </c>
      <c r="I10" s="66">
        <v>37704578517</v>
      </c>
      <c r="J10" s="33">
        <f t="shared" si="2"/>
        <v>2.996861733288857</v>
      </c>
      <c r="K10" s="34">
        <f t="shared" si="3"/>
        <v>3.0729813222028506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9698481780</v>
      </c>
      <c r="D12" s="62">
        <v>9874238567</v>
      </c>
      <c r="E12" s="63">
        <f t="shared" si="0"/>
        <v>175756787</v>
      </c>
      <c r="F12" s="61">
        <v>10474208899</v>
      </c>
      <c r="G12" s="62">
        <v>10744014113</v>
      </c>
      <c r="H12" s="63">
        <f t="shared" si="1"/>
        <v>269805214</v>
      </c>
      <c r="I12" s="63">
        <v>11640372565</v>
      </c>
      <c r="J12" s="28">
        <f t="shared" si="2"/>
        <v>1.8122092816882107</v>
      </c>
      <c r="K12" s="29">
        <f t="shared" si="3"/>
        <v>2.5759006393863215</v>
      </c>
      <c r="L12" s="30">
        <f aca="true" t="shared" si="4" ref="L12:L17">IF($E$17=0,0,($E12/$E$17)*100)</f>
        <v>17.09648735925347</v>
      </c>
      <c r="M12" s="29">
        <f aca="true" t="shared" si="5" ref="M12:M17">IF($H$17=0,0,($H12/$H$17)*100)</f>
        <v>24.676985282493202</v>
      </c>
      <c r="N12" s="5"/>
      <c r="O12" s="31"/>
    </row>
    <row r="13" spans="1:15" ht="12.75">
      <c r="A13" s="2"/>
      <c r="B13" s="27" t="s">
        <v>21</v>
      </c>
      <c r="C13" s="61">
        <v>1064031352</v>
      </c>
      <c r="D13" s="62">
        <v>1798370767</v>
      </c>
      <c r="E13" s="63">
        <f t="shared" si="0"/>
        <v>734339415</v>
      </c>
      <c r="F13" s="61">
        <v>1160370352</v>
      </c>
      <c r="G13" s="62">
        <v>1934804282</v>
      </c>
      <c r="H13" s="63">
        <f t="shared" si="1"/>
        <v>774433930</v>
      </c>
      <c r="I13" s="63">
        <v>2068184787</v>
      </c>
      <c r="J13" s="28">
        <f t="shared" si="2"/>
        <v>69.01482870967132</v>
      </c>
      <c r="K13" s="29">
        <f t="shared" si="3"/>
        <v>66.74023760303727</v>
      </c>
      <c r="L13" s="30">
        <f t="shared" si="4"/>
        <v>71.43180494047772</v>
      </c>
      <c r="M13" s="29">
        <f t="shared" si="5"/>
        <v>70.83145062153385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7610228294</v>
      </c>
      <c r="D15" s="62">
        <v>7967554809</v>
      </c>
      <c r="E15" s="63">
        <f t="shared" si="0"/>
        <v>357326515</v>
      </c>
      <c r="F15" s="61">
        <v>8225877982</v>
      </c>
      <c r="G15" s="62">
        <v>9051584896</v>
      </c>
      <c r="H15" s="63">
        <f t="shared" si="1"/>
        <v>825706914</v>
      </c>
      <c r="I15" s="63">
        <v>10285260607</v>
      </c>
      <c r="J15" s="28">
        <f t="shared" si="2"/>
        <v>4.695345542810072</v>
      </c>
      <c r="K15" s="29">
        <f t="shared" si="3"/>
        <v>10.037918332934494</v>
      </c>
      <c r="L15" s="30">
        <f t="shared" si="4"/>
        <v>34.758420150361516</v>
      </c>
      <c r="M15" s="29">
        <f t="shared" si="5"/>
        <v>75.52099183832259</v>
      </c>
      <c r="N15" s="5"/>
      <c r="O15" s="31"/>
    </row>
    <row r="16" spans="1:15" ht="12.75">
      <c r="A16" s="2"/>
      <c r="B16" s="27" t="s">
        <v>23</v>
      </c>
      <c r="C16" s="61">
        <v>12448651605</v>
      </c>
      <c r="D16" s="62">
        <v>12209257531</v>
      </c>
      <c r="E16" s="63">
        <f t="shared" si="0"/>
        <v>-239394074</v>
      </c>
      <c r="F16" s="61">
        <v>13635914302</v>
      </c>
      <c r="G16" s="62">
        <v>12859315794</v>
      </c>
      <c r="H16" s="63">
        <f t="shared" si="1"/>
        <v>-776598508</v>
      </c>
      <c r="I16" s="63">
        <v>13801497200</v>
      </c>
      <c r="J16" s="40">
        <f t="shared" si="2"/>
        <v>-1.9230522436972</v>
      </c>
      <c r="K16" s="29">
        <f t="shared" si="3"/>
        <v>-5.6952433903614015</v>
      </c>
      <c r="L16" s="30">
        <f t="shared" si="4"/>
        <v>-23.286712450092697</v>
      </c>
      <c r="M16" s="29">
        <f t="shared" si="5"/>
        <v>-71.02942774234963</v>
      </c>
      <c r="N16" s="5"/>
      <c r="O16" s="31"/>
    </row>
    <row r="17" spans="1:15" ht="16.5">
      <c r="A17" s="2"/>
      <c r="B17" s="32" t="s">
        <v>24</v>
      </c>
      <c r="C17" s="64">
        <v>30821393031</v>
      </c>
      <c r="D17" s="65">
        <v>31849421674</v>
      </c>
      <c r="E17" s="66">
        <f t="shared" si="0"/>
        <v>1028028643</v>
      </c>
      <c r="F17" s="64">
        <v>33496371535</v>
      </c>
      <c r="G17" s="65">
        <v>34589719085</v>
      </c>
      <c r="H17" s="66">
        <f t="shared" si="1"/>
        <v>1093347550</v>
      </c>
      <c r="I17" s="66">
        <v>37795315159</v>
      </c>
      <c r="J17" s="41">
        <f t="shared" si="2"/>
        <v>3.3354386090402013</v>
      </c>
      <c r="K17" s="34">
        <f t="shared" si="3"/>
        <v>3.264077569887153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-20607471</v>
      </c>
      <c r="D18" s="71">
        <v>-125579158</v>
      </c>
      <c r="E18" s="72">
        <f t="shared" si="0"/>
        <v>-104971687</v>
      </c>
      <c r="F18" s="73">
        <v>-57130119</v>
      </c>
      <c r="G18" s="74">
        <v>-122896026</v>
      </c>
      <c r="H18" s="75">
        <f t="shared" si="1"/>
        <v>-65765907</v>
      </c>
      <c r="I18" s="75">
        <v>-90736642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2555178972</v>
      </c>
      <c r="D21" s="62">
        <v>2603490393</v>
      </c>
      <c r="E21" s="63">
        <f t="shared" si="0"/>
        <v>48311421</v>
      </c>
      <c r="F21" s="61">
        <v>2387772725</v>
      </c>
      <c r="G21" s="62">
        <v>2327887780</v>
      </c>
      <c r="H21" s="63">
        <f t="shared" si="1"/>
        <v>-59884945</v>
      </c>
      <c r="I21" s="63">
        <v>2291865995</v>
      </c>
      <c r="J21" s="28">
        <f t="shared" si="2"/>
        <v>1.8907255237070728</v>
      </c>
      <c r="K21" s="29">
        <f t="shared" si="3"/>
        <v>-2.5079834597742128</v>
      </c>
      <c r="L21" s="30">
        <f>IF($E$25=0,0,($E21/$E$25)*100)</f>
        <v>41.93247509487345</v>
      </c>
      <c r="M21" s="29">
        <f>IF($H$25=0,0,($H21/$H$25)*100)</f>
        <v>-75.18908184975331</v>
      </c>
      <c r="N21" s="5"/>
      <c r="O21" s="31"/>
    </row>
    <row r="22" spans="1:15" ht="12.75">
      <c r="A22" s="6"/>
      <c r="B22" s="27" t="s">
        <v>28</v>
      </c>
      <c r="C22" s="61">
        <v>636739935</v>
      </c>
      <c r="D22" s="62">
        <v>761363907</v>
      </c>
      <c r="E22" s="63">
        <f t="shared" si="0"/>
        <v>124623972</v>
      </c>
      <c r="F22" s="61">
        <v>614249270</v>
      </c>
      <c r="G22" s="62">
        <v>677003800</v>
      </c>
      <c r="H22" s="63">
        <f t="shared" si="1"/>
        <v>62754530</v>
      </c>
      <c r="I22" s="63">
        <v>487265000</v>
      </c>
      <c r="J22" s="28">
        <f t="shared" si="2"/>
        <v>19.57219347330555</v>
      </c>
      <c r="K22" s="29">
        <f t="shared" si="3"/>
        <v>10.216459842109376</v>
      </c>
      <c r="L22" s="30">
        <f>IF($E$25=0,0,($E22/$E$25)*100)</f>
        <v>108.16886553832077</v>
      </c>
      <c r="M22" s="29">
        <f>IF($H$25=0,0,($H22/$H$25)*100)</f>
        <v>78.79201513189666</v>
      </c>
      <c r="N22" s="5"/>
      <c r="O22" s="31"/>
    </row>
    <row r="23" spans="1:15" ht="12.75">
      <c r="A23" s="6"/>
      <c r="B23" s="27" t="s">
        <v>29</v>
      </c>
      <c r="C23" s="61">
        <v>2359921500</v>
      </c>
      <c r="D23" s="62">
        <v>2235615463</v>
      </c>
      <c r="E23" s="63">
        <f t="shared" si="0"/>
        <v>-124306037</v>
      </c>
      <c r="F23" s="61">
        <v>2356611284</v>
      </c>
      <c r="G23" s="62">
        <v>2381537498</v>
      </c>
      <c r="H23" s="63">
        <f t="shared" si="1"/>
        <v>24926214</v>
      </c>
      <c r="I23" s="63">
        <v>2478439098</v>
      </c>
      <c r="J23" s="28">
        <f t="shared" si="2"/>
        <v>-5.267380164975827</v>
      </c>
      <c r="K23" s="29">
        <f t="shared" si="3"/>
        <v>1.0577142768191887</v>
      </c>
      <c r="L23" s="30">
        <f>IF($E$25=0,0,($E23/$E$25)*100)</f>
        <v>-107.8929100562974</v>
      </c>
      <c r="M23" s="29">
        <f>IF($H$25=0,0,($H23/$H$25)*100)</f>
        <v>31.296332402918075</v>
      </c>
      <c r="N23" s="5"/>
      <c r="O23" s="31"/>
    </row>
    <row r="24" spans="1:15" ht="12.75">
      <c r="A24" s="6"/>
      <c r="B24" s="27" t="s">
        <v>30</v>
      </c>
      <c r="C24" s="61">
        <v>113766500</v>
      </c>
      <c r="D24" s="62">
        <v>180349568</v>
      </c>
      <c r="E24" s="63">
        <f t="shared" si="0"/>
        <v>66583068</v>
      </c>
      <c r="F24" s="61">
        <v>115833510</v>
      </c>
      <c r="G24" s="62">
        <v>167683510</v>
      </c>
      <c r="H24" s="63">
        <f t="shared" si="1"/>
        <v>51850000</v>
      </c>
      <c r="I24" s="63">
        <v>119550340</v>
      </c>
      <c r="J24" s="28">
        <f t="shared" si="2"/>
        <v>58.52607577801901</v>
      </c>
      <c r="K24" s="29">
        <f t="shared" si="3"/>
        <v>44.762521657161216</v>
      </c>
      <c r="L24" s="30">
        <f>IF($E$25=0,0,($E24/$E$25)*100)</f>
        <v>57.791569423103184</v>
      </c>
      <c r="M24" s="29">
        <f>IF($H$25=0,0,($H24/$H$25)*100)</f>
        <v>65.10073431493856</v>
      </c>
      <c r="N24" s="5"/>
      <c r="O24" s="31"/>
    </row>
    <row r="25" spans="1:15" ht="16.5">
      <c r="A25" s="6"/>
      <c r="B25" s="32" t="s">
        <v>31</v>
      </c>
      <c r="C25" s="64">
        <v>5665606907</v>
      </c>
      <c r="D25" s="65">
        <v>5780819331</v>
      </c>
      <c r="E25" s="66">
        <f t="shared" si="0"/>
        <v>115212424</v>
      </c>
      <c r="F25" s="64">
        <v>5474466789</v>
      </c>
      <c r="G25" s="65">
        <v>5554112588</v>
      </c>
      <c r="H25" s="66">
        <f t="shared" si="1"/>
        <v>79645799</v>
      </c>
      <c r="I25" s="66">
        <v>5377120433</v>
      </c>
      <c r="J25" s="41">
        <f t="shared" si="2"/>
        <v>2.0335407290197303</v>
      </c>
      <c r="K25" s="34">
        <f t="shared" si="3"/>
        <v>1.4548594789182856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1411193910</v>
      </c>
      <c r="D27" s="62">
        <v>1292971842</v>
      </c>
      <c r="E27" s="63">
        <f t="shared" si="0"/>
        <v>-118222068</v>
      </c>
      <c r="F27" s="61">
        <v>1352140328</v>
      </c>
      <c r="G27" s="62">
        <v>1535637542</v>
      </c>
      <c r="H27" s="63">
        <f t="shared" si="1"/>
        <v>183497214</v>
      </c>
      <c r="I27" s="63">
        <v>1632518810</v>
      </c>
      <c r="J27" s="28">
        <f t="shared" si="2"/>
        <v>-8.377450268333428</v>
      </c>
      <c r="K27" s="29">
        <f t="shared" si="3"/>
        <v>13.570870582006634</v>
      </c>
      <c r="L27" s="30">
        <f aca="true" t="shared" si="6" ref="L27:L32">IF($E$32=0,0,($E27/$E$32)*100)</f>
        <v>-102.6122573604758</v>
      </c>
      <c r="M27" s="29">
        <f aca="true" t="shared" si="7" ref="M27:M32">IF($H$32=0,0,($H27/$H$32)*100)</f>
        <v>230.39157909634378</v>
      </c>
      <c r="N27" s="5"/>
      <c r="O27" s="31"/>
    </row>
    <row r="28" spans="1:15" ht="12.75">
      <c r="A28" s="6"/>
      <c r="B28" s="27" t="s">
        <v>34</v>
      </c>
      <c r="C28" s="61">
        <v>1249516982</v>
      </c>
      <c r="D28" s="62">
        <v>1226254760</v>
      </c>
      <c r="E28" s="63">
        <f t="shared" si="0"/>
        <v>-23262222</v>
      </c>
      <c r="F28" s="61">
        <v>1204490170</v>
      </c>
      <c r="G28" s="62">
        <v>1055136200</v>
      </c>
      <c r="H28" s="63">
        <f t="shared" si="1"/>
        <v>-149353970</v>
      </c>
      <c r="I28" s="63">
        <v>1101136300</v>
      </c>
      <c r="J28" s="28">
        <f t="shared" si="2"/>
        <v>-1.8616971465858796</v>
      </c>
      <c r="K28" s="29">
        <f t="shared" si="3"/>
        <v>-12.399766616609249</v>
      </c>
      <c r="L28" s="30">
        <f t="shared" si="6"/>
        <v>-20.190723703467288</v>
      </c>
      <c r="M28" s="29">
        <f t="shared" si="7"/>
        <v>-187.5227216943357</v>
      </c>
      <c r="N28" s="5"/>
      <c r="O28" s="31"/>
    </row>
    <row r="29" spans="1:15" ht="12.75">
      <c r="A29" s="6"/>
      <c r="B29" s="27" t="s">
        <v>35</v>
      </c>
      <c r="C29" s="61">
        <v>87770000</v>
      </c>
      <c r="D29" s="62">
        <v>127828065</v>
      </c>
      <c r="E29" s="63">
        <f t="shared" si="0"/>
        <v>40058065</v>
      </c>
      <c r="F29" s="61">
        <v>123200000</v>
      </c>
      <c r="G29" s="62">
        <v>43715000</v>
      </c>
      <c r="H29" s="63">
        <f t="shared" si="1"/>
        <v>-79485000</v>
      </c>
      <c r="I29" s="63">
        <v>14200000</v>
      </c>
      <c r="J29" s="28">
        <f t="shared" si="2"/>
        <v>45.63981428734192</v>
      </c>
      <c r="K29" s="29">
        <f t="shared" si="3"/>
        <v>-64.51704545454545</v>
      </c>
      <c r="L29" s="30">
        <f t="shared" si="6"/>
        <v>34.76887644312454</v>
      </c>
      <c r="M29" s="29">
        <f t="shared" si="7"/>
        <v>-99.79810736784749</v>
      </c>
      <c r="N29" s="5"/>
      <c r="O29" s="31"/>
    </row>
    <row r="30" spans="1:15" ht="12.75">
      <c r="A30" s="6"/>
      <c r="B30" s="27" t="s">
        <v>36</v>
      </c>
      <c r="C30" s="61">
        <v>1419755929</v>
      </c>
      <c r="D30" s="62">
        <v>1261992278</v>
      </c>
      <c r="E30" s="63">
        <f t="shared" si="0"/>
        <v>-157763651</v>
      </c>
      <c r="F30" s="61">
        <v>1435643626</v>
      </c>
      <c r="G30" s="62">
        <v>1330461910</v>
      </c>
      <c r="H30" s="63">
        <f t="shared" si="1"/>
        <v>-105181716</v>
      </c>
      <c r="I30" s="63">
        <v>1318010592</v>
      </c>
      <c r="J30" s="28">
        <f t="shared" si="2"/>
        <v>-11.11202621362675</v>
      </c>
      <c r="K30" s="29">
        <f t="shared" si="3"/>
        <v>-7.326450248176005</v>
      </c>
      <c r="L30" s="30">
        <f t="shared" si="6"/>
        <v>-136.93284707674275</v>
      </c>
      <c r="M30" s="29">
        <f t="shared" si="7"/>
        <v>-132.06185049383458</v>
      </c>
      <c r="N30" s="5"/>
      <c r="O30" s="31"/>
    </row>
    <row r="31" spans="1:15" ht="12.75">
      <c r="A31" s="6"/>
      <c r="B31" s="27" t="s">
        <v>30</v>
      </c>
      <c r="C31" s="61">
        <v>1497370087</v>
      </c>
      <c r="D31" s="62">
        <v>1871772386</v>
      </c>
      <c r="E31" s="63">
        <f t="shared" si="0"/>
        <v>374402299</v>
      </c>
      <c r="F31" s="61">
        <v>1358992666</v>
      </c>
      <c r="G31" s="62">
        <v>1589161937</v>
      </c>
      <c r="H31" s="63">
        <f t="shared" si="1"/>
        <v>230169271</v>
      </c>
      <c r="I31" s="63">
        <v>1311254732</v>
      </c>
      <c r="J31" s="28">
        <f t="shared" si="2"/>
        <v>25.003992149336963</v>
      </c>
      <c r="K31" s="29">
        <f t="shared" si="3"/>
        <v>16.93675593389847</v>
      </c>
      <c r="L31" s="30">
        <f t="shared" si="6"/>
        <v>324.9669516975613</v>
      </c>
      <c r="M31" s="29">
        <f t="shared" si="7"/>
        <v>288.99110045967393</v>
      </c>
      <c r="N31" s="5"/>
      <c r="O31" s="31"/>
    </row>
    <row r="32" spans="1:15" ht="17.25" thickBot="1">
      <c r="A32" s="6"/>
      <c r="B32" s="55" t="s">
        <v>37</v>
      </c>
      <c r="C32" s="79">
        <v>5665606908</v>
      </c>
      <c r="D32" s="80">
        <v>5780819331</v>
      </c>
      <c r="E32" s="81">
        <f t="shared" si="0"/>
        <v>115212423</v>
      </c>
      <c r="F32" s="79">
        <v>5474466790</v>
      </c>
      <c r="G32" s="80">
        <v>5554112589</v>
      </c>
      <c r="H32" s="81">
        <f t="shared" si="1"/>
        <v>79645799</v>
      </c>
      <c r="I32" s="81">
        <v>5377120434</v>
      </c>
      <c r="J32" s="56">
        <f t="shared" si="2"/>
        <v>2.0335407110104438</v>
      </c>
      <c r="K32" s="57">
        <f t="shared" si="3"/>
        <v>1.454859478652532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2015-11-06T07:16:21Z</dcterms:created>
  <dcterms:modified xsi:type="dcterms:W3CDTF">2015-11-06T07:17:52Z</dcterms:modified>
  <cp:category/>
  <cp:version/>
  <cp:contentType/>
  <cp:contentStatus/>
</cp:coreProperties>
</file>