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'FS184'!$A$1:$N$37</definedName>
    <definedName name="_xlnm.Print_Area" localSheetId="2">'GT421'!$A$1:$N$37</definedName>
    <definedName name="_xlnm.Print_Area" localSheetId="3">'GT481'!$A$1:$N$37</definedName>
    <definedName name="_xlnm.Print_Area" localSheetId="4">'KZN225'!$A$1:$N$37</definedName>
    <definedName name="_xlnm.Print_Area" localSheetId="5">'KZN252'!$A$1:$N$37</definedName>
    <definedName name="_xlnm.Print_Area" localSheetId="6">'KZN282'!$A$1:$N$37</definedName>
    <definedName name="_xlnm.Print_Area" localSheetId="7">'LIM354'!$A$1:$N$37</definedName>
    <definedName name="_xlnm.Print_Area" localSheetId="8">'MP307'!$A$1:$N$37</definedName>
    <definedName name="_xlnm.Print_Area" localSheetId="9">'MP312'!$A$1:$N$37</definedName>
    <definedName name="_xlnm.Print_Area" localSheetId="10">'MP313'!$A$1:$N$37</definedName>
    <definedName name="_xlnm.Print_Area" localSheetId="11">'MP322'!$A$1:$N$37</definedName>
    <definedName name="_xlnm.Print_Area" localSheetId="12">'NC091'!$A$1:$N$37</definedName>
    <definedName name="_xlnm.Print_Area" localSheetId="13">'NW372'!$A$1:$N$37</definedName>
    <definedName name="_xlnm.Print_Area" localSheetId="14">'NW373'!$A$1:$N$37</definedName>
    <definedName name="_xlnm.Print_Area" localSheetId="15">'NW402'!$A$1:$N$37</definedName>
    <definedName name="_xlnm.Print_Area" localSheetId="16">'NW403'!$A$1:$N$37</definedName>
    <definedName name="_xlnm.Print_Area" localSheetId="0">'Summary'!$A$1:$N$37</definedName>
    <definedName name="_xlnm.Print_Area" localSheetId="17">'WC023'!$A$1:$N$37</definedName>
    <definedName name="_xlnm.Print_Area" localSheetId="18">'WC024'!$A$1:$N$37</definedName>
    <definedName name="_xlnm.Print_Area" localSheetId="19">'WC044'!$A$1:$N$37</definedName>
  </definedNames>
  <calcPr fullCalcOnLoad="1"/>
</workbook>
</file>

<file path=xl/sharedStrings.xml><?xml version="1.0" encoding="utf-8"?>
<sst xmlns="http://schemas.openxmlformats.org/spreadsheetml/2006/main" count="1000" uniqueCount="64">
  <si>
    <t>Free State: Matjhabeng(FS184)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</si>
  <si>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</si>
  <si>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</si>
  <si>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</si>
  <si>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</si>
  <si>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</si>
  <si>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</si>
  <si>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</si>
  <si>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</si>
  <si>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</si>
  <si>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</si>
  <si>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</si>
  <si>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</si>
  <si>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</si>
  <si>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</si>
  <si>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</si>
  <si>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</si>
  <si>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</si>
  <si>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</si>
  <si>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</si>
  <si>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</si>
  <si>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</si>
  <si>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</si>
  <si>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</si>
  <si>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</si>
  <si>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</si>
  <si>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</si>
  <si>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</si>
  <si>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</si>
  <si>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</si>
  <si>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</si>
  <si>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</si>
  <si>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</si>
  <si>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</si>
  <si>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</si>
  <si>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</si>
  <si>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</si>
  <si>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</si>
  <si>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</si>
  <si>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</si>
  <si>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</si>
  <si>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</si>
  <si>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</si>
  <si>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</si>
  <si>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</si>
  <si>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</si>
  <si>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</si>
  <si>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</si>
  <si>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</si>
  <si>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</si>
  <si>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</si>
  <si>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</si>
  <si>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Mbombela(MP322)</t>
  </si>
  <si>
    <t>Northern Cape: Sol Plaatje(NC091)</t>
  </si>
  <si>
    <t>North West: Madibeng(NW372)</t>
  </si>
  <si>
    <t>North West: Rustenburg(NW373)</t>
  </si>
  <si>
    <t>North West: Tlokwe(NW402)</t>
  </si>
  <si>
    <t>North West: City Of Matlosana(NW403)</t>
  </si>
  <si>
    <t>Western Cape: Drakenstein(WC023)</t>
  </si>
  <si>
    <t>Western Cape: Stellenbosch(WC024)</t>
  </si>
  <si>
    <t>Western Cape: George(WC044)</t>
  </si>
  <si>
    <t>2014/15 Medium term estimates</t>
  </si>
  <si>
    <t>2015/16 Draft Medium term estimates</t>
  </si>
  <si>
    <t>AGGREGATED INFORMATION FOR SECONDARY CITIES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</si>
</sst>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61</v>
      </c>
      <c r="D5" s="8" t="s">
        <v>62</v>
      </c>
      <c r="E5" s="9" t="s">
        <v>2</v>
      </c>
      <c r="F5" s="10" t="s">
        <v>61</v>
      </c>
      <c r="G5" s="11" t="s">
        <v>62</v>
      </c>
      <c r="H5" s="12" t="s">
        <v>2</v>
      </c>
      <c r="I5" s="13" t="s">
        <v>62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6064366507</v>
      </c>
      <c r="D7" s="62">
        <v>6259238977</v>
      </c>
      <c r="E7" s="63">
        <f>($D7-$C7)</f>
        <v>194872470</v>
      </c>
      <c r="F7" s="61">
        <v>6478977450</v>
      </c>
      <c r="G7" s="62">
        <v>6694870932</v>
      </c>
      <c r="H7" s="63">
        <f>($G7-$F7)</f>
        <v>215893482</v>
      </c>
      <c r="I7" s="63">
        <v>7126985264</v>
      </c>
      <c r="J7" s="28">
        <f>IF($C7=0,0,($E7/$C7)*100)</f>
        <v>3.213401923763379</v>
      </c>
      <c r="K7" s="29">
        <f>IF($F7=0,0,($H7/$F7)*100)</f>
        <v>3.332215363706815</v>
      </c>
      <c r="L7" s="30">
        <f>IF($E$10=0,0,($E7/$E$10)*100)</f>
        <v>10.251657709575552</v>
      </c>
      <c r="M7" s="29">
        <f>IF($H$10=0,0,($H7/$H$10)*100)</f>
        <v>8.705566306983474</v>
      </c>
      <c r="N7" s="5"/>
      <c r="O7" s="31"/>
    </row>
    <row r="8" spans="1:15" ht="12.75">
      <c r="A8" s="2"/>
      <c r="B8" s="27" t="s">
        <v>16</v>
      </c>
      <c r="C8" s="61">
        <v>25859117925</v>
      </c>
      <c r="D8" s="62">
        <v>26528739701</v>
      </c>
      <c r="E8" s="63">
        <f>($D8-$C8)</f>
        <v>669621776</v>
      </c>
      <c r="F8" s="61">
        <v>27788956055</v>
      </c>
      <c r="G8" s="62">
        <v>29210380231</v>
      </c>
      <c r="H8" s="63">
        <f>($G8-$F8)</f>
        <v>1421424176</v>
      </c>
      <c r="I8" s="63">
        <v>32322807588</v>
      </c>
      <c r="J8" s="28">
        <f>IF($C8=0,0,($E8/$C8)*100)</f>
        <v>2.5894996803144052</v>
      </c>
      <c r="K8" s="29">
        <f>IF($F8=0,0,($H8/$F8)*100)</f>
        <v>5.11506863801113</v>
      </c>
      <c r="L8" s="30">
        <f>IF($E$10=0,0,($E8/$E$10)*100)</f>
        <v>35.22679854383779</v>
      </c>
      <c r="M8" s="29">
        <f>IF($H$10=0,0,($H8/$H$10)*100)</f>
        <v>57.31670219908421</v>
      </c>
      <c r="N8" s="5"/>
      <c r="O8" s="31"/>
    </row>
    <row r="9" spans="1:15" ht="12.75">
      <c r="A9" s="2"/>
      <c r="B9" s="27" t="s">
        <v>17</v>
      </c>
      <c r="C9" s="61">
        <v>8776934143</v>
      </c>
      <c r="D9" s="62">
        <v>9813327300</v>
      </c>
      <c r="E9" s="63">
        <f aca="true" t="shared" si="0" ref="E9:E32">($D9-$C9)</f>
        <v>1036393157</v>
      </c>
      <c r="F9" s="61">
        <v>9318172766</v>
      </c>
      <c r="G9" s="62">
        <v>10160802700</v>
      </c>
      <c r="H9" s="63">
        <f aca="true" t="shared" si="1" ref="H9:H32">($G9-$F9)</f>
        <v>842629934</v>
      </c>
      <c r="I9" s="63">
        <v>10811991021</v>
      </c>
      <c r="J9" s="28">
        <f aca="true" t="shared" si="2" ref="J9:J32">IF($C9=0,0,($E9/$C9)*100)</f>
        <v>11.808145533672144</v>
      </c>
      <c r="K9" s="29">
        <f aca="true" t="shared" si="3" ref="K9:K32">IF($F9=0,0,($H9/$F9)*100)</f>
        <v>9.042866613018537</v>
      </c>
      <c r="L9" s="30">
        <f>IF($E$10=0,0,($E9/$E$10)*100)</f>
        <v>54.52154374658665</v>
      </c>
      <c r="M9" s="29">
        <f>IF($H$10=0,0,($H9/$H$10)*100)</f>
        <v>33.97773149393231</v>
      </c>
      <c r="N9" s="5"/>
      <c r="O9" s="31"/>
    </row>
    <row r="10" spans="1:15" ht="16.5">
      <c r="A10" s="6"/>
      <c r="B10" s="32" t="s">
        <v>18</v>
      </c>
      <c r="C10" s="64">
        <v>40700418575</v>
      </c>
      <c r="D10" s="65">
        <v>42601305978</v>
      </c>
      <c r="E10" s="66">
        <f t="shared" si="0"/>
        <v>1900887403</v>
      </c>
      <c r="F10" s="64">
        <v>43586106271</v>
      </c>
      <c r="G10" s="65">
        <v>46066053863</v>
      </c>
      <c r="H10" s="66">
        <f t="shared" si="1"/>
        <v>2479947592</v>
      </c>
      <c r="I10" s="66">
        <v>50261783873</v>
      </c>
      <c r="J10" s="33">
        <f t="shared" si="2"/>
        <v>4.67043698702305</v>
      </c>
      <c r="K10" s="34">
        <f t="shared" si="3"/>
        <v>5.689766313560411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9521723807</v>
      </c>
      <c r="D12" s="62">
        <v>10079212885</v>
      </c>
      <c r="E12" s="63">
        <f t="shared" si="0"/>
        <v>557489078</v>
      </c>
      <c r="F12" s="61">
        <v>10185131787</v>
      </c>
      <c r="G12" s="62">
        <v>10758251481</v>
      </c>
      <c r="H12" s="63">
        <f t="shared" si="1"/>
        <v>573119694</v>
      </c>
      <c r="I12" s="63">
        <v>11489524255</v>
      </c>
      <c r="J12" s="28">
        <f t="shared" si="2"/>
        <v>5.854917547494455</v>
      </c>
      <c r="K12" s="29">
        <f t="shared" si="3"/>
        <v>5.627022860239403</v>
      </c>
      <c r="L12" s="30">
        <f aca="true" t="shared" si="4" ref="L12:L17">IF($E$17=0,0,($E12/$E$17)*100)</f>
        <v>32.6286036101603</v>
      </c>
      <c r="M12" s="29">
        <f aca="true" t="shared" si="5" ref="M12:M17">IF($H$17=0,0,($H12/$H$17)*100)</f>
        <v>30.349470125171596</v>
      </c>
      <c r="N12" s="5"/>
      <c r="O12" s="31"/>
    </row>
    <row r="13" spans="1:15" ht="12.75">
      <c r="A13" s="2"/>
      <c r="B13" s="27" t="s">
        <v>21</v>
      </c>
      <c r="C13" s="61">
        <v>2710429520</v>
      </c>
      <c r="D13" s="62">
        <v>3056828289</v>
      </c>
      <c r="E13" s="63">
        <f t="shared" si="0"/>
        <v>346398769</v>
      </c>
      <c r="F13" s="61">
        <v>3151712641</v>
      </c>
      <c r="G13" s="62">
        <v>3166129886</v>
      </c>
      <c r="H13" s="63">
        <f t="shared" si="1"/>
        <v>14417245</v>
      </c>
      <c r="I13" s="63">
        <v>3314677539</v>
      </c>
      <c r="J13" s="28">
        <f t="shared" si="2"/>
        <v>12.780216804899617</v>
      </c>
      <c r="K13" s="29">
        <f t="shared" si="3"/>
        <v>0.45744160849085475</v>
      </c>
      <c r="L13" s="30">
        <f t="shared" si="4"/>
        <v>20.27395436211305</v>
      </c>
      <c r="M13" s="29">
        <f t="shared" si="5"/>
        <v>0.763463114242205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14294438202</v>
      </c>
      <c r="D15" s="62">
        <v>15235712664</v>
      </c>
      <c r="E15" s="63">
        <f t="shared" si="0"/>
        <v>941274462</v>
      </c>
      <c r="F15" s="61">
        <v>15358781397</v>
      </c>
      <c r="G15" s="62">
        <v>16965580715</v>
      </c>
      <c r="H15" s="63">
        <f t="shared" si="1"/>
        <v>1606799318</v>
      </c>
      <c r="I15" s="63">
        <v>18876803037</v>
      </c>
      <c r="J15" s="28">
        <f t="shared" si="2"/>
        <v>6.5849000058519405</v>
      </c>
      <c r="K15" s="29">
        <f t="shared" si="3"/>
        <v>10.461763055719073</v>
      </c>
      <c r="L15" s="30">
        <f t="shared" si="4"/>
        <v>55.09071391882029</v>
      </c>
      <c r="M15" s="29">
        <f t="shared" si="5"/>
        <v>85.08782442710317</v>
      </c>
      <c r="N15" s="5"/>
      <c r="O15" s="31"/>
    </row>
    <row r="16" spans="1:15" ht="12.75">
      <c r="A16" s="2"/>
      <c r="B16" s="27" t="s">
        <v>23</v>
      </c>
      <c r="C16" s="61">
        <v>15260713499</v>
      </c>
      <c r="D16" s="62">
        <v>15124141250</v>
      </c>
      <c r="E16" s="63">
        <f t="shared" si="0"/>
        <v>-136572249</v>
      </c>
      <c r="F16" s="61">
        <v>16088385548</v>
      </c>
      <c r="G16" s="62">
        <v>15782450280</v>
      </c>
      <c r="H16" s="63">
        <f t="shared" si="1"/>
        <v>-305935268</v>
      </c>
      <c r="I16" s="63">
        <v>16857649551</v>
      </c>
      <c r="J16" s="40">
        <f t="shared" si="2"/>
        <v>-0.8949270229661888</v>
      </c>
      <c r="K16" s="29">
        <f t="shared" si="3"/>
        <v>-1.901590853148294</v>
      </c>
      <c r="L16" s="30">
        <f t="shared" si="4"/>
        <v>-7.9932718910936424</v>
      </c>
      <c r="M16" s="29">
        <f t="shared" si="5"/>
        <v>-16.20075766651698</v>
      </c>
      <c r="N16" s="5"/>
      <c r="O16" s="31"/>
    </row>
    <row r="17" spans="1:15" ht="16.5">
      <c r="A17" s="2"/>
      <c r="B17" s="32" t="s">
        <v>24</v>
      </c>
      <c r="C17" s="64">
        <v>41787305028</v>
      </c>
      <c r="D17" s="65">
        <v>43495895088</v>
      </c>
      <c r="E17" s="66">
        <f t="shared" si="0"/>
        <v>1708590060</v>
      </c>
      <c r="F17" s="64">
        <v>44784011373</v>
      </c>
      <c r="G17" s="65">
        <v>46672412362</v>
      </c>
      <c r="H17" s="66">
        <f t="shared" si="1"/>
        <v>1888400989</v>
      </c>
      <c r="I17" s="66">
        <v>50538654382</v>
      </c>
      <c r="J17" s="41">
        <f t="shared" si="2"/>
        <v>4.088777821051495</v>
      </c>
      <c r="K17" s="34">
        <f t="shared" si="3"/>
        <v>4.216685667730304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-1086886453</v>
      </c>
      <c r="D18" s="71">
        <v>-894589110</v>
      </c>
      <c r="E18" s="72">
        <f t="shared" si="0"/>
        <v>192297343</v>
      </c>
      <c r="F18" s="73">
        <v>-1197905102</v>
      </c>
      <c r="G18" s="74">
        <v>-606358499</v>
      </c>
      <c r="H18" s="75">
        <f t="shared" si="1"/>
        <v>591546603</v>
      </c>
      <c r="I18" s="75">
        <v>-276870509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1118745501</v>
      </c>
      <c r="D21" s="62">
        <v>1202783985</v>
      </c>
      <c r="E21" s="63">
        <f t="shared" si="0"/>
        <v>84038484</v>
      </c>
      <c r="F21" s="61">
        <v>883227900</v>
      </c>
      <c r="G21" s="62">
        <v>1073843177</v>
      </c>
      <c r="H21" s="63">
        <f t="shared" si="1"/>
        <v>190615277</v>
      </c>
      <c r="I21" s="63">
        <v>870602506</v>
      </c>
      <c r="J21" s="28">
        <f t="shared" si="2"/>
        <v>7.511850007430779</v>
      </c>
      <c r="K21" s="29">
        <f t="shared" si="3"/>
        <v>21.5816639170932</v>
      </c>
      <c r="L21" s="30">
        <f>IF($E$25=0,0,($E21/$E$25)*100)</f>
        <v>26.790881003825113</v>
      </c>
      <c r="M21" s="29">
        <f>IF($H$25=0,0,($H21/$H$25)*100)</f>
        <v>-158.8666466646308</v>
      </c>
      <c r="N21" s="5"/>
      <c r="O21" s="31"/>
    </row>
    <row r="22" spans="1:15" ht="12.75">
      <c r="A22" s="6"/>
      <c r="B22" s="27" t="s">
        <v>28</v>
      </c>
      <c r="C22" s="61">
        <v>1256796851</v>
      </c>
      <c r="D22" s="62">
        <v>1341162862</v>
      </c>
      <c r="E22" s="63">
        <f t="shared" si="0"/>
        <v>84366011</v>
      </c>
      <c r="F22" s="61">
        <v>1214984798</v>
      </c>
      <c r="G22" s="62">
        <v>1376281160</v>
      </c>
      <c r="H22" s="63">
        <f t="shared" si="1"/>
        <v>161296362</v>
      </c>
      <c r="I22" s="63">
        <v>1205192207</v>
      </c>
      <c r="J22" s="28">
        <f t="shared" si="2"/>
        <v>6.712780266187984</v>
      </c>
      <c r="K22" s="29">
        <f t="shared" si="3"/>
        <v>13.27558684400922</v>
      </c>
      <c r="L22" s="30">
        <f>IF($E$25=0,0,($E22/$E$25)*100)</f>
        <v>26.89529432097324</v>
      </c>
      <c r="M22" s="29">
        <f>IF($H$25=0,0,($H22/$H$25)*100)</f>
        <v>-134.4310516630017</v>
      </c>
      <c r="N22" s="5"/>
      <c r="O22" s="31"/>
    </row>
    <row r="23" spans="1:15" ht="12.75">
      <c r="A23" s="6"/>
      <c r="B23" s="27" t="s">
        <v>29</v>
      </c>
      <c r="C23" s="61">
        <v>4246059532</v>
      </c>
      <c r="D23" s="62">
        <v>4248979304</v>
      </c>
      <c r="E23" s="63">
        <f t="shared" si="0"/>
        <v>2919772</v>
      </c>
      <c r="F23" s="61">
        <v>4490530336</v>
      </c>
      <c r="G23" s="62">
        <v>3975015705</v>
      </c>
      <c r="H23" s="63">
        <f t="shared" si="1"/>
        <v>-515514631</v>
      </c>
      <c r="I23" s="63">
        <v>3964846851</v>
      </c>
      <c r="J23" s="28">
        <f t="shared" si="2"/>
        <v>0.06876427374593862</v>
      </c>
      <c r="K23" s="29">
        <f t="shared" si="3"/>
        <v>-11.480038935873253</v>
      </c>
      <c r="L23" s="30">
        <f>IF($E$25=0,0,($E23/$E$25)*100)</f>
        <v>0.9308028951390943</v>
      </c>
      <c r="M23" s="29">
        <f>IF($H$25=0,0,($H23/$H$25)*100)</f>
        <v>429.65119072551846</v>
      </c>
      <c r="N23" s="5"/>
      <c r="O23" s="31"/>
    </row>
    <row r="24" spans="1:15" ht="12.75">
      <c r="A24" s="6"/>
      <c r="B24" s="27" t="s">
        <v>30</v>
      </c>
      <c r="C24" s="61">
        <v>209000604</v>
      </c>
      <c r="D24" s="62">
        <v>351359504</v>
      </c>
      <c r="E24" s="63">
        <f t="shared" si="0"/>
        <v>142358900</v>
      </c>
      <c r="F24" s="61">
        <v>138761922</v>
      </c>
      <c r="G24" s="62">
        <v>182380461</v>
      </c>
      <c r="H24" s="63">
        <f t="shared" si="1"/>
        <v>43618539</v>
      </c>
      <c r="I24" s="63">
        <v>142269249</v>
      </c>
      <c r="J24" s="28">
        <f t="shared" si="2"/>
        <v>68.11410937357866</v>
      </c>
      <c r="K24" s="29">
        <f t="shared" si="3"/>
        <v>31.43408391244393</v>
      </c>
      <c r="L24" s="30">
        <f>IF($E$25=0,0,($E24/$E$25)*100)</f>
        <v>45.383021780062556</v>
      </c>
      <c r="M24" s="29">
        <f>IF($H$25=0,0,($H24/$H$25)*100)</f>
        <v>-36.353492397885915</v>
      </c>
      <c r="N24" s="5"/>
      <c r="O24" s="31"/>
    </row>
    <row r="25" spans="1:15" ht="16.5">
      <c r="A25" s="6"/>
      <c r="B25" s="32" t="s">
        <v>31</v>
      </c>
      <c r="C25" s="64">
        <v>6830602488</v>
      </c>
      <c r="D25" s="65">
        <v>7144285655</v>
      </c>
      <c r="E25" s="66">
        <f t="shared" si="0"/>
        <v>313683167</v>
      </c>
      <c r="F25" s="64">
        <v>6727504956</v>
      </c>
      <c r="G25" s="65">
        <v>6607520503</v>
      </c>
      <c r="H25" s="66">
        <f t="shared" si="1"/>
        <v>-119984453</v>
      </c>
      <c r="I25" s="66">
        <v>6182910813</v>
      </c>
      <c r="J25" s="41">
        <f t="shared" si="2"/>
        <v>4.59232062692974</v>
      </c>
      <c r="K25" s="34">
        <f t="shared" si="3"/>
        <v>-1.7834911127488733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2217720479</v>
      </c>
      <c r="D27" s="62">
        <v>2433946950</v>
      </c>
      <c r="E27" s="63">
        <f t="shared" si="0"/>
        <v>216226471</v>
      </c>
      <c r="F27" s="61">
        <v>2232941950</v>
      </c>
      <c r="G27" s="62">
        <v>2551568616</v>
      </c>
      <c r="H27" s="63">
        <f t="shared" si="1"/>
        <v>318626666</v>
      </c>
      <c r="I27" s="63">
        <v>2450287909</v>
      </c>
      <c r="J27" s="28">
        <f t="shared" si="2"/>
        <v>9.749942476858013</v>
      </c>
      <c r="K27" s="29">
        <f t="shared" si="3"/>
        <v>14.269366294990338</v>
      </c>
      <c r="L27" s="30">
        <f aca="true" t="shared" si="6" ref="L27:L32">IF($E$32=0,0,($E27/$E$32)*100)</f>
        <v>68.93148706615642</v>
      </c>
      <c r="M27" s="29">
        <f aca="true" t="shared" si="7" ref="M27:M32">IF($H$32=0,0,($H27/$H$32)*100)</f>
        <v>-265.5566223141156</v>
      </c>
      <c r="N27" s="5"/>
      <c r="O27" s="31"/>
    </row>
    <row r="28" spans="1:15" ht="12.75">
      <c r="A28" s="6"/>
      <c r="B28" s="27" t="s">
        <v>34</v>
      </c>
      <c r="C28" s="61">
        <v>1065893435</v>
      </c>
      <c r="D28" s="62">
        <v>877614276</v>
      </c>
      <c r="E28" s="63">
        <f t="shared" si="0"/>
        <v>-188279159</v>
      </c>
      <c r="F28" s="61">
        <v>750695043</v>
      </c>
      <c r="G28" s="62">
        <v>861289063</v>
      </c>
      <c r="H28" s="63">
        <f t="shared" si="1"/>
        <v>110594020</v>
      </c>
      <c r="I28" s="63">
        <v>830380350</v>
      </c>
      <c r="J28" s="28">
        <f t="shared" si="2"/>
        <v>-17.66397585514728</v>
      </c>
      <c r="K28" s="29">
        <f t="shared" si="3"/>
        <v>14.732216634604844</v>
      </c>
      <c r="L28" s="30">
        <f t="shared" si="6"/>
        <v>-60.02207941244766</v>
      </c>
      <c r="M28" s="29">
        <f t="shared" si="7"/>
        <v>-92.17362365816471</v>
      </c>
      <c r="N28" s="5"/>
      <c r="O28" s="31"/>
    </row>
    <row r="29" spans="1:15" ht="12.75">
      <c r="A29" s="6"/>
      <c r="B29" s="27" t="s">
        <v>35</v>
      </c>
      <c r="C29" s="61">
        <v>6000000</v>
      </c>
      <c r="D29" s="62">
        <v>43600000</v>
      </c>
      <c r="E29" s="63">
        <f t="shared" si="0"/>
        <v>37600000</v>
      </c>
      <c r="F29" s="61">
        <v>6000000</v>
      </c>
      <c r="G29" s="62">
        <v>2200000</v>
      </c>
      <c r="H29" s="63">
        <f t="shared" si="1"/>
        <v>-3800000</v>
      </c>
      <c r="I29" s="63">
        <v>0</v>
      </c>
      <c r="J29" s="28">
        <f t="shared" si="2"/>
        <v>626.6666666666666</v>
      </c>
      <c r="K29" s="29">
        <f t="shared" si="3"/>
        <v>-63.33333333333333</v>
      </c>
      <c r="L29" s="30">
        <f t="shared" si="6"/>
        <v>11.986617095034038</v>
      </c>
      <c r="M29" s="29">
        <f t="shared" si="7"/>
        <v>3.1670769350913</v>
      </c>
      <c r="N29" s="5"/>
      <c r="O29" s="31"/>
    </row>
    <row r="30" spans="1:15" ht="12.75">
      <c r="A30" s="6"/>
      <c r="B30" s="27" t="s">
        <v>36</v>
      </c>
      <c r="C30" s="61">
        <v>1868275098</v>
      </c>
      <c r="D30" s="62">
        <v>1772667118</v>
      </c>
      <c r="E30" s="63">
        <f t="shared" si="0"/>
        <v>-95607980</v>
      </c>
      <c r="F30" s="61">
        <v>2106101531</v>
      </c>
      <c r="G30" s="62">
        <v>1525521601</v>
      </c>
      <c r="H30" s="63">
        <f t="shared" si="1"/>
        <v>-580579930</v>
      </c>
      <c r="I30" s="63">
        <v>1378558056</v>
      </c>
      <c r="J30" s="28">
        <f t="shared" si="2"/>
        <v>-5.117446574241071</v>
      </c>
      <c r="K30" s="29">
        <f t="shared" si="3"/>
        <v>-27.566568916757504</v>
      </c>
      <c r="L30" s="30">
        <f t="shared" si="6"/>
        <v>-30.479155518342356</v>
      </c>
      <c r="M30" s="29">
        <f t="shared" si="7"/>
        <v>483.87929086313727</v>
      </c>
      <c r="N30" s="5"/>
      <c r="O30" s="31"/>
    </row>
    <row r="31" spans="1:15" ht="12.75">
      <c r="A31" s="6"/>
      <c r="B31" s="27" t="s">
        <v>30</v>
      </c>
      <c r="C31" s="61">
        <v>1672713477</v>
      </c>
      <c r="D31" s="62">
        <v>2016457311</v>
      </c>
      <c r="E31" s="63">
        <f t="shared" si="0"/>
        <v>343743834</v>
      </c>
      <c r="F31" s="61">
        <v>1631766434</v>
      </c>
      <c r="G31" s="62">
        <v>1666941223</v>
      </c>
      <c r="H31" s="63">
        <f t="shared" si="1"/>
        <v>35174789</v>
      </c>
      <c r="I31" s="63">
        <v>1523684498</v>
      </c>
      <c r="J31" s="28">
        <f t="shared" si="2"/>
        <v>20.550072605172176</v>
      </c>
      <c r="K31" s="29">
        <f t="shared" si="3"/>
        <v>2.15562645897642</v>
      </c>
      <c r="L31" s="30">
        <f t="shared" si="6"/>
        <v>109.58313076959953</v>
      </c>
      <c r="M31" s="29">
        <f t="shared" si="7"/>
        <v>-29.316121825948205</v>
      </c>
      <c r="N31" s="5"/>
      <c r="O31" s="31"/>
    </row>
    <row r="32" spans="1:15" ht="17.25" thickBot="1">
      <c r="A32" s="6"/>
      <c r="B32" s="55" t="s">
        <v>37</v>
      </c>
      <c r="C32" s="79">
        <v>6830602489</v>
      </c>
      <c r="D32" s="80">
        <v>7144285655</v>
      </c>
      <c r="E32" s="81">
        <f t="shared" si="0"/>
        <v>313683166</v>
      </c>
      <c r="F32" s="79">
        <v>6727504958</v>
      </c>
      <c r="G32" s="80">
        <v>6607520503</v>
      </c>
      <c r="H32" s="81">
        <f t="shared" si="1"/>
        <v>-119984455</v>
      </c>
      <c r="I32" s="81">
        <v>6182910813</v>
      </c>
      <c r="J32" s="56">
        <f t="shared" si="2"/>
        <v>4.592320611617427</v>
      </c>
      <c r="K32" s="57">
        <f t="shared" si="3"/>
        <v>-1.783491141947368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322745338</v>
      </c>
      <c r="D7" s="62">
        <v>363169576</v>
      </c>
      <c r="E7" s="63">
        <f>($D7-$C7)</f>
        <v>40424238</v>
      </c>
      <c r="F7" s="61">
        <v>348564966</v>
      </c>
      <c r="G7" s="62">
        <v>392223143</v>
      </c>
      <c r="H7" s="63">
        <f>($G7-$F7)</f>
        <v>43658177</v>
      </c>
      <c r="I7" s="63">
        <v>423600994</v>
      </c>
      <c r="J7" s="28">
        <f>IF($C7=0,0,($E7/$C7)*100)</f>
        <v>12.525119107994676</v>
      </c>
      <c r="K7" s="29">
        <f>IF($F7=0,0,($H7/$F7)*100)</f>
        <v>12.525119062023002</v>
      </c>
      <c r="L7" s="30">
        <f>IF($E$10=0,0,($E7/$E$10)*100)</f>
        <v>7.475417562135631</v>
      </c>
      <c r="M7" s="29">
        <f>IF($H$10=0,0,($H7/$H$10)*100)</f>
        <v>6.754854337946449</v>
      </c>
      <c r="N7" s="5"/>
      <c r="O7" s="31"/>
    </row>
    <row r="8" spans="1:15" ht="12.75">
      <c r="A8" s="2"/>
      <c r="B8" s="27" t="s">
        <v>16</v>
      </c>
      <c r="C8" s="61">
        <v>1419411169</v>
      </c>
      <c r="D8" s="62">
        <v>1871317513</v>
      </c>
      <c r="E8" s="63">
        <f>($D8-$C8)</f>
        <v>451906344</v>
      </c>
      <c r="F8" s="61">
        <v>1532963864</v>
      </c>
      <c r="G8" s="62">
        <v>2081776796</v>
      </c>
      <c r="H8" s="63">
        <f>($G8-$F8)</f>
        <v>548812932</v>
      </c>
      <c r="I8" s="63">
        <v>2315782486</v>
      </c>
      <c r="J8" s="28">
        <f>IF($C8=0,0,($E8/$C8)*100)</f>
        <v>31.837592508052186</v>
      </c>
      <c r="K8" s="29">
        <f>IF($F8=0,0,($H8/$F8)*100)</f>
        <v>35.80077423142703</v>
      </c>
      <c r="L8" s="30">
        <f>IF($E$10=0,0,($E8/$E$10)*100)</f>
        <v>83.56839330844296</v>
      </c>
      <c r="M8" s="29">
        <f>IF($H$10=0,0,($H8/$H$10)*100)</f>
        <v>84.91310607040027</v>
      </c>
      <c r="N8" s="5"/>
      <c r="O8" s="31"/>
    </row>
    <row r="9" spans="1:15" ht="12.75">
      <c r="A9" s="2"/>
      <c r="B9" s="27" t="s">
        <v>17</v>
      </c>
      <c r="C9" s="61">
        <v>343691325</v>
      </c>
      <c r="D9" s="62">
        <v>392123017</v>
      </c>
      <c r="E9" s="63">
        <f aca="true" t="shared" si="0" ref="E9:E32">($D9-$C9)</f>
        <v>48431692</v>
      </c>
      <c r="F9" s="61">
        <v>379546509</v>
      </c>
      <c r="G9" s="62">
        <v>433398397</v>
      </c>
      <c r="H9" s="63">
        <f aca="true" t="shared" si="1" ref="H9:H32">($G9-$F9)</f>
        <v>53851888</v>
      </c>
      <c r="I9" s="63">
        <v>478841353</v>
      </c>
      <c r="J9" s="28">
        <f aca="true" t="shared" si="2" ref="J9:J32">IF($C9=0,0,($E9/$C9)*100)</f>
        <v>14.091624803157309</v>
      </c>
      <c r="K9" s="29">
        <f aca="true" t="shared" si="3" ref="K9:K32">IF($F9=0,0,($H9/$F9)*100)</f>
        <v>14.188481970729969</v>
      </c>
      <c r="L9" s="30">
        <f>IF($E$10=0,0,($E9/$E$10)*100)</f>
        <v>8.956189129421405</v>
      </c>
      <c r="M9" s="29">
        <f>IF($H$10=0,0,($H9/$H$10)*100)</f>
        <v>8.332039591653274</v>
      </c>
      <c r="N9" s="5"/>
      <c r="O9" s="31"/>
    </row>
    <row r="10" spans="1:15" ht="16.5">
      <c r="A10" s="6"/>
      <c r="B10" s="32" t="s">
        <v>18</v>
      </c>
      <c r="C10" s="64">
        <v>2085847832</v>
      </c>
      <c r="D10" s="65">
        <v>2626610106</v>
      </c>
      <c r="E10" s="66">
        <f t="shared" si="0"/>
        <v>540762274</v>
      </c>
      <c r="F10" s="64">
        <v>2261075339</v>
      </c>
      <c r="G10" s="65">
        <v>2907398336</v>
      </c>
      <c r="H10" s="66">
        <f t="shared" si="1"/>
        <v>646322997</v>
      </c>
      <c r="I10" s="66">
        <v>3218224833</v>
      </c>
      <c r="J10" s="33">
        <f t="shared" si="2"/>
        <v>25.925298370470966</v>
      </c>
      <c r="K10" s="34">
        <f t="shared" si="3"/>
        <v>28.584761677417063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519236384</v>
      </c>
      <c r="D12" s="62">
        <v>571167409</v>
      </c>
      <c r="E12" s="63">
        <f t="shared" si="0"/>
        <v>51931025</v>
      </c>
      <c r="F12" s="61">
        <v>555583928</v>
      </c>
      <c r="G12" s="62">
        <v>611149129</v>
      </c>
      <c r="H12" s="63">
        <f t="shared" si="1"/>
        <v>55565201</v>
      </c>
      <c r="I12" s="63">
        <v>653929564</v>
      </c>
      <c r="J12" s="28">
        <f t="shared" si="2"/>
        <v>10.001422589061093</v>
      </c>
      <c r="K12" s="29">
        <f t="shared" si="3"/>
        <v>10.001225413417647</v>
      </c>
      <c r="L12" s="30">
        <f aca="true" t="shared" si="4" ref="L12:L17">IF($E$17=0,0,($E12/$E$17)*100)</f>
        <v>17.547740544574136</v>
      </c>
      <c r="M12" s="29">
        <f aca="true" t="shared" si="5" ref="M12:M17">IF($H$17=0,0,($H12/$H$17)*100)</f>
        <v>34.512318909194796</v>
      </c>
      <c r="N12" s="5"/>
      <c r="O12" s="31"/>
    </row>
    <row r="13" spans="1:15" ht="12.75">
      <c r="A13" s="2"/>
      <c r="B13" s="27" t="s">
        <v>21</v>
      </c>
      <c r="C13" s="61">
        <v>229283239</v>
      </c>
      <c r="D13" s="62">
        <v>267630980</v>
      </c>
      <c r="E13" s="63">
        <f t="shared" si="0"/>
        <v>38347741</v>
      </c>
      <c r="F13" s="61">
        <v>253386684</v>
      </c>
      <c r="G13" s="62">
        <v>250670417</v>
      </c>
      <c r="H13" s="63">
        <f t="shared" si="1"/>
        <v>-2716267</v>
      </c>
      <c r="I13" s="63">
        <v>253386684</v>
      </c>
      <c r="J13" s="28">
        <f t="shared" si="2"/>
        <v>16.725052021792138</v>
      </c>
      <c r="K13" s="29">
        <f t="shared" si="3"/>
        <v>-1.0719849035160822</v>
      </c>
      <c r="L13" s="30">
        <f t="shared" si="4"/>
        <v>12.957884223131124</v>
      </c>
      <c r="M13" s="29">
        <f t="shared" si="5"/>
        <v>-1.6871112001650423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796263090</v>
      </c>
      <c r="D15" s="62">
        <v>894997075</v>
      </c>
      <c r="E15" s="63">
        <f t="shared" si="0"/>
        <v>98733985</v>
      </c>
      <c r="F15" s="61">
        <v>858811502</v>
      </c>
      <c r="G15" s="62">
        <v>980212831</v>
      </c>
      <c r="H15" s="63">
        <f t="shared" si="1"/>
        <v>121401329</v>
      </c>
      <c r="I15" s="63">
        <v>1114485890</v>
      </c>
      <c r="J15" s="28">
        <f t="shared" si="2"/>
        <v>12.399668682369795</v>
      </c>
      <c r="K15" s="29">
        <f t="shared" si="3"/>
        <v>14.135969152401968</v>
      </c>
      <c r="L15" s="30">
        <f t="shared" si="4"/>
        <v>33.362683515526115</v>
      </c>
      <c r="M15" s="29">
        <f t="shared" si="5"/>
        <v>75.40405338312513</v>
      </c>
      <c r="N15" s="5"/>
      <c r="O15" s="31"/>
    </row>
    <row r="16" spans="1:15" ht="12.75">
      <c r="A16" s="2"/>
      <c r="B16" s="27" t="s">
        <v>23</v>
      </c>
      <c r="C16" s="61">
        <v>541065311</v>
      </c>
      <c r="D16" s="62">
        <v>647993937</v>
      </c>
      <c r="E16" s="63">
        <f t="shared" si="0"/>
        <v>106928626</v>
      </c>
      <c r="F16" s="61">
        <v>593295258</v>
      </c>
      <c r="G16" s="62">
        <v>580046060</v>
      </c>
      <c r="H16" s="63">
        <f t="shared" si="1"/>
        <v>-13249198</v>
      </c>
      <c r="I16" s="63">
        <v>591857512</v>
      </c>
      <c r="J16" s="40">
        <f t="shared" si="2"/>
        <v>19.762609767455597</v>
      </c>
      <c r="K16" s="29">
        <f t="shared" si="3"/>
        <v>-2.2331542046472923</v>
      </c>
      <c r="L16" s="30">
        <f t="shared" si="4"/>
        <v>36.13169171676862</v>
      </c>
      <c r="M16" s="29">
        <f t="shared" si="5"/>
        <v>-8.229261092154887</v>
      </c>
      <c r="N16" s="5"/>
      <c r="O16" s="31"/>
    </row>
    <row r="17" spans="1:15" ht="16.5">
      <c r="A17" s="2"/>
      <c r="B17" s="32" t="s">
        <v>24</v>
      </c>
      <c r="C17" s="64">
        <v>2085848024</v>
      </c>
      <c r="D17" s="65">
        <v>2381789401</v>
      </c>
      <c r="E17" s="66">
        <f t="shared" si="0"/>
        <v>295941377</v>
      </c>
      <c r="F17" s="64">
        <v>2261077372</v>
      </c>
      <c r="G17" s="65">
        <v>2422078437</v>
      </c>
      <c r="H17" s="66">
        <f t="shared" si="1"/>
        <v>161001065</v>
      </c>
      <c r="I17" s="66">
        <v>2613659650</v>
      </c>
      <c r="J17" s="41">
        <f t="shared" si="2"/>
        <v>14.188060376157107</v>
      </c>
      <c r="K17" s="34">
        <f t="shared" si="3"/>
        <v>7.120546470180676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-192</v>
      </c>
      <c r="D18" s="71">
        <v>244820705</v>
      </c>
      <c r="E18" s="72">
        <f t="shared" si="0"/>
        <v>244820897</v>
      </c>
      <c r="F18" s="73">
        <v>-2033</v>
      </c>
      <c r="G18" s="74">
        <v>485319899</v>
      </c>
      <c r="H18" s="75">
        <f t="shared" si="1"/>
        <v>485321932</v>
      </c>
      <c r="I18" s="75">
        <v>604565183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4200000</v>
      </c>
      <c r="E22" s="63">
        <f t="shared" si="0"/>
        <v>4200000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5.531092032999233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127108000</v>
      </c>
      <c r="D23" s="62">
        <v>198842372</v>
      </c>
      <c r="E23" s="63">
        <f t="shared" si="0"/>
        <v>71734372</v>
      </c>
      <c r="F23" s="61">
        <v>200480000</v>
      </c>
      <c r="G23" s="62">
        <v>208852150</v>
      </c>
      <c r="H23" s="63">
        <f t="shared" si="1"/>
        <v>8372150</v>
      </c>
      <c r="I23" s="63">
        <v>166612800</v>
      </c>
      <c r="J23" s="28">
        <f t="shared" si="2"/>
        <v>56.43576486137773</v>
      </c>
      <c r="K23" s="29">
        <f t="shared" si="3"/>
        <v>4.176052474062251</v>
      </c>
      <c r="L23" s="30">
        <f>IF($E$25=0,0,($E23/$E$25)*100)</f>
        <v>94.46890796700077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127108000</v>
      </c>
      <c r="D25" s="65">
        <v>203042372</v>
      </c>
      <c r="E25" s="66">
        <f t="shared" si="0"/>
        <v>75934372</v>
      </c>
      <c r="F25" s="64">
        <v>200480000</v>
      </c>
      <c r="G25" s="65">
        <v>208852150</v>
      </c>
      <c r="H25" s="66">
        <f t="shared" si="1"/>
        <v>8372150</v>
      </c>
      <c r="I25" s="66">
        <v>166612800</v>
      </c>
      <c r="J25" s="41">
        <f t="shared" si="2"/>
        <v>59.74004153947824</v>
      </c>
      <c r="K25" s="34">
        <f t="shared" si="3"/>
        <v>4.176052474062251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93967000</v>
      </c>
      <c r="D27" s="62">
        <v>137070372</v>
      </c>
      <c r="E27" s="63">
        <f t="shared" si="0"/>
        <v>43103372</v>
      </c>
      <c r="F27" s="61">
        <v>105489000</v>
      </c>
      <c r="G27" s="62">
        <v>176428150</v>
      </c>
      <c r="H27" s="63">
        <f t="shared" si="1"/>
        <v>70939150</v>
      </c>
      <c r="I27" s="63">
        <v>146134800</v>
      </c>
      <c r="J27" s="28">
        <f t="shared" si="2"/>
        <v>45.87075462662424</v>
      </c>
      <c r="K27" s="29">
        <f t="shared" si="3"/>
        <v>67.24791210457963</v>
      </c>
      <c r="L27" s="30">
        <f aca="true" t="shared" si="6" ref="L27:L32">IF($E$32=0,0,($E27/$E$32)*100)</f>
        <v>56.7639803487148</v>
      </c>
      <c r="M27" s="29">
        <f aca="true" t="shared" si="7" ref="M27:M32">IF($H$32=0,0,($H27/$H$32)*100)</f>
        <v>847.3229696075679</v>
      </c>
      <c r="N27" s="5"/>
      <c r="O27" s="31"/>
    </row>
    <row r="28" spans="1:15" ht="12.75">
      <c r="A28" s="6"/>
      <c r="B28" s="27" t="s">
        <v>34</v>
      </c>
      <c r="C28" s="61">
        <v>33041000</v>
      </c>
      <c r="D28" s="62">
        <v>20772000</v>
      </c>
      <c r="E28" s="63">
        <f t="shared" si="0"/>
        <v>-12269000</v>
      </c>
      <c r="F28" s="61">
        <v>37093000</v>
      </c>
      <c r="G28" s="62">
        <v>14464000</v>
      </c>
      <c r="H28" s="63">
        <f t="shared" si="1"/>
        <v>-22629000</v>
      </c>
      <c r="I28" s="63">
        <v>2518000</v>
      </c>
      <c r="J28" s="28">
        <f t="shared" si="2"/>
        <v>-37.13265337005539</v>
      </c>
      <c r="K28" s="29">
        <f t="shared" si="3"/>
        <v>-61.006119753053135</v>
      </c>
      <c r="L28" s="30">
        <f t="shared" si="6"/>
        <v>-16.157373369730376</v>
      </c>
      <c r="M28" s="29">
        <f t="shared" si="7"/>
        <v>-270.2889938665695</v>
      </c>
      <c r="N28" s="5"/>
      <c r="O28" s="31"/>
    </row>
    <row r="29" spans="1:15" ht="12.75">
      <c r="A29" s="6"/>
      <c r="B29" s="27" t="s">
        <v>35</v>
      </c>
      <c r="C29" s="61"/>
      <c r="D29" s="62">
        <v>26000000</v>
      </c>
      <c r="E29" s="63">
        <f t="shared" si="0"/>
        <v>26000000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34.2400935376143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10000000</v>
      </c>
      <c r="E30" s="63">
        <f t="shared" si="0"/>
        <v>10000000</v>
      </c>
      <c r="F30" s="61">
        <v>57898000</v>
      </c>
      <c r="G30" s="62">
        <v>7960000</v>
      </c>
      <c r="H30" s="63">
        <f t="shared" si="1"/>
        <v>-49938000</v>
      </c>
      <c r="I30" s="63">
        <v>7960000</v>
      </c>
      <c r="J30" s="28">
        <f t="shared" si="2"/>
        <v>0</v>
      </c>
      <c r="K30" s="29">
        <f t="shared" si="3"/>
        <v>-86.25168399599296</v>
      </c>
      <c r="L30" s="30">
        <f t="shared" si="6"/>
        <v>13.16926674523627</v>
      </c>
      <c r="M30" s="29">
        <f t="shared" si="7"/>
        <v>-596.4776073051726</v>
      </c>
      <c r="N30" s="5"/>
      <c r="O30" s="31"/>
    </row>
    <row r="31" spans="1:15" ht="12.75">
      <c r="A31" s="6"/>
      <c r="B31" s="27" t="s">
        <v>30</v>
      </c>
      <c r="C31" s="61">
        <v>100000</v>
      </c>
      <c r="D31" s="62">
        <v>9200000</v>
      </c>
      <c r="E31" s="63">
        <f t="shared" si="0"/>
        <v>9100000</v>
      </c>
      <c r="F31" s="61"/>
      <c r="G31" s="62">
        <v>10000000</v>
      </c>
      <c r="H31" s="63">
        <f t="shared" si="1"/>
        <v>10000000</v>
      </c>
      <c r="I31" s="63">
        <v>10000000</v>
      </c>
      <c r="J31" s="28">
        <f t="shared" si="2"/>
        <v>9100</v>
      </c>
      <c r="K31" s="29">
        <f t="shared" si="3"/>
        <v>0</v>
      </c>
      <c r="L31" s="30">
        <f t="shared" si="6"/>
        <v>11.984032738165004</v>
      </c>
      <c r="M31" s="29">
        <f t="shared" si="7"/>
        <v>119.44363156417408</v>
      </c>
      <c r="N31" s="5"/>
      <c r="O31" s="31"/>
    </row>
    <row r="32" spans="1:15" ht="17.25" thickBot="1">
      <c r="A32" s="6"/>
      <c r="B32" s="55" t="s">
        <v>37</v>
      </c>
      <c r="C32" s="79">
        <v>127108000</v>
      </c>
      <c r="D32" s="80">
        <v>203042372</v>
      </c>
      <c r="E32" s="81">
        <f t="shared" si="0"/>
        <v>75934372</v>
      </c>
      <c r="F32" s="79">
        <v>200480000</v>
      </c>
      <c r="G32" s="80">
        <v>208852150</v>
      </c>
      <c r="H32" s="81">
        <f t="shared" si="1"/>
        <v>8372150</v>
      </c>
      <c r="I32" s="81">
        <v>166612800</v>
      </c>
      <c r="J32" s="56">
        <f t="shared" si="2"/>
        <v>59.74004153947824</v>
      </c>
      <c r="K32" s="57">
        <f t="shared" si="3"/>
        <v>4.176052474062251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288801453</v>
      </c>
      <c r="D7" s="62">
        <v>301305502</v>
      </c>
      <c r="E7" s="63">
        <f>($D7-$C7)</f>
        <v>12504049</v>
      </c>
      <c r="F7" s="61">
        <v>312722812</v>
      </c>
      <c r="G7" s="62">
        <v>316055776</v>
      </c>
      <c r="H7" s="63">
        <f>($G7-$F7)</f>
        <v>3332964</v>
      </c>
      <c r="I7" s="63">
        <v>326327590</v>
      </c>
      <c r="J7" s="28">
        <f>IF($C7=0,0,($E7/$C7)*100)</f>
        <v>4.329635072854013</v>
      </c>
      <c r="K7" s="29">
        <f>IF($F7=0,0,($H7/$F7)*100)</f>
        <v>1.0657885744516777</v>
      </c>
      <c r="L7" s="30">
        <f>IF($E$10=0,0,($E7/$E$10)*100)</f>
        <v>28.251505922049603</v>
      </c>
      <c r="M7" s="29">
        <f>IF($H$10=0,0,($H7/$H$10)*100)</f>
        <v>5.995190628795264</v>
      </c>
      <c r="N7" s="5"/>
      <c r="O7" s="31"/>
    </row>
    <row r="8" spans="1:15" ht="12.75">
      <c r="A8" s="2"/>
      <c r="B8" s="27" t="s">
        <v>16</v>
      </c>
      <c r="C8" s="61">
        <v>746652246</v>
      </c>
      <c r="D8" s="62">
        <v>766788972</v>
      </c>
      <c r="E8" s="63">
        <f>($D8-$C8)</f>
        <v>20136726</v>
      </c>
      <c r="F8" s="61">
        <v>809802946</v>
      </c>
      <c r="G8" s="62">
        <v>855753002</v>
      </c>
      <c r="H8" s="63">
        <f>($G8-$F8)</f>
        <v>45950056</v>
      </c>
      <c r="I8" s="63">
        <v>954198527</v>
      </c>
      <c r="J8" s="28">
        <f>IF($C8=0,0,($E8/$C8)*100)</f>
        <v>2.696935033394382</v>
      </c>
      <c r="K8" s="29">
        <f>IF($F8=0,0,($H8/$F8)*100)</f>
        <v>5.674226826040715</v>
      </c>
      <c r="L8" s="30">
        <f>IF($E$10=0,0,($E8/$E$10)*100)</f>
        <v>45.49668941953844</v>
      </c>
      <c r="M8" s="29">
        <f>IF($H$10=0,0,($H8/$H$10)*100)</f>
        <v>82.65296148527784</v>
      </c>
      <c r="N8" s="5"/>
      <c r="O8" s="31"/>
    </row>
    <row r="9" spans="1:15" ht="12.75">
      <c r="A9" s="2"/>
      <c r="B9" s="27" t="s">
        <v>17</v>
      </c>
      <c r="C9" s="61">
        <v>283217347</v>
      </c>
      <c r="D9" s="62">
        <v>294836333</v>
      </c>
      <c r="E9" s="63">
        <f aca="true" t="shared" si="0" ref="E9:E32">($D9-$C9)</f>
        <v>11618986</v>
      </c>
      <c r="F9" s="61">
        <v>307431610</v>
      </c>
      <c r="G9" s="62">
        <v>313742552</v>
      </c>
      <c r="H9" s="63">
        <f aca="true" t="shared" si="1" ref="H9:H32">($G9-$F9)</f>
        <v>6310942</v>
      </c>
      <c r="I9" s="63">
        <v>340023768</v>
      </c>
      <c r="J9" s="28">
        <f aca="true" t="shared" si="2" ref="J9:J32">IF($C9=0,0,($E9/$C9)*100)</f>
        <v>4.102498001296509</v>
      </c>
      <c r="K9" s="29">
        <f aca="true" t="shared" si="3" ref="K9:K32">IF($F9=0,0,($H9/$F9)*100)</f>
        <v>2.052795416840838</v>
      </c>
      <c r="L9" s="30">
        <f>IF($E$10=0,0,($E9/$E$10)*100)</f>
        <v>26.25180465841196</v>
      </c>
      <c r="M9" s="29">
        <f>IF($H$10=0,0,($H9/$H$10)*100)</f>
        <v>11.351847885926892</v>
      </c>
      <c r="N9" s="5"/>
      <c r="O9" s="31"/>
    </row>
    <row r="10" spans="1:15" ht="16.5">
      <c r="A10" s="6"/>
      <c r="B10" s="32" t="s">
        <v>18</v>
      </c>
      <c r="C10" s="64">
        <v>1318671046</v>
      </c>
      <c r="D10" s="65">
        <v>1362930807</v>
      </c>
      <c r="E10" s="66">
        <f t="shared" si="0"/>
        <v>44259761</v>
      </c>
      <c r="F10" s="64">
        <v>1429957368</v>
      </c>
      <c r="G10" s="65">
        <v>1485551330</v>
      </c>
      <c r="H10" s="66">
        <f t="shared" si="1"/>
        <v>55593962</v>
      </c>
      <c r="I10" s="66">
        <v>1620549885</v>
      </c>
      <c r="J10" s="33">
        <f t="shared" si="2"/>
        <v>3.356391355846908</v>
      </c>
      <c r="K10" s="34">
        <f t="shared" si="3"/>
        <v>3.887805555892629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370440857</v>
      </c>
      <c r="D12" s="62">
        <v>385662127</v>
      </c>
      <c r="E12" s="63">
        <f t="shared" si="0"/>
        <v>15221270</v>
      </c>
      <c r="F12" s="61">
        <v>399984029</v>
      </c>
      <c r="G12" s="62">
        <v>418250151</v>
      </c>
      <c r="H12" s="63">
        <f t="shared" si="1"/>
        <v>18266122</v>
      </c>
      <c r="I12" s="63">
        <v>451938355</v>
      </c>
      <c r="J12" s="28">
        <f t="shared" si="2"/>
        <v>4.108960907624723</v>
      </c>
      <c r="K12" s="29">
        <f t="shared" si="3"/>
        <v>4.566712837426817</v>
      </c>
      <c r="L12" s="30">
        <f aca="true" t="shared" si="4" ref="L12:L17">IF($E$17=0,0,($E12/$E$17)*100)</f>
        <v>61.32452418134059</v>
      </c>
      <c r="M12" s="29">
        <f aca="true" t="shared" si="5" ref="M12:M17">IF($H$17=0,0,($H12/$H$17)*100)</f>
        <v>156.17525540759408</v>
      </c>
      <c r="N12" s="5"/>
      <c r="O12" s="31"/>
    </row>
    <row r="13" spans="1:15" ht="12.75">
      <c r="A13" s="2"/>
      <c r="B13" s="27" t="s">
        <v>21</v>
      </c>
      <c r="C13" s="61">
        <v>9223239</v>
      </c>
      <c r="D13" s="62">
        <v>17323239</v>
      </c>
      <c r="E13" s="63">
        <f t="shared" si="0"/>
        <v>8100000</v>
      </c>
      <c r="F13" s="61">
        <v>9973836</v>
      </c>
      <c r="G13" s="62">
        <v>18273836</v>
      </c>
      <c r="H13" s="63">
        <f t="shared" si="1"/>
        <v>8300000</v>
      </c>
      <c r="I13" s="63">
        <v>19052692</v>
      </c>
      <c r="J13" s="28">
        <f t="shared" si="2"/>
        <v>87.82164270057406</v>
      </c>
      <c r="K13" s="29">
        <f t="shared" si="3"/>
        <v>83.21773087105102</v>
      </c>
      <c r="L13" s="30">
        <f t="shared" si="4"/>
        <v>32.63385025486433</v>
      </c>
      <c r="M13" s="29">
        <f t="shared" si="5"/>
        <v>70.96496015317487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371787488</v>
      </c>
      <c r="D15" s="62">
        <v>380168395</v>
      </c>
      <c r="E15" s="63">
        <f t="shared" si="0"/>
        <v>8380907</v>
      </c>
      <c r="F15" s="61">
        <v>408937790</v>
      </c>
      <c r="G15" s="62">
        <v>432457083</v>
      </c>
      <c r="H15" s="63">
        <f t="shared" si="1"/>
        <v>23519293</v>
      </c>
      <c r="I15" s="63">
        <v>492309937</v>
      </c>
      <c r="J15" s="28">
        <f t="shared" si="2"/>
        <v>2.2542197547002982</v>
      </c>
      <c r="K15" s="29">
        <f t="shared" si="3"/>
        <v>5.751313176510295</v>
      </c>
      <c r="L15" s="30">
        <f t="shared" si="4"/>
        <v>33.76558815283262</v>
      </c>
      <c r="M15" s="29">
        <f t="shared" si="5"/>
        <v>201.0898422380536</v>
      </c>
      <c r="N15" s="5"/>
      <c r="O15" s="31"/>
    </row>
    <row r="16" spans="1:15" ht="12.75">
      <c r="A16" s="2"/>
      <c r="B16" s="27" t="s">
        <v>23</v>
      </c>
      <c r="C16" s="61">
        <v>626557665</v>
      </c>
      <c r="D16" s="62">
        <v>619676341</v>
      </c>
      <c r="E16" s="63">
        <f t="shared" si="0"/>
        <v>-6881324</v>
      </c>
      <c r="F16" s="61">
        <v>688740204</v>
      </c>
      <c r="G16" s="62">
        <v>650350702</v>
      </c>
      <c r="H16" s="63">
        <f t="shared" si="1"/>
        <v>-38389502</v>
      </c>
      <c r="I16" s="63">
        <v>681075929</v>
      </c>
      <c r="J16" s="40">
        <f t="shared" si="2"/>
        <v>-1.098274649628618</v>
      </c>
      <c r="K16" s="29">
        <f t="shared" si="3"/>
        <v>-5.573872670281928</v>
      </c>
      <c r="L16" s="30">
        <f t="shared" si="4"/>
        <v>-27.723962589037534</v>
      </c>
      <c r="M16" s="29">
        <f t="shared" si="5"/>
        <v>-328.23005779882254</v>
      </c>
      <c r="N16" s="5"/>
      <c r="O16" s="31"/>
    </row>
    <row r="17" spans="1:15" ht="16.5">
      <c r="A17" s="2"/>
      <c r="B17" s="32" t="s">
        <v>24</v>
      </c>
      <c r="C17" s="64">
        <v>1378009249</v>
      </c>
      <c r="D17" s="65">
        <v>1402830102</v>
      </c>
      <c r="E17" s="66">
        <f t="shared" si="0"/>
        <v>24820853</v>
      </c>
      <c r="F17" s="64">
        <v>1507635859</v>
      </c>
      <c r="G17" s="65">
        <v>1519331772</v>
      </c>
      <c r="H17" s="66">
        <f t="shared" si="1"/>
        <v>11695913</v>
      </c>
      <c r="I17" s="66">
        <v>1644376913</v>
      </c>
      <c r="J17" s="41">
        <f t="shared" si="2"/>
        <v>1.8012109148042446</v>
      </c>
      <c r="K17" s="34">
        <f t="shared" si="3"/>
        <v>0.7757783771313176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-59338203</v>
      </c>
      <c r="D18" s="71">
        <v>-39899295</v>
      </c>
      <c r="E18" s="72">
        <f t="shared" si="0"/>
        <v>19438908</v>
      </c>
      <c r="F18" s="73">
        <v>-77678491</v>
      </c>
      <c r="G18" s="74">
        <v>-33780442</v>
      </c>
      <c r="H18" s="75">
        <f t="shared" si="1"/>
        <v>43898049</v>
      </c>
      <c r="I18" s="75">
        <v>-23827028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103960000</v>
      </c>
      <c r="D21" s="62">
        <v>97976000</v>
      </c>
      <c r="E21" s="63">
        <f t="shared" si="0"/>
        <v>-5984000</v>
      </c>
      <c r="F21" s="61">
        <v>126781000</v>
      </c>
      <c r="G21" s="62">
        <v>114770000</v>
      </c>
      <c r="H21" s="63">
        <f t="shared" si="1"/>
        <v>-12011000</v>
      </c>
      <c r="I21" s="63">
        <v>101000000</v>
      </c>
      <c r="J21" s="28">
        <f t="shared" si="2"/>
        <v>-5.756060023085802</v>
      </c>
      <c r="K21" s="29">
        <f t="shared" si="3"/>
        <v>-9.473817054605973</v>
      </c>
      <c r="L21" s="30">
        <f>IF($E$25=0,0,($E21/$E$25)*100)</f>
        <v>-3257.48502994012</v>
      </c>
      <c r="M21" s="29">
        <f>IF($H$25=0,0,($H21/$H$25)*100)</f>
        <v>30.73810347616191</v>
      </c>
      <c r="N21" s="5"/>
      <c r="O21" s="31"/>
    </row>
    <row r="22" spans="1:15" ht="12.75">
      <c r="A22" s="6"/>
      <c r="B22" s="27" t="s">
        <v>28</v>
      </c>
      <c r="C22" s="61">
        <v>73825700</v>
      </c>
      <c r="D22" s="62">
        <v>76222520</v>
      </c>
      <c r="E22" s="63">
        <f t="shared" si="0"/>
        <v>2396820</v>
      </c>
      <c r="F22" s="61">
        <v>93500400</v>
      </c>
      <c r="G22" s="62">
        <v>78280600</v>
      </c>
      <c r="H22" s="63">
        <f t="shared" si="1"/>
        <v>-15219800</v>
      </c>
      <c r="I22" s="63">
        <v>72659500</v>
      </c>
      <c r="J22" s="28">
        <f t="shared" si="2"/>
        <v>3.246592988620494</v>
      </c>
      <c r="K22" s="29">
        <f t="shared" si="3"/>
        <v>-16.277791324956898</v>
      </c>
      <c r="L22" s="30">
        <f>IF($E$25=0,0,($E22/$E$25)*100)</f>
        <v>1304.7468698965706</v>
      </c>
      <c r="M22" s="29">
        <f>IF($H$25=0,0,($H22/$H$25)*100)</f>
        <v>38.94994482445167</v>
      </c>
      <c r="N22" s="5"/>
      <c r="O22" s="31"/>
    </row>
    <row r="23" spans="1:15" ht="12.75">
      <c r="A23" s="6"/>
      <c r="B23" s="27" t="s">
        <v>29</v>
      </c>
      <c r="C23" s="61">
        <v>58399360</v>
      </c>
      <c r="D23" s="62">
        <v>62170240</v>
      </c>
      <c r="E23" s="63">
        <f t="shared" si="0"/>
        <v>3770880</v>
      </c>
      <c r="F23" s="61">
        <v>63799360</v>
      </c>
      <c r="G23" s="62">
        <v>51954880</v>
      </c>
      <c r="H23" s="63">
        <f t="shared" si="1"/>
        <v>-11844480</v>
      </c>
      <c r="I23" s="63">
        <v>53631360</v>
      </c>
      <c r="J23" s="28">
        <f t="shared" si="2"/>
        <v>6.457057063639053</v>
      </c>
      <c r="K23" s="29">
        <f t="shared" si="3"/>
        <v>-18.56520190798152</v>
      </c>
      <c r="L23" s="30">
        <f>IF($E$25=0,0,($E23/$E$25)*100)</f>
        <v>2052.738160043549</v>
      </c>
      <c r="M23" s="29">
        <f>IF($H$25=0,0,($H23/$H$25)*100)</f>
        <v>30.311951699386412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236185060</v>
      </c>
      <c r="D25" s="65">
        <v>236368760</v>
      </c>
      <c r="E25" s="66">
        <f t="shared" si="0"/>
        <v>183700</v>
      </c>
      <c r="F25" s="64">
        <v>284080760</v>
      </c>
      <c r="G25" s="65">
        <v>245005480</v>
      </c>
      <c r="H25" s="66">
        <f t="shared" si="1"/>
        <v>-39075280</v>
      </c>
      <c r="I25" s="66">
        <v>227290860</v>
      </c>
      <c r="J25" s="41">
        <f t="shared" si="2"/>
        <v>0.07777799323970788</v>
      </c>
      <c r="K25" s="34">
        <f t="shared" si="3"/>
        <v>-13.754989954265117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43720600</v>
      </c>
      <c r="D27" s="62">
        <v>59802496</v>
      </c>
      <c r="E27" s="63">
        <f t="shared" si="0"/>
        <v>16081896</v>
      </c>
      <c r="F27" s="61">
        <v>102925600</v>
      </c>
      <c r="G27" s="62">
        <v>83324181</v>
      </c>
      <c r="H27" s="63">
        <f t="shared" si="1"/>
        <v>-19601419</v>
      </c>
      <c r="I27" s="63">
        <v>56478450</v>
      </c>
      <c r="J27" s="28">
        <f t="shared" si="2"/>
        <v>36.78333783159426</v>
      </c>
      <c r="K27" s="29">
        <f t="shared" si="3"/>
        <v>-19.044260125760744</v>
      </c>
      <c r="L27" s="30">
        <f aca="true" t="shared" si="6" ref="L27:L32">IF($E$32=0,0,($E27/$E$32)*100)</f>
        <v>8754.434403919435</v>
      </c>
      <c r="M27" s="29">
        <f aca="true" t="shared" si="7" ref="M27:M32">IF($H$32=0,0,($H27/$H$32)*100)</f>
        <v>50.16322083936443</v>
      </c>
      <c r="N27" s="5"/>
      <c r="O27" s="31"/>
    </row>
    <row r="28" spans="1:15" ht="12.75">
      <c r="A28" s="6"/>
      <c r="B28" s="27" t="s">
        <v>34</v>
      </c>
      <c r="C28" s="61">
        <v>65415000</v>
      </c>
      <c r="D28" s="62">
        <v>62856000</v>
      </c>
      <c r="E28" s="63">
        <f t="shared" si="0"/>
        <v>-2559000</v>
      </c>
      <c r="F28" s="61">
        <v>65235000</v>
      </c>
      <c r="G28" s="62">
        <v>44650000</v>
      </c>
      <c r="H28" s="63">
        <f t="shared" si="1"/>
        <v>-20585000</v>
      </c>
      <c r="I28" s="63">
        <v>45665000</v>
      </c>
      <c r="J28" s="28">
        <f t="shared" si="2"/>
        <v>-3.911946801192387</v>
      </c>
      <c r="K28" s="29">
        <f t="shared" si="3"/>
        <v>-31.555146777036867</v>
      </c>
      <c r="L28" s="30">
        <f t="shared" si="6"/>
        <v>-1393.0321175830159</v>
      </c>
      <c r="M28" s="29">
        <f t="shared" si="7"/>
        <v>52.680364670451496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64772760</v>
      </c>
      <c r="D30" s="62">
        <v>53560000</v>
      </c>
      <c r="E30" s="63">
        <f t="shared" si="0"/>
        <v>-11212760</v>
      </c>
      <c r="F30" s="61">
        <v>59135760</v>
      </c>
      <c r="G30" s="62">
        <v>63224699</v>
      </c>
      <c r="H30" s="63">
        <f t="shared" si="1"/>
        <v>4088939</v>
      </c>
      <c r="I30" s="63">
        <v>69027360</v>
      </c>
      <c r="J30" s="28">
        <f t="shared" si="2"/>
        <v>-17.310918972728658</v>
      </c>
      <c r="K30" s="29">
        <f t="shared" si="3"/>
        <v>6.914494715211236</v>
      </c>
      <c r="L30" s="30">
        <f t="shared" si="6"/>
        <v>-6103.843222645618</v>
      </c>
      <c r="M30" s="29">
        <f t="shared" si="7"/>
        <v>-10.464260268896346</v>
      </c>
      <c r="N30" s="5"/>
      <c r="O30" s="31"/>
    </row>
    <row r="31" spans="1:15" ht="12.75">
      <c r="A31" s="6"/>
      <c r="B31" s="27" t="s">
        <v>30</v>
      </c>
      <c r="C31" s="61">
        <v>62276700</v>
      </c>
      <c r="D31" s="62">
        <v>60150264</v>
      </c>
      <c r="E31" s="63">
        <f t="shared" si="0"/>
        <v>-2126436</v>
      </c>
      <c r="F31" s="61">
        <v>56784400</v>
      </c>
      <c r="G31" s="62">
        <v>53806600</v>
      </c>
      <c r="H31" s="63">
        <f t="shared" si="1"/>
        <v>-2977800</v>
      </c>
      <c r="I31" s="63">
        <v>56120050</v>
      </c>
      <c r="J31" s="28">
        <f t="shared" si="2"/>
        <v>-3.414496914576399</v>
      </c>
      <c r="K31" s="29">
        <f t="shared" si="3"/>
        <v>-5.244045899930263</v>
      </c>
      <c r="L31" s="30">
        <f t="shared" si="6"/>
        <v>-1157.5590636908003</v>
      </c>
      <c r="M31" s="29">
        <f t="shared" si="7"/>
        <v>7.620674759080422</v>
      </c>
      <c r="N31" s="5"/>
      <c r="O31" s="31"/>
    </row>
    <row r="32" spans="1:15" ht="17.25" thickBot="1">
      <c r="A32" s="6"/>
      <c r="B32" s="55" t="s">
        <v>37</v>
      </c>
      <c r="C32" s="79">
        <v>236185060</v>
      </c>
      <c r="D32" s="80">
        <v>236368760</v>
      </c>
      <c r="E32" s="81">
        <f t="shared" si="0"/>
        <v>183700</v>
      </c>
      <c r="F32" s="79">
        <v>284080760</v>
      </c>
      <c r="G32" s="80">
        <v>245005480</v>
      </c>
      <c r="H32" s="81">
        <f t="shared" si="1"/>
        <v>-39075280</v>
      </c>
      <c r="I32" s="81">
        <v>227290860</v>
      </c>
      <c r="J32" s="56">
        <f t="shared" si="2"/>
        <v>0.07777799323970788</v>
      </c>
      <c r="K32" s="57">
        <f t="shared" si="3"/>
        <v>-13.754989954265117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349918907</v>
      </c>
      <c r="D7" s="62">
        <v>374063230</v>
      </c>
      <c r="E7" s="63">
        <f>($D7-$C7)</f>
        <v>24144323</v>
      </c>
      <c r="F7" s="61">
        <v>381164276</v>
      </c>
      <c r="G7" s="62">
        <v>405315163</v>
      </c>
      <c r="H7" s="63">
        <f>($G7-$F7)</f>
        <v>24150887</v>
      </c>
      <c r="I7" s="63">
        <v>442708312</v>
      </c>
      <c r="J7" s="28">
        <f>IF($C7=0,0,($E7/$C7)*100)</f>
        <v>6.899976685169515</v>
      </c>
      <c r="K7" s="29">
        <f>IF($F7=0,0,($H7/$F7)*100)</f>
        <v>6.336083552594</v>
      </c>
      <c r="L7" s="30">
        <f>IF($E$10=0,0,($E7/$E$10)*100)</f>
        <v>9.960803417985154</v>
      </c>
      <c r="M7" s="29">
        <f>IF($H$10=0,0,($H7/$H$10)*100)</f>
        <v>8.486454476856547</v>
      </c>
      <c r="N7" s="5"/>
      <c r="O7" s="31"/>
    </row>
    <row r="8" spans="1:15" ht="12.75">
      <c r="A8" s="2"/>
      <c r="B8" s="27" t="s">
        <v>16</v>
      </c>
      <c r="C8" s="61">
        <v>871226764</v>
      </c>
      <c r="D8" s="62">
        <v>903936044</v>
      </c>
      <c r="E8" s="63">
        <f>($D8-$C8)</f>
        <v>32709280</v>
      </c>
      <c r="F8" s="61">
        <v>951549631</v>
      </c>
      <c r="G8" s="62">
        <v>1033145188</v>
      </c>
      <c r="H8" s="63">
        <f>($G8-$F8)</f>
        <v>81595557</v>
      </c>
      <c r="I8" s="63">
        <v>1187361349</v>
      </c>
      <c r="J8" s="28">
        <f>IF($C8=0,0,($E8/$C8)*100)</f>
        <v>3.7543933854630755</v>
      </c>
      <c r="K8" s="29">
        <f>IF($F8=0,0,($H8/$F8)*100)</f>
        <v>8.575018511041806</v>
      </c>
      <c r="L8" s="30">
        <f>IF($E$10=0,0,($E8/$E$10)*100)</f>
        <v>13.49429876430304</v>
      </c>
      <c r="M8" s="29">
        <f>IF($H$10=0,0,($H8/$H$10)*100)</f>
        <v>28.672113781752763</v>
      </c>
      <c r="N8" s="5"/>
      <c r="O8" s="31"/>
    </row>
    <row r="9" spans="1:15" ht="12.75">
      <c r="A9" s="2"/>
      <c r="B9" s="27" t="s">
        <v>17</v>
      </c>
      <c r="C9" s="61">
        <v>693913148</v>
      </c>
      <c r="D9" s="62">
        <v>879452874</v>
      </c>
      <c r="E9" s="63">
        <f aca="true" t="shared" si="0" ref="E9:E32">($D9-$C9)</f>
        <v>185539726</v>
      </c>
      <c r="F9" s="61">
        <v>764530725</v>
      </c>
      <c r="G9" s="62">
        <v>943365870</v>
      </c>
      <c r="H9" s="63">
        <f aca="true" t="shared" si="1" ref="H9:H32">($G9-$F9)</f>
        <v>178835145</v>
      </c>
      <c r="I9" s="63">
        <v>1034007071</v>
      </c>
      <c r="J9" s="28">
        <f aca="true" t="shared" si="2" ref="J9:J32">IF($C9=0,0,($E9/$C9)*100)</f>
        <v>26.73817703768311</v>
      </c>
      <c r="K9" s="29">
        <f aca="true" t="shared" si="3" ref="K9:K32">IF($F9=0,0,($H9/$F9)*100)</f>
        <v>23.39149221242874</v>
      </c>
      <c r="L9" s="30">
        <f>IF($E$10=0,0,($E9/$E$10)*100)</f>
        <v>76.54489781771181</v>
      </c>
      <c r="M9" s="29">
        <f>IF($H$10=0,0,($H9/$H$10)*100)</f>
        <v>62.84143174139069</v>
      </c>
      <c r="N9" s="5"/>
      <c r="O9" s="31"/>
    </row>
    <row r="10" spans="1:15" ht="16.5">
      <c r="A10" s="6"/>
      <c r="B10" s="32" t="s">
        <v>18</v>
      </c>
      <c r="C10" s="64">
        <v>1915058819</v>
      </c>
      <c r="D10" s="65">
        <v>2157452148</v>
      </c>
      <c r="E10" s="66">
        <f t="shared" si="0"/>
        <v>242393329</v>
      </c>
      <c r="F10" s="64">
        <v>2097244632</v>
      </c>
      <c r="G10" s="65">
        <v>2381826221</v>
      </c>
      <c r="H10" s="66">
        <f t="shared" si="1"/>
        <v>284581589</v>
      </c>
      <c r="I10" s="66">
        <v>2664076732</v>
      </c>
      <c r="J10" s="33">
        <f t="shared" si="2"/>
        <v>12.657226326164345</v>
      </c>
      <c r="K10" s="34">
        <f t="shared" si="3"/>
        <v>13.569308256071865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523402607</v>
      </c>
      <c r="D12" s="62">
        <v>546092327</v>
      </c>
      <c r="E12" s="63">
        <f t="shared" si="0"/>
        <v>22689720</v>
      </c>
      <c r="F12" s="61">
        <v>566145345</v>
      </c>
      <c r="G12" s="62">
        <v>617057322</v>
      </c>
      <c r="H12" s="63">
        <f t="shared" si="1"/>
        <v>50911977</v>
      </c>
      <c r="I12" s="63">
        <v>682730354</v>
      </c>
      <c r="J12" s="28">
        <f t="shared" si="2"/>
        <v>4.335041456910435</v>
      </c>
      <c r="K12" s="29">
        <f t="shared" si="3"/>
        <v>8.992739664758703</v>
      </c>
      <c r="L12" s="30">
        <f aca="true" t="shared" si="4" ref="L12:L17">IF($E$17=0,0,($E12/$E$17)*100)</f>
        <v>16.29019693389582</v>
      </c>
      <c r="M12" s="29">
        <f aca="true" t="shared" si="5" ref="M12:M17">IF($H$17=0,0,($H12/$H$17)*100)</f>
        <v>27.2024584168784</v>
      </c>
      <c r="N12" s="5"/>
      <c r="O12" s="31"/>
    </row>
    <row r="13" spans="1:15" ht="12.75">
      <c r="A13" s="2"/>
      <c r="B13" s="27" t="s">
        <v>21</v>
      </c>
      <c r="C13" s="61">
        <v>97691654</v>
      </c>
      <c r="D13" s="62">
        <v>74574289</v>
      </c>
      <c r="E13" s="63">
        <f t="shared" si="0"/>
        <v>-23117365</v>
      </c>
      <c r="F13" s="61">
        <v>106617112</v>
      </c>
      <c r="G13" s="62">
        <v>73356779</v>
      </c>
      <c r="H13" s="63">
        <f t="shared" si="1"/>
        <v>-33260333</v>
      </c>
      <c r="I13" s="63">
        <v>72390665</v>
      </c>
      <c r="J13" s="28">
        <f t="shared" si="2"/>
        <v>-23.663602829367594</v>
      </c>
      <c r="K13" s="29">
        <f t="shared" si="3"/>
        <v>-31.196055094795668</v>
      </c>
      <c r="L13" s="30">
        <f t="shared" si="4"/>
        <v>-16.597226781236195</v>
      </c>
      <c r="M13" s="29">
        <f t="shared" si="5"/>
        <v>-17.771119462990573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482158634</v>
      </c>
      <c r="D15" s="62">
        <v>527570430</v>
      </c>
      <c r="E15" s="63">
        <f t="shared" si="0"/>
        <v>45411796</v>
      </c>
      <c r="F15" s="61">
        <v>521020620</v>
      </c>
      <c r="G15" s="62">
        <v>598057033</v>
      </c>
      <c r="H15" s="63">
        <f t="shared" si="1"/>
        <v>77036413</v>
      </c>
      <c r="I15" s="63">
        <v>678279366</v>
      </c>
      <c r="J15" s="28">
        <f t="shared" si="2"/>
        <v>9.418434680566147</v>
      </c>
      <c r="K15" s="29">
        <f t="shared" si="3"/>
        <v>14.7856745093889</v>
      </c>
      <c r="L15" s="30">
        <f t="shared" si="4"/>
        <v>32.60362401836173</v>
      </c>
      <c r="M15" s="29">
        <f t="shared" si="5"/>
        <v>41.16084160742708</v>
      </c>
      <c r="N15" s="5"/>
      <c r="O15" s="31"/>
    </row>
    <row r="16" spans="1:15" ht="12.75">
      <c r="A16" s="2"/>
      <c r="B16" s="27" t="s">
        <v>23</v>
      </c>
      <c r="C16" s="61">
        <v>939007266</v>
      </c>
      <c r="D16" s="62">
        <v>1033307619</v>
      </c>
      <c r="E16" s="63">
        <f t="shared" si="0"/>
        <v>94300353</v>
      </c>
      <c r="F16" s="61">
        <v>988275057</v>
      </c>
      <c r="G16" s="62">
        <v>1080746470</v>
      </c>
      <c r="H16" s="63">
        <f t="shared" si="1"/>
        <v>92471413</v>
      </c>
      <c r="I16" s="63">
        <v>1150901058</v>
      </c>
      <c r="J16" s="40">
        <f t="shared" si="2"/>
        <v>10.04255839272707</v>
      </c>
      <c r="K16" s="29">
        <f t="shared" si="3"/>
        <v>9.35684983092718</v>
      </c>
      <c r="L16" s="30">
        <f t="shared" si="4"/>
        <v>67.70340582897865</v>
      </c>
      <c r="M16" s="29">
        <f t="shared" si="5"/>
        <v>49.407819438685095</v>
      </c>
      <c r="N16" s="5"/>
      <c r="O16" s="31"/>
    </row>
    <row r="17" spans="1:15" ht="16.5">
      <c r="A17" s="2"/>
      <c r="B17" s="32" t="s">
        <v>24</v>
      </c>
      <c r="C17" s="64">
        <v>2042260161</v>
      </c>
      <c r="D17" s="65">
        <v>2181544665</v>
      </c>
      <c r="E17" s="66">
        <f t="shared" si="0"/>
        <v>139284504</v>
      </c>
      <c r="F17" s="64">
        <v>2182058134</v>
      </c>
      <c r="G17" s="65">
        <v>2369217604</v>
      </c>
      <c r="H17" s="66">
        <f t="shared" si="1"/>
        <v>187159470</v>
      </c>
      <c r="I17" s="66">
        <v>2584301443</v>
      </c>
      <c r="J17" s="41">
        <f t="shared" si="2"/>
        <v>6.8201156081798535</v>
      </c>
      <c r="K17" s="34">
        <f t="shared" si="3"/>
        <v>8.577199071085793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-127201342</v>
      </c>
      <c r="D18" s="71">
        <v>-24092517</v>
      </c>
      <c r="E18" s="72">
        <f t="shared" si="0"/>
        <v>103108825</v>
      </c>
      <c r="F18" s="73">
        <v>-84813502</v>
      </c>
      <c r="G18" s="74">
        <v>12608617</v>
      </c>
      <c r="H18" s="75">
        <f t="shared" si="1"/>
        <v>97422119</v>
      </c>
      <c r="I18" s="75">
        <v>79775289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35280000</v>
      </c>
      <c r="E21" s="63">
        <f t="shared" si="0"/>
        <v>35280000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28.489320586795696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80763859</v>
      </c>
      <c r="D22" s="62">
        <v>107486394</v>
      </c>
      <c r="E22" s="63">
        <f t="shared" si="0"/>
        <v>26722535</v>
      </c>
      <c r="F22" s="61">
        <v>108973125</v>
      </c>
      <c r="G22" s="62">
        <v>129671900</v>
      </c>
      <c r="H22" s="63">
        <f t="shared" si="1"/>
        <v>20698775</v>
      </c>
      <c r="I22" s="63">
        <v>165111417</v>
      </c>
      <c r="J22" s="28">
        <f t="shared" si="2"/>
        <v>33.08724388714512</v>
      </c>
      <c r="K22" s="29">
        <f t="shared" si="3"/>
        <v>18.994385083478154</v>
      </c>
      <c r="L22" s="30">
        <f>IF($E$25=0,0,($E22/$E$25)*100)</f>
        <v>21.578992814820538</v>
      </c>
      <c r="M22" s="29">
        <f>IF($H$25=0,0,($H22/$H$25)*100)</f>
        <v>556.5029062194089</v>
      </c>
      <c r="N22" s="5"/>
      <c r="O22" s="31"/>
    </row>
    <row r="23" spans="1:15" ht="12.75">
      <c r="A23" s="6"/>
      <c r="B23" s="27" t="s">
        <v>29</v>
      </c>
      <c r="C23" s="61">
        <v>374516229</v>
      </c>
      <c r="D23" s="62">
        <v>436591930</v>
      </c>
      <c r="E23" s="63">
        <f t="shared" si="0"/>
        <v>62075701</v>
      </c>
      <c r="F23" s="61">
        <v>441652092</v>
      </c>
      <c r="G23" s="62">
        <v>424737588</v>
      </c>
      <c r="H23" s="63">
        <f t="shared" si="1"/>
        <v>-16914504</v>
      </c>
      <c r="I23" s="63">
        <v>453670991</v>
      </c>
      <c r="J23" s="28">
        <f t="shared" si="2"/>
        <v>16.574902819498377</v>
      </c>
      <c r="K23" s="29">
        <f t="shared" si="3"/>
        <v>-3.8298254002156975</v>
      </c>
      <c r="L23" s="30">
        <f>IF($E$25=0,0,($E23/$E$25)*100)</f>
        <v>50.12739644101685</v>
      </c>
      <c r="M23" s="29">
        <f>IF($H$25=0,0,($H23/$H$25)*100)</f>
        <v>-454.75979294715836</v>
      </c>
      <c r="N23" s="5"/>
      <c r="O23" s="31"/>
    </row>
    <row r="24" spans="1:15" ht="12.75">
      <c r="A24" s="6"/>
      <c r="B24" s="27" t="s">
        <v>30</v>
      </c>
      <c r="C24" s="61">
        <v>3300000</v>
      </c>
      <c r="D24" s="62">
        <v>3057641</v>
      </c>
      <c r="E24" s="63">
        <f t="shared" si="0"/>
        <v>-242359</v>
      </c>
      <c r="F24" s="61">
        <v>3489392</v>
      </c>
      <c r="G24" s="62">
        <v>3424558</v>
      </c>
      <c r="H24" s="63">
        <f t="shared" si="1"/>
        <v>-64834</v>
      </c>
      <c r="I24" s="63">
        <v>3835505</v>
      </c>
      <c r="J24" s="28">
        <f t="shared" si="2"/>
        <v>-7.344212121212121</v>
      </c>
      <c r="K24" s="29">
        <f t="shared" si="3"/>
        <v>-1.8580314278246757</v>
      </c>
      <c r="L24" s="30">
        <f>IF($E$25=0,0,($E24/$E$25)*100)</f>
        <v>-0.19570984263308444</v>
      </c>
      <c r="M24" s="29">
        <f>IF($H$25=0,0,($H24/$H$25)*100)</f>
        <v>-1.7431132722506122</v>
      </c>
      <c r="N24" s="5"/>
      <c r="O24" s="31"/>
    </row>
    <row r="25" spans="1:15" ht="16.5">
      <c r="A25" s="6"/>
      <c r="B25" s="32" t="s">
        <v>31</v>
      </c>
      <c r="C25" s="64">
        <v>458580088</v>
      </c>
      <c r="D25" s="65">
        <v>582415965</v>
      </c>
      <c r="E25" s="66">
        <f t="shared" si="0"/>
        <v>123835877</v>
      </c>
      <c r="F25" s="64">
        <v>554114609</v>
      </c>
      <c r="G25" s="65">
        <v>557834046</v>
      </c>
      <c r="H25" s="66">
        <f t="shared" si="1"/>
        <v>3719437</v>
      </c>
      <c r="I25" s="66">
        <v>622617913</v>
      </c>
      <c r="J25" s="41">
        <f t="shared" si="2"/>
        <v>27.00419844657538</v>
      </c>
      <c r="K25" s="34">
        <f t="shared" si="3"/>
        <v>0.6712396568486791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221210293</v>
      </c>
      <c r="D27" s="62">
        <v>272500040</v>
      </c>
      <c r="E27" s="63">
        <f t="shared" si="0"/>
        <v>51289747</v>
      </c>
      <c r="F27" s="61">
        <v>197112082</v>
      </c>
      <c r="G27" s="62">
        <v>262113291</v>
      </c>
      <c r="H27" s="63">
        <f t="shared" si="1"/>
        <v>65001209</v>
      </c>
      <c r="I27" s="63">
        <v>301980610</v>
      </c>
      <c r="J27" s="28">
        <f t="shared" si="2"/>
        <v>23.185967662002056</v>
      </c>
      <c r="K27" s="29">
        <f t="shared" si="3"/>
        <v>32.976775619467105</v>
      </c>
      <c r="L27" s="30">
        <f aca="true" t="shared" si="6" ref="L27:L32">IF($E$32=0,0,($E27/$E$32)*100)</f>
        <v>41.417518285108926</v>
      </c>
      <c r="M27" s="29">
        <f aca="true" t="shared" si="7" ref="M27:M32">IF($H$32=0,0,($H27/$H$32)*100)</f>
        <v>1747.6092880748588</v>
      </c>
      <c r="N27" s="5"/>
      <c r="O27" s="31"/>
    </row>
    <row r="28" spans="1:15" ht="12.75">
      <c r="A28" s="6"/>
      <c r="B28" s="27" t="s">
        <v>34</v>
      </c>
      <c r="C28" s="61">
        <v>46588002</v>
      </c>
      <c r="D28" s="62">
        <v>28738822</v>
      </c>
      <c r="E28" s="63">
        <f t="shared" si="0"/>
        <v>-17849180</v>
      </c>
      <c r="F28" s="61">
        <v>57664264</v>
      </c>
      <c r="G28" s="62">
        <v>21004396</v>
      </c>
      <c r="H28" s="63">
        <f t="shared" si="1"/>
        <v>-36659868</v>
      </c>
      <c r="I28" s="63">
        <v>29107390</v>
      </c>
      <c r="J28" s="28">
        <f t="shared" si="2"/>
        <v>-38.31282569276098</v>
      </c>
      <c r="K28" s="29">
        <f t="shared" si="3"/>
        <v>-63.57467425579212</v>
      </c>
      <c r="L28" s="30">
        <f t="shared" si="6"/>
        <v>-14.413577415856635</v>
      </c>
      <c r="M28" s="29">
        <f t="shared" si="7"/>
        <v>-985.6297567695748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111669716</v>
      </c>
      <c r="D30" s="62">
        <v>178085456</v>
      </c>
      <c r="E30" s="63">
        <f t="shared" si="0"/>
        <v>66415740</v>
      </c>
      <c r="F30" s="61">
        <v>211457427</v>
      </c>
      <c r="G30" s="62">
        <v>171705789</v>
      </c>
      <c r="H30" s="63">
        <f t="shared" si="1"/>
        <v>-39751638</v>
      </c>
      <c r="I30" s="63">
        <v>173393491</v>
      </c>
      <c r="J30" s="28">
        <f t="shared" si="2"/>
        <v>59.47515797389509</v>
      </c>
      <c r="K30" s="29">
        <f t="shared" si="3"/>
        <v>-18.798884751397264</v>
      </c>
      <c r="L30" s="30">
        <f t="shared" si="6"/>
        <v>53.632066577927176</v>
      </c>
      <c r="M30" s="29">
        <f t="shared" si="7"/>
        <v>-1068.754456320797</v>
      </c>
      <c r="N30" s="5"/>
      <c r="O30" s="31"/>
    </row>
    <row r="31" spans="1:15" ht="12.75">
      <c r="A31" s="6"/>
      <c r="B31" s="27" t="s">
        <v>30</v>
      </c>
      <c r="C31" s="61">
        <v>79112077</v>
      </c>
      <c r="D31" s="62">
        <v>103091647</v>
      </c>
      <c r="E31" s="63">
        <f t="shared" si="0"/>
        <v>23979570</v>
      </c>
      <c r="F31" s="61">
        <v>87880837</v>
      </c>
      <c r="G31" s="62">
        <v>103010570</v>
      </c>
      <c r="H31" s="63">
        <f t="shared" si="1"/>
        <v>15129733</v>
      </c>
      <c r="I31" s="63">
        <v>118136422</v>
      </c>
      <c r="J31" s="28">
        <f t="shared" si="2"/>
        <v>30.310884139724966</v>
      </c>
      <c r="K31" s="29">
        <f t="shared" si="3"/>
        <v>17.21619128411351</v>
      </c>
      <c r="L31" s="30">
        <f t="shared" si="6"/>
        <v>19.363992552820537</v>
      </c>
      <c r="M31" s="29">
        <f t="shared" si="7"/>
        <v>406.77492501551313</v>
      </c>
      <c r="N31" s="5"/>
      <c r="O31" s="31"/>
    </row>
    <row r="32" spans="1:15" ht="17.25" thickBot="1">
      <c r="A32" s="6"/>
      <c r="B32" s="55" t="s">
        <v>37</v>
      </c>
      <c r="C32" s="79">
        <v>458580088</v>
      </c>
      <c r="D32" s="80">
        <v>582415965</v>
      </c>
      <c r="E32" s="81">
        <f t="shared" si="0"/>
        <v>123835877</v>
      </c>
      <c r="F32" s="79">
        <v>554114610</v>
      </c>
      <c r="G32" s="80">
        <v>557834046</v>
      </c>
      <c r="H32" s="81">
        <f t="shared" si="1"/>
        <v>3719436</v>
      </c>
      <c r="I32" s="81">
        <v>622617913</v>
      </c>
      <c r="J32" s="56">
        <f t="shared" si="2"/>
        <v>27.00419844657538</v>
      </c>
      <c r="K32" s="57">
        <f t="shared" si="3"/>
        <v>0.6712394751692253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435050593</v>
      </c>
      <c r="D7" s="62">
        <v>423808235</v>
      </c>
      <c r="E7" s="63">
        <f>($D7-$C7)</f>
        <v>-11242358</v>
      </c>
      <c r="F7" s="61">
        <v>474222107</v>
      </c>
      <c r="G7" s="62">
        <v>461720900</v>
      </c>
      <c r="H7" s="63">
        <f>($G7-$F7)</f>
        <v>-12501207</v>
      </c>
      <c r="I7" s="63">
        <v>501360667</v>
      </c>
      <c r="J7" s="28">
        <f>IF($C7=0,0,($E7/$C7)*100)</f>
        <v>-2.58414956349686</v>
      </c>
      <c r="K7" s="29">
        <f>IF($F7=0,0,($H7/$F7)*100)</f>
        <v>-2.6361501953345248</v>
      </c>
      <c r="L7" s="30">
        <f>IF($E$10=0,0,($E7/$E$10)*100)</f>
        <v>-132.5392627104607</v>
      </c>
      <c r="M7" s="29">
        <f>IF($H$10=0,0,($H7/$H$10)*100)</f>
        <v>-67.81037623151417</v>
      </c>
      <c r="N7" s="5"/>
      <c r="O7" s="31"/>
    </row>
    <row r="8" spans="1:15" ht="12.75">
      <c r="A8" s="2"/>
      <c r="B8" s="27" t="s">
        <v>16</v>
      </c>
      <c r="C8" s="61">
        <v>1020113281</v>
      </c>
      <c r="D8" s="62">
        <v>1019892820</v>
      </c>
      <c r="E8" s="63">
        <f>($D8-$C8)</f>
        <v>-220461</v>
      </c>
      <c r="F8" s="61">
        <v>1087922949</v>
      </c>
      <c r="G8" s="62">
        <v>1099610353</v>
      </c>
      <c r="H8" s="63">
        <f>($G8-$F8)</f>
        <v>11687404</v>
      </c>
      <c r="I8" s="63">
        <v>1182674285</v>
      </c>
      <c r="J8" s="28">
        <f>IF($C8=0,0,($E8/$C8)*100)</f>
        <v>-0.02161142336896994</v>
      </c>
      <c r="K8" s="29">
        <f>IF($F8=0,0,($H8/$F8)*100)</f>
        <v>1.0742860062601731</v>
      </c>
      <c r="L8" s="30">
        <f>IF($E$10=0,0,($E8/$E$10)*100)</f>
        <v>-2.599075602859371</v>
      </c>
      <c r="M8" s="29">
        <f>IF($H$10=0,0,($H8/$H$10)*100)</f>
        <v>63.396059469273936</v>
      </c>
      <c r="N8" s="5"/>
      <c r="O8" s="31"/>
    </row>
    <row r="9" spans="1:15" ht="12.75">
      <c r="A9" s="2"/>
      <c r="B9" s="27" t="s">
        <v>17</v>
      </c>
      <c r="C9" s="61">
        <v>285574349</v>
      </c>
      <c r="D9" s="62">
        <v>305519453</v>
      </c>
      <c r="E9" s="63">
        <f aca="true" t="shared" si="0" ref="E9:E32">($D9-$C9)</f>
        <v>19945104</v>
      </c>
      <c r="F9" s="61">
        <v>286506549</v>
      </c>
      <c r="G9" s="62">
        <v>305755889</v>
      </c>
      <c r="H9" s="63">
        <f aca="true" t="shared" si="1" ref="H9:H32">($G9-$F9)</f>
        <v>19249340</v>
      </c>
      <c r="I9" s="63">
        <v>312436221</v>
      </c>
      <c r="J9" s="28">
        <f aca="true" t="shared" si="2" ref="J9:J32">IF($C9=0,0,($E9/$C9)*100)</f>
        <v>6.984207114484222</v>
      </c>
      <c r="K9" s="29">
        <f aca="true" t="shared" si="3" ref="K9:K32">IF($F9=0,0,($H9/$F9)*100)</f>
        <v>6.7186387421810725</v>
      </c>
      <c r="L9" s="30">
        <f>IF($E$10=0,0,($E9/$E$10)*100)</f>
        <v>235.13833831332005</v>
      </c>
      <c r="M9" s="29">
        <f>IF($H$10=0,0,($H9/$H$10)*100)</f>
        <v>104.41431676224022</v>
      </c>
      <c r="N9" s="5"/>
      <c r="O9" s="31"/>
    </row>
    <row r="10" spans="1:15" ht="16.5">
      <c r="A10" s="6"/>
      <c r="B10" s="32" t="s">
        <v>18</v>
      </c>
      <c r="C10" s="64">
        <v>1740738223</v>
      </c>
      <c r="D10" s="65">
        <v>1749220508</v>
      </c>
      <c r="E10" s="66">
        <f t="shared" si="0"/>
        <v>8482285</v>
      </c>
      <c r="F10" s="64">
        <v>1848651605</v>
      </c>
      <c r="G10" s="65">
        <v>1867087142</v>
      </c>
      <c r="H10" s="66">
        <f t="shared" si="1"/>
        <v>18435537</v>
      </c>
      <c r="I10" s="66">
        <v>1996471173</v>
      </c>
      <c r="J10" s="33">
        <f t="shared" si="2"/>
        <v>0.4872809069121015</v>
      </c>
      <c r="K10" s="34">
        <f t="shared" si="3"/>
        <v>0.9972423657404068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581540054</v>
      </c>
      <c r="D12" s="62">
        <v>597254002</v>
      </c>
      <c r="E12" s="63">
        <f t="shared" si="0"/>
        <v>15713948</v>
      </c>
      <c r="F12" s="61">
        <v>614684154</v>
      </c>
      <c r="G12" s="62">
        <v>635056001</v>
      </c>
      <c r="H12" s="63">
        <f t="shared" si="1"/>
        <v>20371847</v>
      </c>
      <c r="I12" s="63">
        <v>672424001</v>
      </c>
      <c r="J12" s="28">
        <f t="shared" si="2"/>
        <v>2.702126515949321</v>
      </c>
      <c r="K12" s="29">
        <f t="shared" si="3"/>
        <v>3.3141975220008684</v>
      </c>
      <c r="L12" s="30">
        <f aca="true" t="shared" si="4" ref="L12:L17">IF($E$17=0,0,($E12/$E$17)*100)</f>
        <v>181.55434557437</v>
      </c>
      <c r="M12" s="29">
        <f aca="true" t="shared" si="5" ref="M12:M17">IF($H$17=0,0,($H12/$H$17)*100)</f>
        <v>109.33807407146605</v>
      </c>
      <c r="N12" s="5"/>
      <c r="O12" s="31"/>
    </row>
    <row r="13" spans="1:15" ht="12.75">
      <c r="A13" s="2"/>
      <c r="B13" s="27" t="s">
        <v>21</v>
      </c>
      <c r="C13" s="61">
        <v>156760000</v>
      </c>
      <c r="D13" s="62">
        <v>161000000</v>
      </c>
      <c r="E13" s="63">
        <f t="shared" si="0"/>
        <v>4240000</v>
      </c>
      <c r="F13" s="61">
        <v>169353200</v>
      </c>
      <c r="G13" s="62">
        <v>174300000</v>
      </c>
      <c r="H13" s="63">
        <f t="shared" si="1"/>
        <v>4946800</v>
      </c>
      <c r="I13" s="63">
        <v>187125500</v>
      </c>
      <c r="J13" s="28">
        <f t="shared" si="2"/>
        <v>2.7047716254146468</v>
      </c>
      <c r="K13" s="29">
        <f t="shared" si="3"/>
        <v>2.9209958831601646</v>
      </c>
      <c r="L13" s="30">
        <f t="shared" si="4"/>
        <v>48.98771621462212</v>
      </c>
      <c r="M13" s="29">
        <f t="shared" si="5"/>
        <v>26.55005139282306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456460000</v>
      </c>
      <c r="D15" s="62">
        <v>461000000</v>
      </c>
      <c r="E15" s="63">
        <f t="shared" si="0"/>
        <v>4540000</v>
      </c>
      <c r="F15" s="61">
        <v>492220800</v>
      </c>
      <c r="G15" s="62">
        <v>505780000</v>
      </c>
      <c r="H15" s="63">
        <f t="shared" si="1"/>
        <v>13559200</v>
      </c>
      <c r="I15" s="63">
        <v>554932400</v>
      </c>
      <c r="J15" s="28">
        <f t="shared" si="2"/>
        <v>0.9946106997327256</v>
      </c>
      <c r="K15" s="29">
        <f t="shared" si="3"/>
        <v>2.7546987043213127</v>
      </c>
      <c r="L15" s="30">
        <f t="shared" si="4"/>
        <v>52.453828210939726</v>
      </c>
      <c r="M15" s="29">
        <f t="shared" si="5"/>
        <v>72.77380465059562</v>
      </c>
      <c r="N15" s="5"/>
      <c r="O15" s="31"/>
    </row>
    <row r="16" spans="1:15" ht="12.75">
      <c r="A16" s="2"/>
      <c r="B16" s="27" t="s">
        <v>23</v>
      </c>
      <c r="C16" s="61">
        <v>534926494</v>
      </c>
      <c r="D16" s="62">
        <v>519087777</v>
      </c>
      <c r="E16" s="63">
        <f t="shared" si="0"/>
        <v>-15838717</v>
      </c>
      <c r="F16" s="61">
        <v>563991746</v>
      </c>
      <c r="G16" s="62">
        <v>543745878</v>
      </c>
      <c r="H16" s="63">
        <f t="shared" si="1"/>
        <v>-20245868</v>
      </c>
      <c r="I16" s="63">
        <v>573746486</v>
      </c>
      <c r="J16" s="40">
        <f t="shared" si="2"/>
        <v>-2.9609146635388</v>
      </c>
      <c r="K16" s="29">
        <f t="shared" si="3"/>
        <v>-3.5897454428349027</v>
      </c>
      <c r="L16" s="30">
        <f t="shared" si="4"/>
        <v>-182.99588999993185</v>
      </c>
      <c r="M16" s="29">
        <f t="shared" si="5"/>
        <v>-108.66193011488474</v>
      </c>
      <c r="N16" s="5"/>
      <c r="O16" s="31"/>
    </row>
    <row r="17" spans="1:15" ht="16.5">
      <c r="A17" s="2"/>
      <c r="B17" s="32" t="s">
        <v>24</v>
      </c>
      <c r="C17" s="64">
        <v>1729686548</v>
      </c>
      <c r="D17" s="65">
        <v>1738341779</v>
      </c>
      <c r="E17" s="66">
        <f t="shared" si="0"/>
        <v>8655231</v>
      </c>
      <c r="F17" s="64">
        <v>1840249900</v>
      </c>
      <c r="G17" s="65">
        <v>1858881879</v>
      </c>
      <c r="H17" s="66">
        <f t="shared" si="1"/>
        <v>18631979</v>
      </c>
      <c r="I17" s="66">
        <v>1988228387</v>
      </c>
      <c r="J17" s="41">
        <f t="shared" si="2"/>
        <v>0.5003930342181282</v>
      </c>
      <c r="K17" s="34">
        <f t="shared" si="3"/>
        <v>1.0124700455084932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11051675</v>
      </c>
      <c r="D18" s="71">
        <v>10878729</v>
      </c>
      <c r="E18" s="72">
        <f t="shared" si="0"/>
        <v>-172946</v>
      </c>
      <c r="F18" s="73">
        <v>8401705</v>
      </c>
      <c r="G18" s="74">
        <v>8205263</v>
      </c>
      <c r="H18" s="75">
        <f t="shared" si="1"/>
        <v>-196442</v>
      </c>
      <c r="I18" s="75">
        <v>8242786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73997207</v>
      </c>
      <c r="D23" s="62">
        <v>64275507</v>
      </c>
      <c r="E23" s="63">
        <f t="shared" si="0"/>
        <v>-9721700</v>
      </c>
      <c r="F23" s="61">
        <v>74155788</v>
      </c>
      <c r="G23" s="62">
        <v>63238298</v>
      </c>
      <c r="H23" s="63">
        <f t="shared" si="1"/>
        <v>-10917490</v>
      </c>
      <c r="I23" s="63">
        <v>63742984</v>
      </c>
      <c r="J23" s="28">
        <f t="shared" si="2"/>
        <v>-13.13792830045599</v>
      </c>
      <c r="K23" s="29">
        <f t="shared" si="3"/>
        <v>-14.722370693437984</v>
      </c>
      <c r="L23" s="30">
        <f>IF($E$25=0,0,($E23/$E$25)*100)</f>
        <v>-54.70971665997734</v>
      </c>
      <c r="M23" s="29">
        <f>IF($H$25=0,0,($H23/$H$25)*100)</f>
        <v>-62.51265427913897</v>
      </c>
      <c r="N23" s="5"/>
      <c r="O23" s="31"/>
    </row>
    <row r="24" spans="1:15" ht="12.75">
      <c r="A24" s="6"/>
      <c r="B24" s="27" t="s">
        <v>30</v>
      </c>
      <c r="C24" s="61">
        <v>19941790</v>
      </c>
      <c r="D24" s="62">
        <v>47433094</v>
      </c>
      <c r="E24" s="63">
        <f t="shared" si="0"/>
        <v>27491304</v>
      </c>
      <c r="F24" s="61">
        <v>10000000</v>
      </c>
      <c r="G24" s="62">
        <v>38381938</v>
      </c>
      <c r="H24" s="63">
        <f t="shared" si="1"/>
        <v>28381938</v>
      </c>
      <c r="I24" s="63">
        <v>20902921</v>
      </c>
      <c r="J24" s="28">
        <f t="shared" si="2"/>
        <v>137.85775499591563</v>
      </c>
      <c r="K24" s="29">
        <f t="shared" si="3"/>
        <v>283.81938</v>
      </c>
      <c r="L24" s="30">
        <f>IF($E$25=0,0,($E24/$E$25)*100)</f>
        <v>154.70971665997735</v>
      </c>
      <c r="M24" s="29">
        <f>IF($H$25=0,0,($H24/$H$25)*100)</f>
        <v>162.51265427913896</v>
      </c>
      <c r="N24" s="5"/>
      <c r="O24" s="31"/>
    </row>
    <row r="25" spans="1:15" ht="16.5">
      <c r="A25" s="6"/>
      <c r="B25" s="32" t="s">
        <v>31</v>
      </c>
      <c r="C25" s="64">
        <v>93938997</v>
      </c>
      <c r="D25" s="65">
        <v>111708601</v>
      </c>
      <c r="E25" s="66">
        <f t="shared" si="0"/>
        <v>17769604</v>
      </c>
      <c r="F25" s="64">
        <v>84155788</v>
      </c>
      <c r="G25" s="65">
        <v>101620236</v>
      </c>
      <c r="H25" s="66">
        <f t="shared" si="1"/>
        <v>17464448</v>
      </c>
      <c r="I25" s="66">
        <v>84645905</v>
      </c>
      <c r="J25" s="41">
        <f t="shared" si="2"/>
        <v>18.916109994233814</v>
      </c>
      <c r="K25" s="34">
        <f t="shared" si="3"/>
        <v>20.75252150214552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53734963</v>
      </c>
      <c r="D27" s="62">
        <v>60512244</v>
      </c>
      <c r="E27" s="63">
        <f t="shared" si="0"/>
        <v>6777281</v>
      </c>
      <c r="F27" s="61">
        <v>42514788</v>
      </c>
      <c r="G27" s="62">
        <v>64139443</v>
      </c>
      <c r="H27" s="63">
        <f t="shared" si="1"/>
        <v>21624655</v>
      </c>
      <c r="I27" s="63">
        <v>41042916</v>
      </c>
      <c r="J27" s="28">
        <f t="shared" si="2"/>
        <v>12.612423311801665</v>
      </c>
      <c r="K27" s="29">
        <f t="shared" si="3"/>
        <v>50.86384295271566</v>
      </c>
      <c r="L27" s="30">
        <f aca="true" t="shared" si="6" ref="L27:L32">IF($E$32=0,0,($E27/$E$32)*100)</f>
        <v>38.1397413245675</v>
      </c>
      <c r="M27" s="29">
        <f aca="true" t="shared" si="7" ref="M27:M32">IF($H$32=0,0,($H27/$H$32)*100)</f>
        <v>123.82100482076501</v>
      </c>
      <c r="N27" s="5"/>
      <c r="O27" s="31"/>
    </row>
    <row r="28" spans="1:15" ht="12.75">
      <c r="A28" s="6"/>
      <c r="B28" s="27" t="s">
        <v>34</v>
      </c>
      <c r="C28" s="61">
        <v>5045000</v>
      </c>
      <c r="D28" s="62">
        <v>15500000</v>
      </c>
      <c r="E28" s="63">
        <f t="shared" si="0"/>
        <v>10455000</v>
      </c>
      <c r="F28" s="61">
        <v>7861000</v>
      </c>
      <c r="G28" s="62">
        <v>6045000</v>
      </c>
      <c r="H28" s="63">
        <f t="shared" si="1"/>
        <v>-1816000</v>
      </c>
      <c r="I28" s="63">
        <v>5046000</v>
      </c>
      <c r="J28" s="28">
        <f t="shared" si="2"/>
        <v>207.2348860257681</v>
      </c>
      <c r="K28" s="29">
        <f t="shared" si="3"/>
        <v>-23.101386592036636</v>
      </c>
      <c r="L28" s="30">
        <f t="shared" si="6"/>
        <v>58.83642651800231</v>
      </c>
      <c r="M28" s="29">
        <f t="shared" si="7"/>
        <v>-10.398267382971396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15990989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35159034</v>
      </c>
      <c r="D31" s="62">
        <v>35696357</v>
      </c>
      <c r="E31" s="63">
        <f t="shared" si="0"/>
        <v>537323</v>
      </c>
      <c r="F31" s="61">
        <v>33780000</v>
      </c>
      <c r="G31" s="62">
        <v>31435793</v>
      </c>
      <c r="H31" s="63">
        <f t="shared" si="1"/>
        <v>-2344207</v>
      </c>
      <c r="I31" s="63">
        <v>22566000</v>
      </c>
      <c r="J31" s="28">
        <f t="shared" si="2"/>
        <v>1.5282643999832304</v>
      </c>
      <c r="K31" s="29">
        <f t="shared" si="3"/>
        <v>-6.939629958555359</v>
      </c>
      <c r="L31" s="30">
        <f t="shared" si="6"/>
        <v>3.0238321574301823</v>
      </c>
      <c r="M31" s="29">
        <f t="shared" si="7"/>
        <v>-13.422737437793625</v>
      </c>
      <c r="N31" s="5"/>
      <c r="O31" s="31"/>
    </row>
    <row r="32" spans="1:15" ht="17.25" thickBot="1">
      <c r="A32" s="6"/>
      <c r="B32" s="55" t="s">
        <v>37</v>
      </c>
      <c r="C32" s="79">
        <v>93938997</v>
      </c>
      <c r="D32" s="80">
        <v>111708601</v>
      </c>
      <c r="E32" s="81">
        <f t="shared" si="0"/>
        <v>17769604</v>
      </c>
      <c r="F32" s="79">
        <v>84155788</v>
      </c>
      <c r="G32" s="80">
        <v>101620236</v>
      </c>
      <c r="H32" s="81">
        <f t="shared" si="1"/>
        <v>17464448</v>
      </c>
      <c r="I32" s="81">
        <v>84645905</v>
      </c>
      <c r="J32" s="56">
        <f t="shared" si="2"/>
        <v>18.916109994233814</v>
      </c>
      <c r="K32" s="57">
        <f t="shared" si="3"/>
        <v>20.75252150214552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347908251</v>
      </c>
      <c r="D7" s="62">
        <v>337183000</v>
      </c>
      <c r="E7" s="63">
        <f>($D7-$C7)</f>
        <v>-10725251</v>
      </c>
      <c r="F7" s="61">
        <v>366695297</v>
      </c>
      <c r="G7" s="62">
        <v>345700000</v>
      </c>
      <c r="H7" s="63">
        <f>($G7-$F7)</f>
        <v>-20995297</v>
      </c>
      <c r="I7" s="63">
        <v>366082000</v>
      </c>
      <c r="J7" s="28">
        <f>IF($C7=0,0,($E7/$C7)*100)</f>
        <v>-3.0827814428580482</v>
      </c>
      <c r="K7" s="29">
        <f>IF($F7=0,0,($H7/$F7)*100)</f>
        <v>-5.7255430248945895</v>
      </c>
      <c r="L7" s="30">
        <f>IF($E$10=0,0,($E7/$E$10)*100)</f>
        <v>48.60026800438058</v>
      </c>
      <c r="M7" s="29">
        <f>IF($H$10=0,0,($H7/$H$10)*100)</f>
        <v>106.80195468975273</v>
      </c>
      <c r="N7" s="5"/>
      <c r="O7" s="31"/>
    </row>
    <row r="8" spans="1:15" ht="12.75">
      <c r="A8" s="2"/>
      <c r="B8" s="27" t="s">
        <v>16</v>
      </c>
      <c r="C8" s="61">
        <v>634052413</v>
      </c>
      <c r="D8" s="62">
        <v>619016000</v>
      </c>
      <c r="E8" s="63">
        <f>($D8-$C8)</f>
        <v>-15036413</v>
      </c>
      <c r="F8" s="61">
        <v>668290706</v>
      </c>
      <c r="G8" s="62">
        <v>678482000</v>
      </c>
      <c r="H8" s="63">
        <f>($G8-$F8)</f>
        <v>10191294</v>
      </c>
      <c r="I8" s="63">
        <v>763011000</v>
      </c>
      <c r="J8" s="28">
        <f>IF($C8=0,0,($E8/$C8)*100)</f>
        <v>-2.3714779238605312</v>
      </c>
      <c r="K8" s="29">
        <f>IF($F8=0,0,($H8/$F8)*100)</f>
        <v>1.5249791607905439</v>
      </c>
      <c r="L8" s="30">
        <f>IF($E$10=0,0,($E8/$E$10)*100)</f>
        <v>68.13581347649135</v>
      </c>
      <c r="M8" s="29">
        <f>IF($H$10=0,0,($H8/$H$10)*100)</f>
        <v>-51.84256836271231</v>
      </c>
      <c r="N8" s="5"/>
      <c r="O8" s="31"/>
    </row>
    <row r="9" spans="1:15" ht="12.75">
      <c r="A9" s="2"/>
      <c r="B9" s="27" t="s">
        <v>17</v>
      </c>
      <c r="C9" s="61">
        <v>552433632</v>
      </c>
      <c r="D9" s="62">
        <v>556127000</v>
      </c>
      <c r="E9" s="63">
        <f aca="true" t="shared" si="0" ref="E9:E32">($D9-$C9)</f>
        <v>3693368</v>
      </c>
      <c r="F9" s="61">
        <v>608253155</v>
      </c>
      <c r="G9" s="62">
        <v>599399000</v>
      </c>
      <c r="H9" s="63">
        <f aca="true" t="shared" si="1" ref="H9:H32">($G9-$F9)</f>
        <v>-8854155</v>
      </c>
      <c r="I9" s="63">
        <v>644011000</v>
      </c>
      <c r="J9" s="28">
        <f aca="true" t="shared" si="2" ref="J9:J32">IF($C9=0,0,($E9/$C9)*100)</f>
        <v>0.6685632057969997</v>
      </c>
      <c r="K9" s="29">
        <f aca="true" t="shared" si="3" ref="K9:K32">IF($F9=0,0,($H9/$F9)*100)</f>
        <v>-1.4556693914723715</v>
      </c>
      <c r="L9" s="30">
        <f>IF($E$10=0,0,($E9/$E$10)*100)</f>
        <v>-16.736081480871924</v>
      </c>
      <c r="M9" s="29">
        <f>IF($H$10=0,0,($H9/$H$10)*100)</f>
        <v>45.040613672959594</v>
      </c>
      <c r="N9" s="5"/>
      <c r="O9" s="31"/>
    </row>
    <row r="10" spans="1:15" ht="16.5">
      <c r="A10" s="6"/>
      <c r="B10" s="32" t="s">
        <v>18</v>
      </c>
      <c r="C10" s="64">
        <v>1534394296</v>
      </c>
      <c r="D10" s="65">
        <v>1512326000</v>
      </c>
      <c r="E10" s="66">
        <f t="shared" si="0"/>
        <v>-22068296</v>
      </c>
      <c r="F10" s="64">
        <v>1643239158</v>
      </c>
      <c r="G10" s="65">
        <v>1623581000</v>
      </c>
      <c r="H10" s="66">
        <f t="shared" si="1"/>
        <v>-19658158</v>
      </c>
      <c r="I10" s="66">
        <v>1773104000</v>
      </c>
      <c r="J10" s="33">
        <f t="shared" si="2"/>
        <v>-1.438241530063665</v>
      </c>
      <c r="K10" s="34">
        <f t="shared" si="3"/>
        <v>-1.1963053524068954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324671994</v>
      </c>
      <c r="D12" s="62">
        <v>340738995</v>
      </c>
      <c r="E12" s="63">
        <f t="shared" si="0"/>
        <v>16067001</v>
      </c>
      <c r="F12" s="61">
        <v>346416049</v>
      </c>
      <c r="G12" s="62">
        <v>364753997</v>
      </c>
      <c r="H12" s="63">
        <f t="shared" si="1"/>
        <v>18337948</v>
      </c>
      <c r="I12" s="63">
        <v>384544998</v>
      </c>
      <c r="J12" s="28">
        <f t="shared" si="2"/>
        <v>4.948687074007375</v>
      </c>
      <c r="K12" s="29">
        <f t="shared" si="3"/>
        <v>5.2936196382749</v>
      </c>
      <c r="L12" s="30">
        <f aca="true" t="shared" si="4" ref="L12:L17">IF($E$17=0,0,($E12/$E$17)*100)</f>
        <v>-72.7820809413517</v>
      </c>
      <c r="M12" s="29">
        <f aca="true" t="shared" si="5" ref="M12:M17">IF($H$17=0,0,($H12/$H$17)*100)</f>
        <v>-92.8513145880624</v>
      </c>
      <c r="N12" s="5"/>
      <c r="O12" s="31"/>
    </row>
    <row r="13" spans="1:15" ht="12.75">
      <c r="A13" s="2"/>
      <c r="B13" s="27" t="s">
        <v>21</v>
      </c>
      <c r="C13" s="61">
        <v>245490166</v>
      </c>
      <c r="D13" s="62">
        <v>208167000</v>
      </c>
      <c r="E13" s="63">
        <f t="shared" si="0"/>
        <v>-37323166</v>
      </c>
      <c r="F13" s="61">
        <v>258746501</v>
      </c>
      <c r="G13" s="62">
        <v>188208000</v>
      </c>
      <c r="H13" s="63">
        <f t="shared" si="1"/>
        <v>-70538501</v>
      </c>
      <c r="I13" s="63">
        <v>155121000</v>
      </c>
      <c r="J13" s="28">
        <f t="shared" si="2"/>
        <v>-15.203527949058456</v>
      </c>
      <c r="K13" s="29">
        <f t="shared" si="3"/>
        <v>-27.261625076043057</v>
      </c>
      <c r="L13" s="30">
        <f t="shared" si="4"/>
        <v>169.07061179615945</v>
      </c>
      <c r="M13" s="29">
        <f t="shared" si="5"/>
        <v>357.1606019889114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539296800</v>
      </c>
      <c r="D15" s="62">
        <v>511126000</v>
      </c>
      <c r="E15" s="63">
        <f t="shared" si="0"/>
        <v>-28170800</v>
      </c>
      <c r="F15" s="61">
        <v>590908827</v>
      </c>
      <c r="G15" s="62">
        <v>596709944</v>
      </c>
      <c r="H15" s="63">
        <f t="shared" si="1"/>
        <v>5801117</v>
      </c>
      <c r="I15" s="63">
        <v>678703888</v>
      </c>
      <c r="J15" s="28">
        <f t="shared" si="2"/>
        <v>-5.223617125115521</v>
      </c>
      <c r="K15" s="29">
        <f t="shared" si="3"/>
        <v>0.9817279307624898</v>
      </c>
      <c r="L15" s="30">
        <f t="shared" si="4"/>
        <v>127.61121044198794</v>
      </c>
      <c r="M15" s="29">
        <f t="shared" si="5"/>
        <v>-29.3730432395793</v>
      </c>
      <c r="N15" s="5"/>
      <c r="O15" s="31"/>
    </row>
    <row r="16" spans="1:15" ht="12.75">
      <c r="A16" s="2"/>
      <c r="B16" s="27" t="s">
        <v>23</v>
      </c>
      <c r="C16" s="61">
        <v>424785530</v>
      </c>
      <c r="D16" s="62">
        <v>452137005</v>
      </c>
      <c r="E16" s="63">
        <f t="shared" si="0"/>
        <v>27351475</v>
      </c>
      <c r="F16" s="61">
        <v>446867422</v>
      </c>
      <c r="G16" s="62">
        <v>473517059</v>
      </c>
      <c r="H16" s="63">
        <f t="shared" si="1"/>
        <v>26649637</v>
      </c>
      <c r="I16" s="63">
        <v>553995114</v>
      </c>
      <c r="J16" s="40">
        <f t="shared" si="2"/>
        <v>6.438890467855626</v>
      </c>
      <c r="K16" s="29">
        <f t="shared" si="3"/>
        <v>5.963656263132111</v>
      </c>
      <c r="L16" s="30">
        <f t="shared" si="4"/>
        <v>-123.89974129679568</v>
      </c>
      <c r="M16" s="29">
        <f t="shared" si="5"/>
        <v>-134.9362441612697</v>
      </c>
      <c r="N16" s="5"/>
      <c r="O16" s="31"/>
    </row>
    <row r="17" spans="1:15" ht="16.5">
      <c r="A17" s="2"/>
      <c r="B17" s="32" t="s">
        <v>24</v>
      </c>
      <c r="C17" s="64">
        <v>1534244490</v>
      </c>
      <c r="D17" s="65">
        <v>1512169000</v>
      </c>
      <c r="E17" s="66">
        <f t="shared" si="0"/>
        <v>-22075490</v>
      </c>
      <c r="F17" s="64">
        <v>1642938799</v>
      </c>
      <c r="G17" s="65">
        <v>1623189000</v>
      </c>
      <c r="H17" s="66">
        <f t="shared" si="1"/>
        <v>-19749799</v>
      </c>
      <c r="I17" s="66">
        <v>1772365000</v>
      </c>
      <c r="J17" s="41">
        <f t="shared" si="2"/>
        <v>-1.438850857466661</v>
      </c>
      <c r="K17" s="34">
        <f t="shared" si="3"/>
        <v>-1.2021019293001673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149806</v>
      </c>
      <c r="D18" s="71">
        <v>157000</v>
      </c>
      <c r="E18" s="72">
        <f t="shared" si="0"/>
        <v>7194</v>
      </c>
      <c r="F18" s="73">
        <v>300359</v>
      </c>
      <c r="G18" s="74">
        <v>392000</v>
      </c>
      <c r="H18" s="75">
        <f t="shared" si="1"/>
        <v>91641</v>
      </c>
      <c r="I18" s="75">
        <v>739000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288328072</v>
      </c>
      <c r="D23" s="62">
        <v>284461000</v>
      </c>
      <c r="E23" s="63">
        <f t="shared" si="0"/>
        <v>-3867072</v>
      </c>
      <c r="F23" s="61">
        <v>293264620</v>
      </c>
      <c r="G23" s="62">
        <v>284226000</v>
      </c>
      <c r="H23" s="63">
        <f t="shared" si="1"/>
        <v>-9038620</v>
      </c>
      <c r="I23" s="63">
        <v>297362000</v>
      </c>
      <c r="J23" s="28">
        <f t="shared" si="2"/>
        <v>-1.341205513974373</v>
      </c>
      <c r="K23" s="29">
        <f t="shared" si="3"/>
        <v>-3.082069702100444</v>
      </c>
      <c r="L23" s="30">
        <f>IF($E$25=0,0,($E23/$E$25)*100)</f>
        <v>-93.5673691871719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8000000</v>
      </c>
      <c r="E24" s="63">
        <f t="shared" si="0"/>
        <v>8000000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193.5673691871719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288328072</v>
      </c>
      <c r="D25" s="65">
        <v>292461000</v>
      </c>
      <c r="E25" s="66">
        <f t="shared" si="0"/>
        <v>4132928</v>
      </c>
      <c r="F25" s="64">
        <v>293264620</v>
      </c>
      <c r="G25" s="65">
        <v>284226000</v>
      </c>
      <c r="H25" s="66">
        <f t="shared" si="1"/>
        <v>-9038620</v>
      </c>
      <c r="I25" s="66">
        <v>297362000</v>
      </c>
      <c r="J25" s="41">
        <f t="shared" si="2"/>
        <v>1.4334115895589936</v>
      </c>
      <c r="K25" s="34">
        <f t="shared" si="3"/>
        <v>-3.082069702100444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128911000</v>
      </c>
      <c r="D27" s="62">
        <v>112911000</v>
      </c>
      <c r="E27" s="63">
        <f t="shared" si="0"/>
        <v>-16000000</v>
      </c>
      <c r="F27" s="61">
        <v>103107000</v>
      </c>
      <c r="G27" s="62">
        <v>119407000</v>
      </c>
      <c r="H27" s="63">
        <f t="shared" si="1"/>
        <v>16300000</v>
      </c>
      <c r="I27" s="63">
        <v>191000000</v>
      </c>
      <c r="J27" s="28">
        <f t="shared" si="2"/>
        <v>-12.411663861113482</v>
      </c>
      <c r="K27" s="29">
        <f t="shared" si="3"/>
        <v>15.808819963727002</v>
      </c>
      <c r="L27" s="30">
        <f aca="true" t="shared" si="6" ref="L27:L32">IF($E$32=0,0,($E27/$E$32)*100)</f>
        <v>-387.1347383743438</v>
      </c>
      <c r="M27" s="29">
        <f aca="true" t="shared" si="7" ref="M27:M32">IF($H$32=0,0,($H27/$H$32)*100)</f>
        <v>-180.3372638743525</v>
      </c>
      <c r="N27" s="5"/>
      <c r="O27" s="31"/>
    </row>
    <row r="28" spans="1:15" ht="12.75">
      <c r="A28" s="6"/>
      <c r="B28" s="27" t="s">
        <v>34</v>
      </c>
      <c r="C28" s="61">
        <v>40000000</v>
      </c>
      <c r="D28" s="62">
        <v>25000000</v>
      </c>
      <c r="E28" s="63">
        <f t="shared" si="0"/>
        <v>-15000000</v>
      </c>
      <c r="F28" s="61">
        <v>23000000</v>
      </c>
      <c r="G28" s="62">
        <v>20000000</v>
      </c>
      <c r="H28" s="63">
        <f t="shared" si="1"/>
        <v>-3000000</v>
      </c>
      <c r="I28" s="63">
        <v>25000000</v>
      </c>
      <c r="J28" s="28">
        <f t="shared" si="2"/>
        <v>-37.5</v>
      </c>
      <c r="K28" s="29">
        <f t="shared" si="3"/>
        <v>-13.043478260869565</v>
      </c>
      <c r="L28" s="30">
        <f t="shared" si="6"/>
        <v>-362.9388172259473</v>
      </c>
      <c r="M28" s="29">
        <f t="shared" si="7"/>
        <v>33.19090746153727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102617072</v>
      </c>
      <c r="D30" s="62">
        <v>143050000</v>
      </c>
      <c r="E30" s="63">
        <f t="shared" si="0"/>
        <v>40432928</v>
      </c>
      <c r="F30" s="61">
        <v>95057620</v>
      </c>
      <c r="G30" s="62">
        <v>81519000</v>
      </c>
      <c r="H30" s="63">
        <f t="shared" si="1"/>
        <v>-13538620</v>
      </c>
      <c r="I30" s="63">
        <v>71000000</v>
      </c>
      <c r="J30" s="28">
        <f t="shared" si="2"/>
        <v>39.401755684473244</v>
      </c>
      <c r="K30" s="29">
        <f t="shared" si="3"/>
        <v>-14.242540471768597</v>
      </c>
      <c r="L30" s="30">
        <f t="shared" si="6"/>
        <v>978.3119376867925</v>
      </c>
      <c r="M30" s="29">
        <f t="shared" si="7"/>
        <v>149.78636119230592</v>
      </c>
      <c r="N30" s="5"/>
      <c r="O30" s="31"/>
    </row>
    <row r="31" spans="1:15" ht="12.75">
      <c r="A31" s="6"/>
      <c r="B31" s="27" t="s">
        <v>30</v>
      </c>
      <c r="C31" s="61">
        <v>16800000</v>
      </c>
      <c r="D31" s="62">
        <v>11500000</v>
      </c>
      <c r="E31" s="63">
        <f t="shared" si="0"/>
        <v>-5300000</v>
      </c>
      <c r="F31" s="61">
        <v>72100000</v>
      </c>
      <c r="G31" s="62">
        <v>63300000</v>
      </c>
      <c r="H31" s="63">
        <f t="shared" si="1"/>
        <v>-8800000</v>
      </c>
      <c r="I31" s="63">
        <v>10362000</v>
      </c>
      <c r="J31" s="28">
        <f t="shared" si="2"/>
        <v>-31.547619047619047</v>
      </c>
      <c r="K31" s="29">
        <f t="shared" si="3"/>
        <v>-12.205270457697642</v>
      </c>
      <c r="L31" s="30">
        <f t="shared" si="6"/>
        <v>-128.2383820865014</v>
      </c>
      <c r="M31" s="29">
        <f t="shared" si="7"/>
        <v>97.35999522050932</v>
      </c>
      <c r="N31" s="5"/>
      <c r="O31" s="31"/>
    </row>
    <row r="32" spans="1:15" ht="17.25" thickBot="1">
      <c r="A32" s="6"/>
      <c r="B32" s="55" t="s">
        <v>37</v>
      </c>
      <c r="C32" s="79">
        <v>288328072</v>
      </c>
      <c r="D32" s="80">
        <v>292461000</v>
      </c>
      <c r="E32" s="81">
        <f t="shared" si="0"/>
        <v>4132928</v>
      </c>
      <c r="F32" s="79">
        <v>293264620</v>
      </c>
      <c r="G32" s="80">
        <v>284226000</v>
      </c>
      <c r="H32" s="81">
        <f t="shared" si="1"/>
        <v>-9038620</v>
      </c>
      <c r="I32" s="81">
        <v>297362000</v>
      </c>
      <c r="J32" s="56">
        <f t="shared" si="2"/>
        <v>1.4334115895589936</v>
      </c>
      <c r="K32" s="57">
        <f t="shared" si="3"/>
        <v>-3.082069702100444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271639597</v>
      </c>
      <c r="D7" s="62">
        <v>283491932</v>
      </c>
      <c r="E7" s="63">
        <f>($D7-$C7)</f>
        <v>11852335</v>
      </c>
      <c r="F7" s="61">
        <v>286571633</v>
      </c>
      <c r="G7" s="62">
        <v>299934465</v>
      </c>
      <c r="H7" s="63">
        <f>($G7-$F7)</f>
        <v>13362832</v>
      </c>
      <c r="I7" s="63">
        <v>311430859</v>
      </c>
      <c r="J7" s="28">
        <f>IF($C7=0,0,($E7/$C7)*100)</f>
        <v>4.363257467209392</v>
      </c>
      <c r="K7" s="29">
        <f>IF($F7=0,0,($H7/$F7)*100)</f>
        <v>4.662998867023241</v>
      </c>
      <c r="L7" s="30">
        <f>IF($E$10=0,0,($E7/$E$10)*100)</f>
        <v>-3.973746628584015</v>
      </c>
      <c r="M7" s="29">
        <f>IF($H$10=0,0,($H7/$H$10)*100)</f>
        <v>-22.083491122739762</v>
      </c>
      <c r="N7" s="5"/>
      <c r="O7" s="31"/>
    </row>
    <row r="8" spans="1:15" ht="12.75">
      <c r="A8" s="2"/>
      <c r="B8" s="27" t="s">
        <v>16</v>
      </c>
      <c r="C8" s="61">
        <v>2864008189</v>
      </c>
      <c r="D8" s="62">
        <v>2502924414</v>
      </c>
      <c r="E8" s="63">
        <f>($D8-$C8)</f>
        <v>-361083775</v>
      </c>
      <c r="F8" s="61">
        <v>3072595162</v>
      </c>
      <c r="G8" s="62">
        <v>2758017952</v>
      </c>
      <c r="H8" s="63">
        <f>($G8-$F8)</f>
        <v>-314577210</v>
      </c>
      <c r="I8" s="63">
        <v>3002772482</v>
      </c>
      <c r="J8" s="28">
        <f>IF($C8=0,0,($E8/$C8)*100)</f>
        <v>-12.607637659237152</v>
      </c>
      <c r="K8" s="29">
        <f>IF($F8=0,0,($H8/$F8)*100)</f>
        <v>-10.238160037824079</v>
      </c>
      <c r="L8" s="30">
        <f>IF($E$10=0,0,($E8/$E$10)*100)</f>
        <v>121.060992078155</v>
      </c>
      <c r="M8" s="29">
        <f>IF($H$10=0,0,($H8/$H$10)*100)</f>
        <v>519.8720618841307</v>
      </c>
      <c r="N8" s="5"/>
      <c r="O8" s="31"/>
    </row>
    <row r="9" spans="1:15" ht="12.75">
      <c r="A9" s="2"/>
      <c r="B9" s="27" t="s">
        <v>17</v>
      </c>
      <c r="C9" s="61">
        <v>738108260</v>
      </c>
      <c r="D9" s="62">
        <v>789073703</v>
      </c>
      <c r="E9" s="63">
        <f aca="true" t="shared" si="0" ref="E9:E32">($D9-$C9)</f>
        <v>50965443</v>
      </c>
      <c r="F9" s="61">
        <v>810360978</v>
      </c>
      <c r="G9" s="62">
        <v>1051064851</v>
      </c>
      <c r="H9" s="63">
        <f aca="true" t="shared" si="1" ref="H9:H32">($G9-$F9)</f>
        <v>240703873</v>
      </c>
      <c r="I9" s="63">
        <v>1135903510</v>
      </c>
      <c r="J9" s="28">
        <f aca="true" t="shared" si="2" ref="J9:J32">IF($C9=0,0,($E9/$C9)*100)</f>
        <v>6.904873683435002</v>
      </c>
      <c r="K9" s="29">
        <f aca="true" t="shared" si="3" ref="K9:K32">IF($F9=0,0,($H9/$F9)*100)</f>
        <v>29.703290204578437</v>
      </c>
      <c r="L9" s="30">
        <f>IF($E$10=0,0,($E9/$E$10)*100)</f>
        <v>-17.087245449570975</v>
      </c>
      <c r="M9" s="29">
        <f>IF($H$10=0,0,($H9/$H$10)*100)</f>
        <v>-397.78857076139093</v>
      </c>
      <c r="N9" s="5"/>
      <c r="O9" s="31"/>
    </row>
    <row r="10" spans="1:15" ht="16.5">
      <c r="A10" s="6"/>
      <c r="B10" s="32" t="s">
        <v>18</v>
      </c>
      <c r="C10" s="64">
        <v>3873756046</v>
      </c>
      <c r="D10" s="65">
        <v>3575490049</v>
      </c>
      <c r="E10" s="66">
        <f t="shared" si="0"/>
        <v>-298265997</v>
      </c>
      <c r="F10" s="64">
        <v>4169527773</v>
      </c>
      <c r="G10" s="65">
        <v>4109017268</v>
      </c>
      <c r="H10" s="66">
        <f t="shared" si="1"/>
        <v>-60510505</v>
      </c>
      <c r="I10" s="66">
        <v>4450106851</v>
      </c>
      <c r="J10" s="33">
        <f t="shared" si="2"/>
        <v>-7.699658766792668</v>
      </c>
      <c r="K10" s="34">
        <f t="shared" si="3"/>
        <v>-1.4512555928237008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513301372</v>
      </c>
      <c r="D12" s="62">
        <v>538618486</v>
      </c>
      <c r="E12" s="63">
        <f t="shared" si="0"/>
        <v>25317114</v>
      </c>
      <c r="F12" s="61">
        <v>535891881</v>
      </c>
      <c r="G12" s="62">
        <v>567713120</v>
      </c>
      <c r="H12" s="63">
        <f t="shared" si="1"/>
        <v>31821239</v>
      </c>
      <c r="I12" s="63">
        <v>599294833</v>
      </c>
      <c r="J12" s="28">
        <f t="shared" si="2"/>
        <v>4.932212415750176</v>
      </c>
      <c r="K12" s="29">
        <f t="shared" si="3"/>
        <v>5.937996101120255</v>
      </c>
      <c r="L12" s="30">
        <f aca="true" t="shared" si="4" ref="L12:L17">IF($E$17=0,0,($E12/$E$17)*100)</f>
        <v>-15.583404470984611</v>
      </c>
      <c r="M12" s="29">
        <f aca="true" t="shared" si="5" ref="M12:M17">IF($H$17=0,0,($H12/$H$17)*100)</f>
        <v>17.720471504341514</v>
      </c>
      <c r="N12" s="5"/>
      <c r="O12" s="31"/>
    </row>
    <row r="13" spans="1:15" ht="12.75">
      <c r="A13" s="2"/>
      <c r="B13" s="27" t="s">
        <v>21</v>
      </c>
      <c r="C13" s="61">
        <v>330000000</v>
      </c>
      <c r="D13" s="62">
        <v>391291476</v>
      </c>
      <c r="E13" s="63">
        <f t="shared" si="0"/>
        <v>61291476</v>
      </c>
      <c r="F13" s="61">
        <v>320000000</v>
      </c>
      <c r="G13" s="62">
        <v>427164625</v>
      </c>
      <c r="H13" s="63">
        <f t="shared" si="1"/>
        <v>107164625</v>
      </c>
      <c r="I13" s="63">
        <v>461294871</v>
      </c>
      <c r="J13" s="28">
        <f t="shared" si="2"/>
        <v>18.573174545454545</v>
      </c>
      <c r="K13" s="29">
        <f t="shared" si="3"/>
        <v>33.4889453125</v>
      </c>
      <c r="L13" s="30">
        <f t="shared" si="4"/>
        <v>-37.72664850865885</v>
      </c>
      <c r="M13" s="29">
        <f t="shared" si="5"/>
        <v>59.67736465528398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1693562425</v>
      </c>
      <c r="D15" s="62">
        <v>1694821038</v>
      </c>
      <c r="E15" s="63">
        <f t="shared" si="0"/>
        <v>1258613</v>
      </c>
      <c r="F15" s="61">
        <v>1790741060</v>
      </c>
      <c r="G15" s="62">
        <v>1890135992</v>
      </c>
      <c r="H15" s="63">
        <f t="shared" si="1"/>
        <v>99394932</v>
      </c>
      <c r="I15" s="63">
        <v>2080740465</v>
      </c>
      <c r="J15" s="28">
        <f t="shared" si="2"/>
        <v>0.07431748493120943</v>
      </c>
      <c r="K15" s="29">
        <f t="shared" si="3"/>
        <v>5.5504915936869175</v>
      </c>
      <c r="L15" s="30">
        <f t="shared" si="4"/>
        <v>-0.7747121354921952</v>
      </c>
      <c r="M15" s="29">
        <f t="shared" si="5"/>
        <v>55.350612217895176</v>
      </c>
      <c r="N15" s="5"/>
      <c r="O15" s="31"/>
    </row>
    <row r="16" spans="1:15" ht="12.75">
      <c r="A16" s="2"/>
      <c r="B16" s="27" t="s">
        <v>23</v>
      </c>
      <c r="C16" s="61">
        <v>1193308795</v>
      </c>
      <c r="D16" s="62">
        <v>942979570</v>
      </c>
      <c r="E16" s="63">
        <f t="shared" si="0"/>
        <v>-250329225</v>
      </c>
      <c r="F16" s="61">
        <v>1266607136</v>
      </c>
      <c r="G16" s="62">
        <v>1207799660</v>
      </c>
      <c r="H16" s="63">
        <f t="shared" si="1"/>
        <v>-58807476</v>
      </c>
      <c r="I16" s="63">
        <v>1272247958</v>
      </c>
      <c r="J16" s="40">
        <f t="shared" si="2"/>
        <v>-20.977740719660076</v>
      </c>
      <c r="K16" s="29">
        <f t="shared" si="3"/>
        <v>-4.642913680852655</v>
      </c>
      <c r="L16" s="30">
        <f t="shared" si="4"/>
        <v>154.08476511513564</v>
      </c>
      <c r="M16" s="29">
        <f t="shared" si="5"/>
        <v>-32.74844837752067</v>
      </c>
      <c r="N16" s="5"/>
      <c r="O16" s="31"/>
    </row>
    <row r="17" spans="1:15" ht="16.5">
      <c r="A17" s="2"/>
      <c r="B17" s="32" t="s">
        <v>24</v>
      </c>
      <c r="C17" s="64">
        <v>3730172592</v>
      </c>
      <c r="D17" s="65">
        <v>3567710570</v>
      </c>
      <c r="E17" s="66">
        <f t="shared" si="0"/>
        <v>-162462022</v>
      </c>
      <c r="F17" s="64">
        <v>3913240077</v>
      </c>
      <c r="G17" s="65">
        <v>4092813397</v>
      </c>
      <c r="H17" s="66">
        <f t="shared" si="1"/>
        <v>179573320</v>
      </c>
      <c r="I17" s="66">
        <v>4413578127</v>
      </c>
      <c r="J17" s="41">
        <f t="shared" si="2"/>
        <v>-4.3553486599635605</v>
      </c>
      <c r="K17" s="34">
        <f t="shared" si="3"/>
        <v>4.588865402238903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143583454</v>
      </c>
      <c r="D18" s="71">
        <v>7779479</v>
      </c>
      <c r="E18" s="72">
        <f t="shared" si="0"/>
        <v>-135803975</v>
      </c>
      <c r="F18" s="73">
        <v>256287696</v>
      </c>
      <c r="G18" s="74">
        <v>16203871</v>
      </c>
      <c r="H18" s="75">
        <f t="shared" si="1"/>
        <v>-240083825</v>
      </c>
      <c r="I18" s="75">
        <v>36528724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100000000</v>
      </c>
      <c r="D21" s="62">
        <v>319691534</v>
      </c>
      <c r="E21" s="63">
        <f t="shared" si="0"/>
        <v>219691534</v>
      </c>
      <c r="F21" s="61"/>
      <c r="G21" s="62">
        <v>100000000</v>
      </c>
      <c r="H21" s="63">
        <f t="shared" si="1"/>
        <v>100000000</v>
      </c>
      <c r="I21" s="63">
        <v>100000000</v>
      </c>
      <c r="J21" s="28">
        <f t="shared" si="2"/>
        <v>219.691534</v>
      </c>
      <c r="K21" s="29">
        <f t="shared" si="3"/>
        <v>0</v>
      </c>
      <c r="L21" s="30">
        <f>IF($E$25=0,0,($E21/$E$25)*100)</f>
        <v>113.1859395368426</v>
      </c>
      <c r="M21" s="29">
        <f>IF($H$25=0,0,($H21/$H$25)*100)</f>
        <v>-21.1061112656524</v>
      </c>
      <c r="N21" s="5"/>
      <c r="O21" s="31"/>
    </row>
    <row r="22" spans="1:15" ht="12.75">
      <c r="A22" s="6"/>
      <c r="B22" s="27" t="s">
        <v>28</v>
      </c>
      <c r="C22" s="61">
        <v>26683113</v>
      </c>
      <c r="D22" s="62">
        <v>0</v>
      </c>
      <c r="E22" s="63">
        <f t="shared" si="0"/>
        <v>-26683113</v>
      </c>
      <c r="F22" s="61">
        <v>176683113</v>
      </c>
      <c r="G22" s="62">
        <v>0</v>
      </c>
      <c r="H22" s="63">
        <f t="shared" si="1"/>
        <v>-176683113</v>
      </c>
      <c r="I22" s="63">
        <v>0</v>
      </c>
      <c r="J22" s="28">
        <f t="shared" si="2"/>
        <v>-100</v>
      </c>
      <c r="K22" s="29">
        <f t="shared" si="3"/>
        <v>-100</v>
      </c>
      <c r="L22" s="30">
        <f>IF($E$25=0,0,($E22/$E$25)*100)</f>
        <v>-13.74724441895307</v>
      </c>
      <c r="M22" s="29">
        <f>IF($H$25=0,0,($H22/$H$25)*100)</f>
        <v>37.29093441739836</v>
      </c>
      <c r="N22" s="5"/>
      <c r="O22" s="31"/>
    </row>
    <row r="23" spans="1:15" ht="12.75">
      <c r="A23" s="6"/>
      <c r="B23" s="27" t="s">
        <v>29</v>
      </c>
      <c r="C23" s="61">
        <v>742967468</v>
      </c>
      <c r="D23" s="62">
        <v>653616518</v>
      </c>
      <c r="E23" s="63">
        <f t="shared" si="0"/>
        <v>-89350950</v>
      </c>
      <c r="F23" s="61">
        <v>825500926</v>
      </c>
      <c r="G23" s="62">
        <v>407521608</v>
      </c>
      <c r="H23" s="63">
        <f t="shared" si="1"/>
        <v>-417979318</v>
      </c>
      <c r="I23" s="63">
        <v>362270041</v>
      </c>
      <c r="J23" s="28">
        <f t="shared" si="2"/>
        <v>-12.026226429607279</v>
      </c>
      <c r="K23" s="29">
        <f t="shared" si="3"/>
        <v>-50.63341600661027</v>
      </c>
      <c r="L23" s="30">
        <f>IF($E$25=0,0,($E23/$E$25)*100)</f>
        <v>-46.033959707611885</v>
      </c>
      <c r="M23" s="29">
        <f>IF($H$25=0,0,($H23/$H$25)*100)</f>
        <v>88.21917992449508</v>
      </c>
      <c r="N23" s="5"/>
      <c r="O23" s="31"/>
    </row>
    <row r="24" spans="1:15" ht="12.75">
      <c r="A24" s="6"/>
      <c r="B24" s="27" t="s">
        <v>30</v>
      </c>
      <c r="C24" s="61"/>
      <c r="D24" s="62">
        <v>90440431</v>
      </c>
      <c r="E24" s="63">
        <f t="shared" si="0"/>
        <v>90440431</v>
      </c>
      <c r="F24" s="61"/>
      <c r="G24" s="62">
        <v>20866009</v>
      </c>
      <c r="H24" s="63">
        <f t="shared" si="1"/>
        <v>20866009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46.595264589722355</v>
      </c>
      <c r="M24" s="29">
        <f>IF($H$25=0,0,($H24/$H$25)*100)</f>
        <v>-4.404003076241044</v>
      </c>
      <c r="N24" s="5"/>
      <c r="O24" s="31"/>
    </row>
    <row r="25" spans="1:15" ht="16.5">
      <c r="A25" s="6"/>
      <c r="B25" s="32" t="s">
        <v>31</v>
      </c>
      <c r="C25" s="64">
        <v>869650581</v>
      </c>
      <c r="D25" s="65">
        <v>1063748483</v>
      </c>
      <c r="E25" s="66">
        <f t="shared" si="0"/>
        <v>194097902</v>
      </c>
      <c r="F25" s="64">
        <v>1002184039</v>
      </c>
      <c r="G25" s="65">
        <v>528387617</v>
      </c>
      <c r="H25" s="66">
        <f t="shared" si="1"/>
        <v>-473796422</v>
      </c>
      <c r="I25" s="66">
        <v>462270041</v>
      </c>
      <c r="J25" s="41">
        <f t="shared" si="2"/>
        <v>22.31906770841334</v>
      </c>
      <c r="K25" s="34">
        <f t="shared" si="3"/>
        <v>-47.27638872324926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48000000</v>
      </c>
      <c r="D27" s="62">
        <v>136132658</v>
      </c>
      <c r="E27" s="63">
        <f t="shared" si="0"/>
        <v>88132658</v>
      </c>
      <c r="F27" s="61">
        <v>55000000</v>
      </c>
      <c r="G27" s="62">
        <v>48000000</v>
      </c>
      <c r="H27" s="63">
        <f t="shared" si="1"/>
        <v>-7000000</v>
      </c>
      <c r="I27" s="63">
        <v>66000000</v>
      </c>
      <c r="J27" s="28">
        <f t="shared" si="2"/>
        <v>183.60970416666666</v>
      </c>
      <c r="K27" s="29">
        <f t="shared" si="3"/>
        <v>-12.727272727272727</v>
      </c>
      <c r="L27" s="30">
        <f aca="true" t="shared" si="6" ref="L27:L32">IF($E$32=0,0,($E27/$E$32)*100)</f>
        <v>45.40629089334515</v>
      </c>
      <c r="M27" s="29">
        <f aca="true" t="shared" si="7" ref="M27:M32">IF($H$32=0,0,($H27/$H$32)*100)</f>
        <v>1.4774277885956681</v>
      </c>
      <c r="N27" s="5"/>
      <c r="O27" s="31"/>
    </row>
    <row r="28" spans="1:15" ht="12.75">
      <c r="A28" s="6"/>
      <c r="B28" s="27" t="s">
        <v>34</v>
      </c>
      <c r="C28" s="61">
        <v>30000000</v>
      </c>
      <c r="D28" s="62">
        <v>176274095</v>
      </c>
      <c r="E28" s="63">
        <f t="shared" si="0"/>
        <v>146274095</v>
      </c>
      <c r="F28" s="61">
        <v>45000000</v>
      </c>
      <c r="G28" s="62">
        <v>21956608</v>
      </c>
      <c r="H28" s="63">
        <f t="shared" si="1"/>
        <v>-23043392</v>
      </c>
      <c r="I28" s="63">
        <v>21455041</v>
      </c>
      <c r="J28" s="28">
        <f t="shared" si="2"/>
        <v>487.58031666666665</v>
      </c>
      <c r="K28" s="29">
        <f t="shared" si="3"/>
        <v>-51.20753777777778</v>
      </c>
      <c r="L28" s="30">
        <f t="shared" si="6"/>
        <v>75.36098715791374</v>
      </c>
      <c r="M28" s="29">
        <f t="shared" si="7"/>
        <v>4.863563954900445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686500198</v>
      </c>
      <c r="D30" s="62">
        <v>525161299</v>
      </c>
      <c r="E30" s="63">
        <f t="shared" si="0"/>
        <v>-161338899</v>
      </c>
      <c r="F30" s="61">
        <v>811107214</v>
      </c>
      <c r="G30" s="62">
        <v>303780000</v>
      </c>
      <c r="H30" s="63">
        <f t="shared" si="1"/>
        <v>-507327214</v>
      </c>
      <c r="I30" s="63">
        <v>238053000</v>
      </c>
      <c r="J30" s="28">
        <f t="shared" si="2"/>
        <v>-23.50165367323026</v>
      </c>
      <c r="K30" s="29">
        <f t="shared" si="3"/>
        <v>-62.54749128639855</v>
      </c>
      <c r="L30" s="30">
        <f t="shared" si="6"/>
        <v>-83.12243323474975</v>
      </c>
      <c r="M30" s="29">
        <f t="shared" si="7"/>
        <v>107.07704626777448</v>
      </c>
      <c r="N30" s="5"/>
      <c r="O30" s="31"/>
    </row>
    <row r="31" spans="1:15" ht="12.75">
      <c r="A31" s="6"/>
      <c r="B31" s="27" t="s">
        <v>30</v>
      </c>
      <c r="C31" s="61">
        <v>105150383</v>
      </c>
      <c r="D31" s="62">
        <v>226180431</v>
      </c>
      <c r="E31" s="63">
        <f t="shared" si="0"/>
        <v>121030048</v>
      </c>
      <c r="F31" s="61">
        <v>91076825</v>
      </c>
      <c r="G31" s="62">
        <v>154651009</v>
      </c>
      <c r="H31" s="63">
        <f t="shared" si="1"/>
        <v>63574184</v>
      </c>
      <c r="I31" s="63">
        <v>136762000</v>
      </c>
      <c r="J31" s="28">
        <f t="shared" si="2"/>
        <v>115.10186130277813</v>
      </c>
      <c r="K31" s="29">
        <f t="shared" si="3"/>
        <v>69.80281097853378</v>
      </c>
      <c r="L31" s="30">
        <f t="shared" si="6"/>
        <v>62.35515518349085</v>
      </c>
      <c r="M31" s="29">
        <f t="shared" si="7"/>
        <v>-13.418038011270589</v>
      </c>
      <c r="N31" s="5"/>
      <c r="O31" s="31"/>
    </row>
    <row r="32" spans="1:15" ht="17.25" thickBot="1">
      <c r="A32" s="6"/>
      <c r="B32" s="55" t="s">
        <v>37</v>
      </c>
      <c r="C32" s="79">
        <v>869650581</v>
      </c>
      <c r="D32" s="80">
        <v>1063748483</v>
      </c>
      <c r="E32" s="81">
        <f t="shared" si="0"/>
        <v>194097902</v>
      </c>
      <c r="F32" s="79">
        <v>1002184039</v>
      </c>
      <c r="G32" s="80">
        <v>528387617</v>
      </c>
      <c r="H32" s="81">
        <f t="shared" si="1"/>
        <v>-473796422</v>
      </c>
      <c r="I32" s="81">
        <v>462270041</v>
      </c>
      <c r="J32" s="56">
        <f t="shared" si="2"/>
        <v>22.31906770841334</v>
      </c>
      <c r="K32" s="57">
        <f t="shared" si="3"/>
        <v>-47.27638872324926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121457903</v>
      </c>
      <c r="D7" s="62">
        <v>127501478</v>
      </c>
      <c r="E7" s="63">
        <f>($D7-$C7)</f>
        <v>6043575</v>
      </c>
      <c r="F7" s="61">
        <v>128745378</v>
      </c>
      <c r="G7" s="62">
        <v>135451565</v>
      </c>
      <c r="H7" s="63">
        <f>($G7-$F7)</f>
        <v>6706187</v>
      </c>
      <c r="I7" s="63">
        <v>143878665</v>
      </c>
      <c r="J7" s="28">
        <f>IF($C7=0,0,($E7/$C7)*100)</f>
        <v>4.9758598252762525</v>
      </c>
      <c r="K7" s="29">
        <f>IF($F7=0,0,($H7/$F7)*100)</f>
        <v>5.208875925627404</v>
      </c>
      <c r="L7" s="30">
        <f>IF($E$10=0,0,($E7/$E$10)*100)</f>
        <v>-8.118534915143993</v>
      </c>
      <c r="M7" s="29">
        <f>IF($H$10=0,0,($H7/$H$10)*100)</f>
        <v>-7.535362037587778</v>
      </c>
      <c r="N7" s="5"/>
      <c r="O7" s="31"/>
    </row>
    <row r="8" spans="1:15" ht="12.75">
      <c r="A8" s="2"/>
      <c r="B8" s="27" t="s">
        <v>16</v>
      </c>
      <c r="C8" s="61">
        <v>793717872</v>
      </c>
      <c r="D8" s="62">
        <v>767063199</v>
      </c>
      <c r="E8" s="63">
        <f>($D8-$C8)</f>
        <v>-26654673</v>
      </c>
      <c r="F8" s="61">
        <v>851693922</v>
      </c>
      <c r="G8" s="62">
        <v>840725141</v>
      </c>
      <c r="H8" s="63">
        <f>($G8-$F8)</f>
        <v>-10968781</v>
      </c>
      <c r="I8" s="63">
        <v>907621632</v>
      </c>
      <c r="J8" s="28">
        <f>IF($C8=0,0,($E8/$C8)*100)</f>
        <v>-3.3582049668147076</v>
      </c>
      <c r="K8" s="29">
        <f>IF($F8=0,0,($H8/$F8)*100)</f>
        <v>-1.287878276064532</v>
      </c>
      <c r="L8" s="30">
        <f>IF($E$10=0,0,($E8/$E$10)*100)</f>
        <v>35.80610704793866</v>
      </c>
      <c r="M8" s="29">
        <f>IF($H$10=0,0,($H8/$H$10)*100)</f>
        <v>12.324997192296324</v>
      </c>
      <c r="N8" s="5"/>
      <c r="O8" s="31"/>
    </row>
    <row r="9" spans="1:15" ht="12.75">
      <c r="A9" s="2"/>
      <c r="B9" s="27" t="s">
        <v>17</v>
      </c>
      <c r="C9" s="61">
        <v>244474631</v>
      </c>
      <c r="D9" s="62">
        <v>190644034</v>
      </c>
      <c r="E9" s="63">
        <f aca="true" t="shared" si="0" ref="E9:E32">($D9-$C9)</f>
        <v>-53830597</v>
      </c>
      <c r="F9" s="61">
        <v>290608731</v>
      </c>
      <c r="G9" s="62">
        <v>205875110</v>
      </c>
      <c r="H9" s="63">
        <f aca="true" t="shared" si="1" ref="H9:H32">($G9-$F9)</f>
        <v>-84733621</v>
      </c>
      <c r="I9" s="63">
        <v>221110186</v>
      </c>
      <c r="J9" s="28">
        <f aca="true" t="shared" si="2" ref="J9:J32">IF($C9=0,0,($E9/$C9)*100)</f>
        <v>-22.018888741057143</v>
      </c>
      <c r="K9" s="29">
        <f aca="true" t="shared" si="3" ref="K9:K32">IF($F9=0,0,($H9/$F9)*100)</f>
        <v>-29.157286743735174</v>
      </c>
      <c r="L9" s="30">
        <f>IF($E$10=0,0,($E9/$E$10)*100)</f>
        <v>72.31242786720533</v>
      </c>
      <c r="M9" s="29">
        <f>IF($H$10=0,0,($H9/$H$10)*100)</f>
        <v>95.21036484529145</v>
      </c>
      <c r="N9" s="5"/>
      <c r="O9" s="31"/>
    </row>
    <row r="10" spans="1:15" ht="16.5">
      <c r="A10" s="6"/>
      <c r="B10" s="32" t="s">
        <v>18</v>
      </c>
      <c r="C10" s="64">
        <v>1159650406</v>
      </c>
      <c r="D10" s="65">
        <v>1085208711</v>
      </c>
      <c r="E10" s="66">
        <f t="shared" si="0"/>
        <v>-74441695</v>
      </c>
      <c r="F10" s="64">
        <v>1271048031</v>
      </c>
      <c r="G10" s="65">
        <v>1182051816</v>
      </c>
      <c r="H10" s="66">
        <f t="shared" si="1"/>
        <v>-88996215</v>
      </c>
      <c r="I10" s="66">
        <v>1272610483</v>
      </c>
      <c r="J10" s="33">
        <f t="shared" si="2"/>
        <v>-6.4193221176693145</v>
      </c>
      <c r="K10" s="34">
        <f t="shared" si="3"/>
        <v>-7.0017979517250835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/>
      <c r="D12" s="62">
        <v>336172015</v>
      </c>
      <c r="E12" s="63">
        <f t="shared" si="0"/>
        <v>336172015</v>
      </c>
      <c r="F12" s="61"/>
      <c r="G12" s="62">
        <v>353678218</v>
      </c>
      <c r="H12" s="63">
        <f t="shared" si="1"/>
        <v>353678218</v>
      </c>
      <c r="I12" s="63">
        <v>372298583</v>
      </c>
      <c r="J12" s="28">
        <f t="shared" si="2"/>
        <v>0</v>
      </c>
      <c r="K12" s="29">
        <f t="shared" si="3"/>
        <v>0</v>
      </c>
      <c r="L12" s="30">
        <f aca="true" t="shared" si="4" ref="L12:L17">IF($E$17=0,0,($E12/$E$17)*100)</f>
        <v>-164.3562015451688</v>
      </c>
      <c r="M12" s="29">
        <f aca="true" t="shared" si="5" ref="M12:M17">IF($H$17=0,0,($H12/$H$17)*100)</f>
        <v>-178.3354801047209</v>
      </c>
      <c r="N12" s="5"/>
      <c r="O12" s="31"/>
    </row>
    <row r="13" spans="1:15" ht="12.75">
      <c r="A13" s="2"/>
      <c r="B13" s="27" t="s">
        <v>21</v>
      </c>
      <c r="C13" s="61">
        <v>10000000</v>
      </c>
      <c r="D13" s="62">
        <v>5000000</v>
      </c>
      <c r="E13" s="63">
        <f t="shared" si="0"/>
        <v>-5000000</v>
      </c>
      <c r="F13" s="61">
        <v>10000000</v>
      </c>
      <c r="G13" s="62">
        <v>11000000</v>
      </c>
      <c r="H13" s="63">
        <f t="shared" si="1"/>
        <v>1000000</v>
      </c>
      <c r="I13" s="63">
        <v>12000000</v>
      </c>
      <c r="J13" s="28">
        <f t="shared" si="2"/>
        <v>-50</v>
      </c>
      <c r="K13" s="29">
        <f t="shared" si="3"/>
        <v>10</v>
      </c>
      <c r="L13" s="30">
        <f t="shared" si="4"/>
        <v>2.444525335417477</v>
      </c>
      <c r="M13" s="29">
        <f t="shared" si="5"/>
        <v>-0.5042308828436839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404823300</v>
      </c>
      <c r="E15" s="63">
        <f t="shared" si="0"/>
        <v>404823300</v>
      </c>
      <c r="F15" s="61"/>
      <c r="G15" s="62">
        <v>453771493</v>
      </c>
      <c r="H15" s="63">
        <f t="shared" si="1"/>
        <v>453771493</v>
      </c>
      <c r="I15" s="63">
        <v>500031448</v>
      </c>
      <c r="J15" s="28">
        <f t="shared" si="2"/>
        <v>0</v>
      </c>
      <c r="K15" s="29">
        <f t="shared" si="3"/>
        <v>0</v>
      </c>
      <c r="L15" s="30">
        <f t="shared" si="4"/>
        <v>-197.92016264346196</v>
      </c>
      <c r="M15" s="29">
        <f t="shared" si="5"/>
        <v>-228.80560052468653</v>
      </c>
      <c r="N15" s="5"/>
      <c r="O15" s="31"/>
    </row>
    <row r="16" spans="1:15" ht="12.75">
      <c r="A16" s="2"/>
      <c r="B16" s="27" t="s">
        <v>23</v>
      </c>
      <c r="C16" s="61">
        <v>1379670806</v>
      </c>
      <c r="D16" s="62">
        <v>439136805</v>
      </c>
      <c r="E16" s="63">
        <f t="shared" si="0"/>
        <v>-940534001</v>
      </c>
      <c r="F16" s="61">
        <v>1460760690</v>
      </c>
      <c r="G16" s="62">
        <v>453989132</v>
      </c>
      <c r="H16" s="63">
        <f t="shared" si="1"/>
        <v>-1006771558</v>
      </c>
      <c r="I16" s="63">
        <v>467912099</v>
      </c>
      <c r="J16" s="40">
        <f t="shared" si="2"/>
        <v>-68.17089967474459</v>
      </c>
      <c r="K16" s="29">
        <f t="shared" si="3"/>
        <v>-68.92104674585677</v>
      </c>
      <c r="L16" s="30">
        <f t="shared" si="4"/>
        <v>459.83183885321336</v>
      </c>
      <c r="M16" s="29">
        <f t="shared" si="5"/>
        <v>507.64531151225106</v>
      </c>
      <c r="N16" s="5"/>
      <c r="O16" s="31"/>
    </row>
    <row r="17" spans="1:15" ht="16.5">
      <c r="A17" s="2"/>
      <c r="B17" s="32" t="s">
        <v>24</v>
      </c>
      <c r="C17" s="64">
        <v>1389670806</v>
      </c>
      <c r="D17" s="65">
        <v>1185132120</v>
      </c>
      <c r="E17" s="66">
        <f t="shared" si="0"/>
        <v>-204538686</v>
      </c>
      <c r="F17" s="64">
        <v>1470760690</v>
      </c>
      <c r="G17" s="65">
        <v>1272438843</v>
      </c>
      <c r="H17" s="66">
        <f t="shared" si="1"/>
        <v>-198321847</v>
      </c>
      <c r="I17" s="66">
        <v>1352242130</v>
      </c>
      <c r="J17" s="41">
        <f t="shared" si="2"/>
        <v>-14.71849916662925</v>
      </c>
      <c r="K17" s="34">
        <f t="shared" si="3"/>
        <v>-13.484304302421899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-230020400</v>
      </c>
      <c r="D18" s="71">
        <v>-99923409</v>
      </c>
      <c r="E18" s="72">
        <f t="shared" si="0"/>
        <v>130096991</v>
      </c>
      <c r="F18" s="73">
        <v>-199712659</v>
      </c>
      <c r="G18" s="74">
        <v>-90387027</v>
      </c>
      <c r="H18" s="75">
        <f t="shared" si="1"/>
        <v>109325632</v>
      </c>
      <c r="I18" s="75">
        <v>-79631647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98364200</v>
      </c>
      <c r="D22" s="62">
        <v>169400128</v>
      </c>
      <c r="E22" s="63">
        <f t="shared" si="0"/>
        <v>71035928</v>
      </c>
      <c r="F22" s="61">
        <v>91990600</v>
      </c>
      <c r="G22" s="62">
        <v>154220000</v>
      </c>
      <c r="H22" s="63">
        <f t="shared" si="1"/>
        <v>62229400</v>
      </c>
      <c r="I22" s="63">
        <v>155620000</v>
      </c>
      <c r="J22" s="28">
        <f t="shared" si="2"/>
        <v>72.21725790480683</v>
      </c>
      <c r="K22" s="29">
        <f t="shared" si="3"/>
        <v>67.64756399023378</v>
      </c>
      <c r="L22" s="30">
        <f>IF($E$25=0,0,($E22/$E$25)*100)</f>
        <v>132.47601420081054</v>
      </c>
      <c r="M22" s="29">
        <f>IF($H$25=0,0,($H22/$H$25)*100)</f>
        <v>133.33361901527576</v>
      </c>
      <c r="N22" s="5"/>
      <c r="O22" s="31"/>
    </row>
    <row r="23" spans="1:15" ht="12.75">
      <c r="A23" s="6"/>
      <c r="B23" s="27" t="s">
        <v>29</v>
      </c>
      <c r="C23" s="61">
        <v>72090800</v>
      </c>
      <c r="D23" s="62">
        <v>54676600</v>
      </c>
      <c r="E23" s="63">
        <f t="shared" si="0"/>
        <v>-17414200</v>
      </c>
      <c r="F23" s="61">
        <v>107356400</v>
      </c>
      <c r="G23" s="62">
        <v>91798950</v>
      </c>
      <c r="H23" s="63">
        <f t="shared" si="1"/>
        <v>-15557450</v>
      </c>
      <c r="I23" s="63">
        <v>106337000</v>
      </c>
      <c r="J23" s="28">
        <f t="shared" si="2"/>
        <v>-24.155925582737325</v>
      </c>
      <c r="K23" s="29">
        <f t="shared" si="3"/>
        <v>-14.491404331739888</v>
      </c>
      <c r="L23" s="30">
        <f>IF($E$25=0,0,($E23/$E$25)*100)</f>
        <v>-32.47601420081054</v>
      </c>
      <c r="M23" s="29">
        <f>IF($H$25=0,0,($H23/$H$25)*100)</f>
        <v>-33.33361901527577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170455000</v>
      </c>
      <c r="D25" s="65">
        <v>224076728</v>
      </c>
      <c r="E25" s="66">
        <f t="shared" si="0"/>
        <v>53621728</v>
      </c>
      <c r="F25" s="64">
        <v>199347000</v>
      </c>
      <c r="G25" s="65">
        <v>246018950</v>
      </c>
      <c r="H25" s="66">
        <f t="shared" si="1"/>
        <v>46671950</v>
      </c>
      <c r="I25" s="66">
        <v>261957000</v>
      </c>
      <c r="J25" s="41">
        <f t="shared" si="2"/>
        <v>31.457996538675896</v>
      </c>
      <c r="K25" s="34">
        <f t="shared" si="3"/>
        <v>23.41241654000311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64438450</v>
      </c>
      <c r="D27" s="62">
        <v>121482345</v>
      </c>
      <c r="E27" s="63">
        <f t="shared" si="0"/>
        <v>57043895</v>
      </c>
      <c r="F27" s="61">
        <v>98435800</v>
      </c>
      <c r="G27" s="62">
        <v>123907446</v>
      </c>
      <c r="H27" s="63">
        <f t="shared" si="1"/>
        <v>25471646</v>
      </c>
      <c r="I27" s="63">
        <v>106459000</v>
      </c>
      <c r="J27" s="28">
        <f t="shared" si="2"/>
        <v>88.52462310933922</v>
      </c>
      <c r="K27" s="29">
        <f t="shared" si="3"/>
        <v>25.876404722672035</v>
      </c>
      <c r="L27" s="30">
        <f aca="true" t="shared" si="6" ref="L27:L32">IF($E$32=0,0,($E27/$E$32)*100)</f>
        <v>106.38205281262103</v>
      </c>
      <c r="M27" s="29">
        <f aca="true" t="shared" si="7" ref="M27:M32">IF($H$32=0,0,($H27/$H$32)*100)</f>
        <v>54.57591979765149</v>
      </c>
      <c r="N27" s="5"/>
      <c r="O27" s="31"/>
    </row>
    <row r="28" spans="1:15" ht="12.75">
      <c r="A28" s="6"/>
      <c r="B28" s="27" t="s">
        <v>34</v>
      </c>
      <c r="C28" s="61">
        <v>16942150</v>
      </c>
      <c r="D28" s="62">
        <v>29800000</v>
      </c>
      <c r="E28" s="63">
        <f t="shared" si="0"/>
        <v>12857850</v>
      </c>
      <c r="F28" s="61">
        <v>10396200</v>
      </c>
      <c r="G28" s="62">
        <v>60703387</v>
      </c>
      <c r="H28" s="63">
        <f t="shared" si="1"/>
        <v>50307187</v>
      </c>
      <c r="I28" s="63">
        <v>71078000</v>
      </c>
      <c r="J28" s="28">
        <f t="shared" si="2"/>
        <v>75.89267005663389</v>
      </c>
      <c r="K28" s="29">
        <f t="shared" si="3"/>
        <v>483.8997614512995</v>
      </c>
      <c r="L28" s="30">
        <f t="shared" si="6"/>
        <v>23.978805755756323</v>
      </c>
      <c r="M28" s="29">
        <f t="shared" si="7"/>
        <v>107.7889117553477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56700000</v>
      </c>
      <c r="D30" s="62">
        <v>40690000</v>
      </c>
      <c r="E30" s="63">
        <f t="shared" si="0"/>
        <v>-16010000</v>
      </c>
      <c r="F30" s="61">
        <v>71473150</v>
      </c>
      <c r="G30" s="62">
        <v>25120000</v>
      </c>
      <c r="H30" s="63">
        <f t="shared" si="1"/>
        <v>-46353150</v>
      </c>
      <c r="I30" s="63">
        <v>32120000</v>
      </c>
      <c r="J30" s="28">
        <f t="shared" si="2"/>
        <v>-28.2363315696649</v>
      </c>
      <c r="K30" s="29">
        <f t="shared" si="3"/>
        <v>-64.85393465937909</v>
      </c>
      <c r="L30" s="30">
        <f t="shared" si="6"/>
        <v>-29.857299637937817</v>
      </c>
      <c r="M30" s="29">
        <f t="shared" si="7"/>
        <v>-99.31693447563258</v>
      </c>
      <c r="N30" s="5"/>
      <c r="O30" s="31"/>
    </row>
    <row r="31" spans="1:15" ht="12.75">
      <c r="A31" s="6"/>
      <c r="B31" s="27" t="s">
        <v>30</v>
      </c>
      <c r="C31" s="61">
        <v>32374400</v>
      </c>
      <c r="D31" s="62">
        <v>32104383</v>
      </c>
      <c r="E31" s="63">
        <f t="shared" si="0"/>
        <v>-270017</v>
      </c>
      <c r="F31" s="61">
        <v>19041850</v>
      </c>
      <c r="G31" s="62">
        <v>36288117</v>
      </c>
      <c r="H31" s="63">
        <f t="shared" si="1"/>
        <v>17246267</v>
      </c>
      <c r="I31" s="63">
        <v>52300000</v>
      </c>
      <c r="J31" s="28">
        <f t="shared" si="2"/>
        <v>-0.8340448008302856</v>
      </c>
      <c r="K31" s="29">
        <f t="shared" si="3"/>
        <v>90.57033323967997</v>
      </c>
      <c r="L31" s="30">
        <f t="shared" si="6"/>
        <v>-0.5035589304395413</v>
      </c>
      <c r="M31" s="29">
        <f t="shared" si="7"/>
        <v>36.9521029226334</v>
      </c>
      <c r="N31" s="5"/>
      <c r="O31" s="31"/>
    </row>
    <row r="32" spans="1:15" ht="17.25" thickBot="1">
      <c r="A32" s="6"/>
      <c r="B32" s="55" t="s">
        <v>37</v>
      </c>
      <c r="C32" s="79">
        <v>170455000</v>
      </c>
      <c r="D32" s="80">
        <v>224076728</v>
      </c>
      <c r="E32" s="81">
        <f t="shared" si="0"/>
        <v>53621728</v>
      </c>
      <c r="F32" s="79">
        <v>199347000</v>
      </c>
      <c r="G32" s="80">
        <v>246018950</v>
      </c>
      <c r="H32" s="81">
        <f t="shared" si="1"/>
        <v>46671950</v>
      </c>
      <c r="I32" s="81">
        <v>261957000</v>
      </c>
      <c r="J32" s="56">
        <f t="shared" si="2"/>
        <v>31.457996538675896</v>
      </c>
      <c r="K32" s="57">
        <f t="shared" si="3"/>
        <v>23.41241654000311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244076642</v>
      </c>
      <c r="D7" s="62">
        <v>270068400</v>
      </c>
      <c r="E7" s="63">
        <f>($D7-$C7)</f>
        <v>25991758</v>
      </c>
      <c r="F7" s="61">
        <v>257500857</v>
      </c>
      <c r="G7" s="62">
        <v>286003000</v>
      </c>
      <c r="H7" s="63">
        <f>($G7-$F7)</f>
        <v>28502143</v>
      </c>
      <c r="I7" s="63">
        <v>302018572</v>
      </c>
      <c r="J7" s="28">
        <f>IF($C7=0,0,($E7/$C7)*100)</f>
        <v>10.649014910652532</v>
      </c>
      <c r="K7" s="29">
        <f>IF($F7=0,0,($H7/$F7)*100)</f>
        <v>11.068756559517004</v>
      </c>
      <c r="L7" s="30">
        <f>IF($E$10=0,0,($E7/$E$10)*100)</f>
        <v>9.97074866902769</v>
      </c>
      <c r="M7" s="29">
        <f>IF($H$10=0,0,($H7/$H$10)*100)</f>
        <v>8.87879416474694</v>
      </c>
      <c r="N7" s="5"/>
      <c r="O7" s="31"/>
    </row>
    <row r="8" spans="1:15" ht="12.75">
      <c r="A8" s="2"/>
      <c r="B8" s="27" t="s">
        <v>16</v>
      </c>
      <c r="C8" s="61">
        <v>1328252000</v>
      </c>
      <c r="D8" s="62">
        <v>1527854940</v>
      </c>
      <c r="E8" s="63">
        <f>($D8-$C8)</f>
        <v>199602940</v>
      </c>
      <c r="F8" s="61">
        <v>1414048088</v>
      </c>
      <c r="G8" s="62">
        <v>1683158835</v>
      </c>
      <c r="H8" s="63">
        <f>($G8-$F8)</f>
        <v>269110747</v>
      </c>
      <c r="I8" s="63">
        <v>1870967830</v>
      </c>
      <c r="J8" s="28">
        <f>IF($C8=0,0,($E8/$C8)*100)</f>
        <v>15.027490265401443</v>
      </c>
      <c r="K8" s="29">
        <f>IF($F8=0,0,($H8/$F8)*100)</f>
        <v>19.031230216549748</v>
      </c>
      <c r="L8" s="30">
        <f>IF($E$10=0,0,($E8/$E$10)*100)</f>
        <v>76.57007072545898</v>
      </c>
      <c r="M8" s="29">
        <f>IF($H$10=0,0,($H8/$H$10)*100)</f>
        <v>83.83155365315127</v>
      </c>
      <c r="N8" s="5"/>
      <c r="O8" s="31"/>
    </row>
    <row r="9" spans="1:15" ht="12.75">
      <c r="A9" s="2"/>
      <c r="B9" s="27" t="s">
        <v>17</v>
      </c>
      <c r="C9" s="61">
        <v>547219434</v>
      </c>
      <c r="D9" s="62">
        <v>582304840</v>
      </c>
      <c r="E9" s="63">
        <f aca="true" t="shared" si="0" ref="E9:E32">($D9-$C9)</f>
        <v>35085406</v>
      </c>
      <c r="F9" s="61">
        <v>565152826</v>
      </c>
      <c r="G9" s="62">
        <v>588553606</v>
      </c>
      <c r="H9" s="63">
        <f aca="true" t="shared" si="1" ref="H9:H32">($G9-$F9)</f>
        <v>23400780</v>
      </c>
      <c r="I9" s="63">
        <v>607671498</v>
      </c>
      <c r="J9" s="28">
        <f aca="true" t="shared" si="2" ref="J9:J32">IF($C9=0,0,($E9/$C9)*100)</f>
        <v>6.411578942570961</v>
      </c>
      <c r="K9" s="29">
        <f aca="true" t="shared" si="3" ref="K9:K32">IF($F9=0,0,($H9/$F9)*100)</f>
        <v>4.140610985815012</v>
      </c>
      <c r="L9" s="30">
        <f>IF($E$10=0,0,($E9/$E$10)*100)</f>
        <v>13.459180605513337</v>
      </c>
      <c r="M9" s="29">
        <f>IF($H$10=0,0,($H9/$H$10)*100)</f>
        <v>7.2896521821017775</v>
      </c>
      <c r="N9" s="5"/>
      <c r="O9" s="31"/>
    </row>
    <row r="10" spans="1:15" ht="16.5">
      <c r="A10" s="6"/>
      <c r="B10" s="32" t="s">
        <v>18</v>
      </c>
      <c r="C10" s="64">
        <v>2119548076</v>
      </c>
      <c r="D10" s="65">
        <v>2380228180</v>
      </c>
      <c r="E10" s="66">
        <f t="shared" si="0"/>
        <v>260680104</v>
      </c>
      <c r="F10" s="64">
        <v>2236701771</v>
      </c>
      <c r="G10" s="65">
        <v>2557715441</v>
      </c>
      <c r="H10" s="66">
        <f t="shared" si="1"/>
        <v>321013670</v>
      </c>
      <c r="I10" s="66">
        <v>2780657900</v>
      </c>
      <c r="J10" s="33">
        <f t="shared" si="2"/>
        <v>12.298853088152363</v>
      </c>
      <c r="K10" s="34">
        <f t="shared" si="3"/>
        <v>14.352099782014255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496483000</v>
      </c>
      <c r="D12" s="62">
        <v>499105000</v>
      </c>
      <c r="E12" s="63">
        <f t="shared" si="0"/>
        <v>2622000</v>
      </c>
      <c r="F12" s="61">
        <v>523789000</v>
      </c>
      <c r="G12" s="62">
        <v>524012394</v>
      </c>
      <c r="H12" s="63">
        <f t="shared" si="1"/>
        <v>223394</v>
      </c>
      <c r="I12" s="63">
        <v>550162468</v>
      </c>
      <c r="J12" s="28">
        <f t="shared" si="2"/>
        <v>0.5281147592163277</v>
      </c>
      <c r="K12" s="29">
        <f t="shared" si="3"/>
        <v>0.04264961654406641</v>
      </c>
      <c r="L12" s="30">
        <f aca="true" t="shared" si="4" ref="L12:L17">IF($E$17=0,0,($E12/$E$17)*100)</f>
        <v>0.4783598575177981</v>
      </c>
      <c r="M12" s="29">
        <f aca="true" t="shared" si="5" ref="M12:M17">IF($H$17=0,0,($H12/$H$17)*100)</f>
        <v>0.04100340072140575</v>
      </c>
      <c r="N12" s="5"/>
      <c r="O12" s="31"/>
    </row>
    <row r="13" spans="1:15" ht="12.75">
      <c r="A13" s="2"/>
      <c r="B13" s="27" t="s">
        <v>21</v>
      </c>
      <c r="C13" s="61">
        <v>96063000</v>
      </c>
      <c r="D13" s="62">
        <v>373522590</v>
      </c>
      <c r="E13" s="63">
        <f t="shared" si="0"/>
        <v>277459590</v>
      </c>
      <c r="F13" s="61">
        <v>130763000</v>
      </c>
      <c r="G13" s="62">
        <v>395560423</v>
      </c>
      <c r="H13" s="63">
        <f t="shared" si="1"/>
        <v>264797423</v>
      </c>
      <c r="I13" s="63">
        <v>417711806</v>
      </c>
      <c r="J13" s="28">
        <f t="shared" si="2"/>
        <v>288.8308609974704</v>
      </c>
      <c r="K13" s="29">
        <f t="shared" si="3"/>
        <v>202.50179561496756</v>
      </c>
      <c r="L13" s="30">
        <f t="shared" si="4"/>
        <v>50.61995802415967</v>
      </c>
      <c r="M13" s="29">
        <f t="shared" si="5"/>
        <v>48.60289374497338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641330538</v>
      </c>
      <c r="D15" s="62">
        <v>747357000</v>
      </c>
      <c r="E15" s="63">
        <f t="shared" si="0"/>
        <v>106026462</v>
      </c>
      <c r="F15" s="61">
        <v>676603567</v>
      </c>
      <c r="G15" s="62">
        <v>822092546</v>
      </c>
      <c r="H15" s="63">
        <f t="shared" si="1"/>
        <v>145488979</v>
      </c>
      <c r="I15" s="63">
        <v>904301801</v>
      </c>
      <c r="J15" s="28">
        <f t="shared" si="2"/>
        <v>16.53226467753201</v>
      </c>
      <c r="K15" s="29">
        <f t="shared" si="3"/>
        <v>21.502839490646668</v>
      </c>
      <c r="L15" s="30">
        <f t="shared" si="4"/>
        <v>19.34355578010535</v>
      </c>
      <c r="M15" s="29">
        <f t="shared" si="5"/>
        <v>26.7041321901447</v>
      </c>
      <c r="N15" s="5"/>
      <c r="O15" s="31"/>
    </row>
    <row r="16" spans="1:15" ht="12.75">
      <c r="A16" s="2"/>
      <c r="B16" s="27" t="s">
        <v>23</v>
      </c>
      <c r="C16" s="61">
        <v>961376018</v>
      </c>
      <c r="D16" s="62">
        <v>1123390882</v>
      </c>
      <c r="E16" s="63">
        <f t="shared" si="0"/>
        <v>162014864</v>
      </c>
      <c r="F16" s="61">
        <v>1012259570</v>
      </c>
      <c r="G16" s="62">
        <v>1146567999</v>
      </c>
      <c r="H16" s="63">
        <f t="shared" si="1"/>
        <v>134308429</v>
      </c>
      <c r="I16" s="63">
        <v>1170089108</v>
      </c>
      <c r="J16" s="40">
        <f t="shared" si="2"/>
        <v>16.852392920831107</v>
      </c>
      <c r="K16" s="29">
        <f t="shared" si="3"/>
        <v>13.268180709815368</v>
      </c>
      <c r="L16" s="30">
        <f t="shared" si="4"/>
        <v>29.55812633821717</v>
      </c>
      <c r="M16" s="29">
        <f t="shared" si="5"/>
        <v>24.651970664160512</v>
      </c>
      <c r="N16" s="5"/>
      <c r="O16" s="31"/>
    </row>
    <row r="17" spans="1:15" ht="16.5">
      <c r="A17" s="2"/>
      <c r="B17" s="32" t="s">
        <v>24</v>
      </c>
      <c r="C17" s="64">
        <v>2195252556</v>
      </c>
      <c r="D17" s="65">
        <v>2743375472</v>
      </c>
      <c r="E17" s="66">
        <f t="shared" si="0"/>
        <v>548122916</v>
      </c>
      <c r="F17" s="64">
        <v>2343415137</v>
      </c>
      <c r="G17" s="65">
        <v>2888233362</v>
      </c>
      <c r="H17" s="66">
        <f t="shared" si="1"/>
        <v>544818225</v>
      </c>
      <c r="I17" s="66">
        <v>3042265183</v>
      </c>
      <c r="J17" s="41">
        <f t="shared" si="2"/>
        <v>24.968558378482992</v>
      </c>
      <c r="K17" s="34">
        <f t="shared" si="3"/>
        <v>23.24889928369529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-75704480</v>
      </c>
      <c r="D18" s="71">
        <v>-363147292</v>
      </c>
      <c r="E18" s="72">
        <f t="shared" si="0"/>
        <v>-287442812</v>
      </c>
      <c r="F18" s="73">
        <v>-106713366</v>
      </c>
      <c r="G18" s="74">
        <v>-330517921</v>
      </c>
      <c r="H18" s="75">
        <f t="shared" si="1"/>
        <v>-223804555</v>
      </c>
      <c r="I18" s="75">
        <v>-261607283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105348379</v>
      </c>
      <c r="D23" s="62">
        <v>128927364</v>
      </c>
      <c r="E23" s="63">
        <f t="shared" si="0"/>
        <v>23578985</v>
      </c>
      <c r="F23" s="61">
        <v>116019400</v>
      </c>
      <c r="G23" s="62">
        <v>127527799</v>
      </c>
      <c r="H23" s="63">
        <f t="shared" si="1"/>
        <v>11508399</v>
      </c>
      <c r="I23" s="63">
        <v>133412700</v>
      </c>
      <c r="J23" s="28">
        <f t="shared" si="2"/>
        <v>22.381915340149657</v>
      </c>
      <c r="K23" s="29">
        <f t="shared" si="3"/>
        <v>9.919374690784473</v>
      </c>
      <c r="L23" s="30">
        <f>IF($E$25=0,0,($E23/$E$25)*100)</f>
        <v>70.21946911141</v>
      </c>
      <c r="M23" s="29">
        <f>IF($H$25=0,0,($H23/$H$25)*100)</f>
        <v>53.50653481925828</v>
      </c>
      <c r="N23" s="5"/>
      <c r="O23" s="31"/>
    </row>
    <row r="24" spans="1:15" ht="12.75">
      <c r="A24" s="6"/>
      <c r="B24" s="27" t="s">
        <v>30</v>
      </c>
      <c r="C24" s="61"/>
      <c r="D24" s="62">
        <v>10000000</v>
      </c>
      <c r="E24" s="63">
        <f t="shared" si="0"/>
        <v>10000000</v>
      </c>
      <c r="F24" s="61"/>
      <c r="G24" s="62">
        <v>10000000</v>
      </c>
      <c r="H24" s="63">
        <f t="shared" si="1"/>
        <v>10000000</v>
      </c>
      <c r="I24" s="63">
        <v>10000000</v>
      </c>
      <c r="J24" s="28">
        <f t="shared" si="2"/>
        <v>0</v>
      </c>
      <c r="K24" s="29">
        <f t="shared" si="3"/>
        <v>0</v>
      </c>
      <c r="L24" s="30">
        <f>IF($E$25=0,0,($E24/$E$25)*100)</f>
        <v>29.78053088858999</v>
      </c>
      <c r="M24" s="29">
        <f>IF($H$25=0,0,($H24/$H$25)*100)</f>
        <v>46.493465180741715</v>
      </c>
      <c r="N24" s="5"/>
      <c r="O24" s="31"/>
    </row>
    <row r="25" spans="1:15" ht="16.5">
      <c r="A25" s="6"/>
      <c r="B25" s="32" t="s">
        <v>31</v>
      </c>
      <c r="C25" s="64">
        <v>105348379</v>
      </c>
      <c r="D25" s="65">
        <v>138927364</v>
      </c>
      <c r="E25" s="66">
        <f t="shared" si="0"/>
        <v>33578985</v>
      </c>
      <c r="F25" s="64">
        <v>116019400</v>
      </c>
      <c r="G25" s="65">
        <v>137527799</v>
      </c>
      <c r="H25" s="66">
        <f t="shared" si="1"/>
        <v>21508399</v>
      </c>
      <c r="I25" s="66">
        <v>143412700</v>
      </c>
      <c r="J25" s="41">
        <f t="shared" si="2"/>
        <v>31.87423035716572</v>
      </c>
      <c r="K25" s="34">
        <f t="shared" si="3"/>
        <v>18.538622851005954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19312729</v>
      </c>
      <c r="D27" s="62">
        <v>62960906</v>
      </c>
      <c r="E27" s="63">
        <f t="shared" si="0"/>
        <v>43648177</v>
      </c>
      <c r="F27" s="61">
        <v>45000000</v>
      </c>
      <c r="G27" s="62">
        <v>45380900</v>
      </c>
      <c r="H27" s="63">
        <f t="shared" si="1"/>
        <v>380900</v>
      </c>
      <c r="I27" s="63">
        <v>47734544</v>
      </c>
      <c r="J27" s="28">
        <f t="shared" si="2"/>
        <v>226.00729808821941</v>
      </c>
      <c r="K27" s="29">
        <f t="shared" si="3"/>
        <v>0.8464444444444444</v>
      </c>
      <c r="L27" s="30">
        <f aca="true" t="shared" si="6" ref="L27:L32">IF($E$32=0,0,($E27/$E$32)*100)</f>
        <v>129.98658833791433</v>
      </c>
      <c r="M27" s="29">
        <f aca="true" t="shared" si="7" ref="M27:M32">IF($H$32=0,0,($H27/$H$32)*100)</f>
        <v>1.770936088734452</v>
      </c>
      <c r="N27" s="5"/>
      <c r="O27" s="31"/>
    </row>
    <row r="28" spans="1:15" ht="12.75">
      <c r="A28" s="6"/>
      <c r="B28" s="27" t="s">
        <v>34</v>
      </c>
      <c r="C28" s="61">
        <v>21000000</v>
      </c>
      <c r="D28" s="62">
        <v>10000000</v>
      </c>
      <c r="E28" s="63">
        <f t="shared" si="0"/>
        <v>-11000000</v>
      </c>
      <c r="F28" s="61">
        <v>29000000</v>
      </c>
      <c r="G28" s="62">
        <v>27000000</v>
      </c>
      <c r="H28" s="63">
        <f t="shared" si="1"/>
        <v>-2000000</v>
      </c>
      <c r="I28" s="63">
        <v>26000000</v>
      </c>
      <c r="J28" s="28">
        <f t="shared" si="2"/>
        <v>-52.38095238095239</v>
      </c>
      <c r="K28" s="29">
        <f t="shared" si="3"/>
        <v>-6.896551724137931</v>
      </c>
      <c r="L28" s="30">
        <f t="shared" si="6"/>
        <v>-32.75858397744899</v>
      </c>
      <c r="M28" s="29">
        <f t="shared" si="7"/>
        <v>-9.298693036148343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50736000</v>
      </c>
      <c r="D30" s="62">
        <v>52535985</v>
      </c>
      <c r="E30" s="63">
        <f t="shared" si="0"/>
        <v>1799985</v>
      </c>
      <c r="F30" s="61">
        <v>31287000</v>
      </c>
      <c r="G30" s="62">
        <v>44547599</v>
      </c>
      <c r="H30" s="63">
        <f t="shared" si="1"/>
        <v>13260599</v>
      </c>
      <c r="I30" s="63">
        <v>44864735</v>
      </c>
      <c r="J30" s="28">
        <f t="shared" si="2"/>
        <v>3.5477471617786187</v>
      </c>
      <c r="K30" s="29">
        <f t="shared" si="3"/>
        <v>42.38373445840125</v>
      </c>
      <c r="L30" s="30">
        <f t="shared" si="6"/>
        <v>5.360450889149866</v>
      </c>
      <c r="M30" s="29">
        <f t="shared" si="7"/>
        <v>61.65311978822785</v>
      </c>
      <c r="N30" s="5"/>
      <c r="O30" s="31"/>
    </row>
    <row r="31" spans="1:15" ht="12.75">
      <c r="A31" s="6"/>
      <c r="B31" s="27" t="s">
        <v>30</v>
      </c>
      <c r="C31" s="61">
        <v>14299650</v>
      </c>
      <c r="D31" s="62">
        <v>13430473</v>
      </c>
      <c r="E31" s="63">
        <f t="shared" si="0"/>
        <v>-869177</v>
      </c>
      <c r="F31" s="61">
        <v>10732400</v>
      </c>
      <c r="G31" s="62">
        <v>20599300</v>
      </c>
      <c r="H31" s="63">
        <f t="shared" si="1"/>
        <v>9866900</v>
      </c>
      <c r="I31" s="63">
        <v>24813421</v>
      </c>
      <c r="J31" s="28">
        <f t="shared" si="2"/>
        <v>-6.0783096089764435</v>
      </c>
      <c r="K31" s="29">
        <f t="shared" si="3"/>
        <v>91.93563415452275</v>
      </c>
      <c r="L31" s="30">
        <f t="shared" si="6"/>
        <v>-2.588455249615198</v>
      </c>
      <c r="M31" s="29">
        <f t="shared" si="7"/>
        <v>45.87463715918605</v>
      </c>
      <c r="N31" s="5"/>
      <c r="O31" s="31"/>
    </row>
    <row r="32" spans="1:15" ht="17.25" thickBot="1">
      <c r="A32" s="6"/>
      <c r="B32" s="55" t="s">
        <v>37</v>
      </c>
      <c r="C32" s="79">
        <v>105348379</v>
      </c>
      <c r="D32" s="80">
        <v>138927364</v>
      </c>
      <c r="E32" s="81">
        <f t="shared" si="0"/>
        <v>33578985</v>
      </c>
      <c r="F32" s="79">
        <v>116019400</v>
      </c>
      <c r="G32" s="80">
        <v>137527799</v>
      </c>
      <c r="H32" s="81">
        <f t="shared" si="1"/>
        <v>21508399</v>
      </c>
      <c r="I32" s="81">
        <v>143412700</v>
      </c>
      <c r="J32" s="56">
        <f t="shared" si="2"/>
        <v>31.87423035716572</v>
      </c>
      <c r="K32" s="57">
        <f t="shared" si="3"/>
        <v>18.538622851005954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213327378</v>
      </c>
      <c r="D7" s="62">
        <v>211881872</v>
      </c>
      <c r="E7" s="63">
        <f>($D7-$C7)</f>
        <v>-1445506</v>
      </c>
      <c r="F7" s="61">
        <v>225273710</v>
      </c>
      <c r="G7" s="62">
        <v>223747258</v>
      </c>
      <c r="H7" s="63">
        <f>($G7-$F7)</f>
        <v>-1526452</v>
      </c>
      <c r="I7" s="63">
        <v>236277104</v>
      </c>
      <c r="J7" s="28">
        <f>IF($C7=0,0,($E7/$C7)*100)</f>
        <v>-0.6775998531233999</v>
      </c>
      <c r="K7" s="29">
        <f>IF($F7=0,0,($H7/$F7)*100)</f>
        <v>-0.6775988196758512</v>
      </c>
      <c r="L7" s="30">
        <f>IF($E$10=0,0,($E7/$E$10)*100)</f>
        <v>-0.699415488008079</v>
      </c>
      <c r="M7" s="29">
        <f>IF($H$10=0,0,($H7/$H$10)*100)</f>
        <v>-0.5305424617779578</v>
      </c>
      <c r="N7" s="5"/>
      <c r="O7" s="31"/>
    </row>
    <row r="8" spans="1:15" ht="12.75">
      <c r="A8" s="2"/>
      <c r="B8" s="27" t="s">
        <v>16</v>
      </c>
      <c r="C8" s="61">
        <v>1152584955</v>
      </c>
      <c r="D8" s="62">
        <v>1274811671</v>
      </c>
      <c r="E8" s="63">
        <f>($D8-$C8)</f>
        <v>122226716</v>
      </c>
      <c r="F8" s="61">
        <v>1251364875</v>
      </c>
      <c r="G8" s="62">
        <v>1428623512</v>
      </c>
      <c r="H8" s="63">
        <f>($G8-$F8)</f>
        <v>177258637</v>
      </c>
      <c r="I8" s="63">
        <v>1599643089</v>
      </c>
      <c r="J8" s="28">
        <f>IF($C8=0,0,($E8/$C8)*100)</f>
        <v>10.604573265490872</v>
      </c>
      <c r="K8" s="29">
        <f>IF($F8=0,0,($H8/$F8)*100)</f>
        <v>14.165223951966846</v>
      </c>
      <c r="L8" s="30">
        <f>IF($E$10=0,0,($E8/$E$10)*100)</f>
        <v>59.14002309140527</v>
      </c>
      <c r="M8" s="29">
        <f>IF($H$10=0,0,($H8/$H$10)*100)</f>
        <v>61.609034313155874</v>
      </c>
      <c r="N8" s="5"/>
      <c r="O8" s="31"/>
    </row>
    <row r="9" spans="1:15" ht="12.75">
      <c r="A9" s="2"/>
      <c r="B9" s="27" t="s">
        <v>17</v>
      </c>
      <c r="C9" s="61">
        <v>255440429</v>
      </c>
      <c r="D9" s="62">
        <v>341332652</v>
      </c>
      <c r="E9" s="63">
        <f aca="true" t="shared" si="0" ref="E9:E32">($D9-$C9)</f>
        <v>85892223</v>
      </c>
      <c r="F9" s="61">
        <v>277180615</v>
      </c>
      <c r="G9" s="62">
        <v>389163761</v>
      </c>
      <c r="H9" s="63">
        <f aca="true" t="shared" si="1" ref="H9:H32">($G9-$F9)</f>
        <v>111983146</v>
      </c>
      <c r="I9" s="63">
        <v>451192352</v>
      </c>
      <c r="J9" s="28">
        <f aca="true" t="shared" si="2" ref="J9:J32">IF($C9=0,0,($E9/$C9)*100)</f>
        <v>33.62514827282881</v>
      </c>
      <c r="K9" s="29">
        <f aca="true" t="shared" si="3" ref="K9:K32">IF($F9=0,0,($H9/$F9)*100)</f>
        <v>40.40078560327893</v>
      </c>
      <c r="L9" s="30">
        <f>IF($E$10=0,0,($E9/$E$10)*100)</f>
        <v>41.55939239660281</v>
      </c>
      <c r="M9" s="29">
        <f>IF($H$10=0,0,($H9/$H$10)*100)</f>
        <v>38.92150814862209</v>
      </c>
      <c r="N9" s="5"/>
      <c r="O9" s="31"/>
    </row>
    <row r="10" spans="1:15" ht="16.5">
      <c r="A10" s="6"/>
      <c r="B10" s="32" t="s">
        <v>18</v>
      </c>
      <c r="C10" s="64">
        <v>1621352762</v>
      </c>
      <c r="D10" s="65">
        <v>1828026195</v>
      </c>
      <c r="E10" s="66">
        <f t="shared" si="0"/>
        <v>206673433</v>
      </c>
      <c r="F10" s="64">
        <v>1753819200</v>
      </c>
      <c r="G10" s="65">
        <v>2041534531</v>
      </c>
      <c r="H10" s="66">
        <f t="shared" si="1"/>
        <v>287715331</v>
      </c>
      <c r="I10" s="66">
        <v>2287112545</v>
      </c>
      <c r="J10" s="33">
        <f t="shared" si="2"/>
        <v>12.746975108924508</v>
      </c>
      <c r="K10" s="34">
        <f t="shared" si="3"/>
        <v>16.405073624464826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471100574</v>
      </c>
      <c r="D12" s="62">
        <v>441003938</v>
      </c>
      <c r="E12" s="63">
        <f t="shared" si="0"/>
        <v>-30096636</v>
      </c>
      <c r="F12" s="61">
        <v>511004646</v>
      </c>
      <c r="G12" s="62">
        <v>497868138</v>
      </c>
      <c r="H12" s="63">
        <f t="shared" si="1"/>
        <v>-13136508</v>
      </c>
      <c r="I12" s="63">
        <v>545659313</v>
      </c>
      <c r="J12" s="28">
        <f t="shared" si="2"/>
        <v>-6.388579777022304</v>
      </c>
      <c r="K12" s="29">
        <f t="shared" si="3"/>
        <v>-2.5707218325369197</v>
      </c>
      <c r="L12" s="30">
        <f aca="true" t="shared" si="4" ref="L12:L17">IF($E$17=0,0,($E12/$E$17)*100)</f>
        <v>-12.435864672487996</v>
      </c>
      <c r="M12" s="29">
        <f aca="true" t="shared" si="5" ref="M12:M17">IF($H$17=0,0,($H12/$H$17)*100)</f>
        <v>-3.99541547453627</v>
      </c>
      <c r="N12" s="5"/>
      <c r="O12" s="31"/>
    </row>
    <row r="13" spans="1:15" ht="12.75">
      <c r="A13" s="2"/>
      <c r="B13" s="27" t="s">
        <v>21</v>
      </c>
      <c r="C13" s="61">
        <v>38291110</v>
      </c>
      <c r="D13" s="62">
        <v>96266610</v>
      </c>
      <c r="E13" s="63">
        <f t="shared" si="0"/>
        <v>57975500</v>
      </c>
      <c r="F13" s="61">
        <v>42120221</v>
      </c>
      <c r="G13" s="62">
        <v>105838694</v>
      </c>
      <c r="H13" s="63">
        <f t="shared" si="1"/>
        <v>63718473</v>
      </c>
      <c r="I13" s="63">
        <v>116262923</v>
      </c>
      <c r="J13" s="28">
        <f t="shared" si="2"/>
        <v>151.40720652913953</v>
      </c>
      <c r="K13" s="29">
        <f t="shared" si="3"/>
        <v>151.27763218526323</v>
      </c>
      <c r="L13" s="30">
        <f t="shared" si="4"/>
        <v>23.955350768100057</v>
      </c>
      <c r="M13" s="29">
        <f t="shared" si="5"/>
        <v>19.37971438361104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582652091</v>
      </c>
      <c r="D15" s="62">
        <v>615903666</v>
      </c>
      <c r="E15" s="63">
        <f t="shared" si="0"/>
        <v>33251575</v>
      </c>
      <c r="F15" s="61">
        <v>630182779</v>
      </c>
      <c r="G15" s="62">
        <v>702248356</v>
      </c>
      <c r="H15" s="63">
        <f t="shared" si="1"/>
        <v>72065577</v>
      </c>
      <c r="I15" s="63">
        <v>800752532</v>
      </c>
      <c r="J15" s="28">
        <f t="shared" si="2"/>
        <v>5.706934809575754</v>
      </c>
      <c r="K15" s="29">
        <f t="shared" si="3"/>
        <v>11.435662700011674</v>
      </c>
      <c r="L15" s="30">
        <f t="shared" si="4"/>
        <v>13.739478619706368</v>
      </c>
      <c r="M15" s="29">
        <f t="shared" si="5"/>
        <v>21.918452112782568</v>
      </c>
      <c r="N15" s="5"/>
      <c r="O15" s="31"/>
    </row>
    <row r="16" spans="1:15" ht="12.75">
      <c r="A16" s="2"/>
      <c r="B16" s="27" t="s">
        <v>23</v>
      </c>
      <c r="C16" s="61">
        <v>573806683</v>
      </c>
      <c r="D16" s="62">
        <v>754691068</v>
      </c>
      <c r="E16" s="63">
        <f t="shared" si="0"/>
        <v>180884385</v>
      </c>
      <c r="F16" s="61">
        <v>614578692</v>
      </c>
      <c r="G16" s="62">
        <v>820720686</v>
      </c>
      <c r="H16" s="63">
        <f t="shared" si="1"/>
        <v>206141994</v>
      </c>
      <c r="I16" s="63">
        <v>898950938</v>
      </c>
      <c r="J16" s="40">
        <f t="shared" si="2"/>
        <v>31.523575859084236</v>
      </c>
      <c r="K16" s="29">
        <f t="shared" si="3"/>
        <v>33.54200148546641</v>
      </c>
      <c r="L16" s="30">
        <f t="shared" si="4"/>
        <v>74.74103528468157</v>
      </c>
      <c r="M16" s="29">
        <f t="shared" si="5"/>
        <v>62.69724897814266</v>
      </c>
      <c r="N16" s="5"/>
      <c r="O16" s="31"/>
    </row>
    <row r="17" spans="1:15" ht="16.5">
      <c r="A17" s="2"/>
      <c r="B17" s="32" t="s">
        <v>24</v>
      </c>
      <c r="C17" s="64">
        <v>1665850458</v>
      </c>
      <c r="D17" s="65">
        <v>1907865282</v>
      </c>
      <c r="E17" s="66">
        <f t="shared" si="0"/>
        <v>242014824</v>
      </c>
      <c r="F17" s="64">
        <v>1797886338</v>
      </c>
      <c r="G17" s="65">
        <v>2126675874</v>
      </c>
      <c r="H17" s="66">
        <f t="shared" si="1"/>
        <v>328789536</v>
      </c>
      <c r="I17" s="66">
        <v>2361625706</v>
      </c>
      <c r="J17" s="41">
        <f t="shared" si="2"/>
        <v>14.52800416974763</v>
      </c>
      <c r="K17" s="34">
        <f t="shared" si="3"/>
        <v>18.287559622136694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-44497696</v>
      </c>
      <c r="D18" s="71">
        <v>-79839087</v>
      </c>
      <c r="E18" s="72">
        <f t="shared" si="0"/>
        <v>-35341391</v>
      </c>
      <c r="F18" s="73">
        <v>-44067138</v>
      </c>
      <c r="G18" s="74">
        <v>-85141343</v>
      </c>
      <c r="H18" s="75">
        <f t="shared" si="1"/>
        <v>-41074205</v>
      </c>
      <c r="I18" s="75">
        <v>-74513161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205000000</v>
      </c>
      <c r="D21" s="62">
        <v>294530916</v>
      </c>
      <c r="E21" s="63">
        <f t="shared" si="0"/>
        <v>89530916</v>
      </c>
      <c r="F21" s="61">
        <v>205000000</v>
      </c>
      <c r="G21" s="62">
        <v>506921738</v>
      </c>
      <c r="H21" s="63">
        <f t="shared" si="1"/>
        <v>301921738</v>
      </c>
      <c r="I21" s="63">
        <v>470602506</v>
      </c>
      <c r="J21" s="28">
        <f t="shared" si="2"/>
        <v>43.67361756097561</v>
      </c>
      <c r="K21" s="29">
        <f t="shared" si="3"/>
        <v>147.27889658536586</v>
      </c>
      <c r="L21" s="30">
        <f>IF($E$25=0,0,($E21/$E$25)*100)</f>
        <v>93.49361676852106</v>
      </c>
      <c r="M21" s="29">
        <f>IF($H$25=0,0,($H21/$H$25)*100)</f>
        <v>96.35100343398145</v>
      </c>
      <c r="N21" s="5"/>
      <c r="O21" s="31"/>
    </row>
    <row r="22" spans="1:15" ht="12.75">
      <c r="A22" s="6"/>
      <c r="B22" s="27" t="s">
        <v>28</v>
      </c>
      <c r="C22" s="61">
        <v>30000000</v>
      </c>
      <c r="D22" s="62">
        <v>30000000</v>
      </c>
      <c r="E22" s="63">
        <f t="shared" si="0"/>
        <v>0</v>
      </c>
      <c r="F22" s="61">
        <v>35000000</v>
      </c>
      <c r="G22" s="62">
        <v>35000000</v>
      </c>
      <c r="H22" s="63">
        <f t="shared" si="1"/>
        <v>0</v>
      </c>
      <c r="I22" s="63">
        <v>40000000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45075965</v>
      </c>
      <c r="D23" s="62">
        <v>51306577</v>
      </c>
      <c r="E23" s="63">
        <f t="shared" si="0"/>
        <v>6230612</v>
      </c>
      <c r="F23" s="61">
        <v>41644605</v>
      </c>
      <c r="G23" s="62">
        <v>53078958</v>
      </c>
      <c r="H23" s="63">
        <f t="shared" si="1"/>
        <v>11434353</v>
      </c>
      <c r="I23" s="63">
        <v>54258958</v>
      </c>
      <c r="J23" s="28">
        <f t="shared" si="2"/>
        <v>13.822470578278246</v>
      </c>
      <c r="K23" s="29">
        <f t="shared" si="3"/>
        <v>27.45698512448371</v>
      </c>
      <c r="L23" s="30">
        <f>IF($E$25=0,0,($E23/$E$25)*100)</f>
        <v>6.50638323147893</v>
      </c>
      <c r="M23" s="29">
        <f>IF($H$25=0,0,($H23/$H$25)*100)</f>
        <v>3.648996566018562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280075965</v>
      </c>
      <c r="D25" s="65">
        <v>375837493</v>
      </c>
      <c r="E25" s="66">
        <f t="shared" si="0"/>
        <v>95761528</v>
      </c>
      <c r="F25" s="64">
        <v>281644605</v>
      </c>
      <c r="G25" s="65">
        <v>595000696</v>
      </c>
      <c r="H25" s="66">
        <f t="shared" si="1"/>
        <v>313356091</v>
      </c>
      <c r="I25" s="66">
        <v>564861464</v>
      </c>
      <c r="J25" s="41">
        <f t="shared" si="2"/>
        <v>34.19126950075848</v>
      </c>
      <c r="K25" s="34">
        <f t="shared" si="3"/>
        <v>111.25939763696167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132780942</v>
      </c>
      <c r="D27" s="62">
        <v>153414606</v>
      </c>
      <c r="E27" s="63">
        <f t="shared" si="0"/>
        <v>20633664</v>
      </c>
      <c r="F27" s="61">
        <v>137945789</v>
      </c>
      <c r="G27" s="62">
        <v>283759183</v>
      </c>
      <c r="H27" s="63">
        <f t="shared" si="1"/>
        <v>145813394</v>
      </c>
      <c r="I27" s="63">
        <v>330536382</v>
      </c>
      <c r="J27" s="28">
        <f t="shared" si="2"/>
        <v>15.539627667350034</v>
      </c>
      <c r="K27" s="29">
        <f t="shared" si="3"/>
        <v>105.70340353049849</v>
      </c>
      <c r="L27" s="30">
        <f aca="true" t="shared" si="6" ref="L27:L32">IF($E$32=0,0,($E27/$E$32)*100)</f>
        <v>21.54692435567653</v>
      </c>
      <c r="M27" s="29">
        <f aca="true" t="shared" si="7" ref="M27:M32">IF($H$32=0,0,($H27/$H$32)*100)</f>
        <v>46.532809856885784</v>
      </c>
      <c r="N27" s="5"/>
      <c r="O27" s="31"/>
    </row>
    <row r="28" spans="1:15" ht="12.75">
      <c r="A28" s="6"/>
      <c r="B28" s="27" t="s">
        <v>34</v>
      </c>
      <c r="C28" s="61">
        <v>43957163</v>
      </c>
      <c r="D28" s="62">
        <v>54396592</v>
      </c>
      <c r="E28" s="63">
        <f t="shared" si="0"/>
        <v>10439429</v>
      </c>
      <c r="F28" s="61">
        <v>28836179</v>
      </c>
      <c r="G28" s="62">
        <v>165198128</v>
      </c>
      <c r="H28" s="63">
        <f t="shared" si="1"/>
        <v>136361949</v>
      </c>
      <c r="I28" s="63">
        <v>112334533</v>
      </c>
      <c r="J28" s="28">
        <f t="shared" si="2"/>
        <v>23.749096364567475</v>
      </c>
      <c r="K28" s="29">
        <f t="shared" si="3"/>
        <v>472.88494429168304</v>
      </c>
      <c r="L28" s="30">
        <f t="shared" si="6"/>
        <v>10.901485406540298</v>
      </c>
      <c r="M28" s="29">
        <f t="shared" si="7"/>
        <v>43.516610309004655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41093993</v>
      </c>
      <c r="D30" s="62">
        <v>61225240</v>
      </c>
      <c r="E30" s="63">
        <f t="shared" si="0"/>
        <v>20131247</v>
      </c>
      <c r="F30" s="61">
        <v>42737603</v>
      </c>
      <c r="G30" s="62">
        <v>49408568</v>
      </c>
      <c r="H30" s="63">
        <f t="shared" si="1"/>
        <v>6670965</v>
      </c>
      <c r="I30" s="63">
        <v>50801551</v>
      </c>
      <c r="J30" s="28">
        <f t="shared" si="2"/>
        <v>48.98829617263039</v>
      </c>
      <c r="K30" s="29">
        <f t="shared" si="3"/>
        <v>15.609122954321982</v>
      </c>
      <c r="L30" s="30">
        <f t="shared" si="6"/>
        <v>21.02227002894106</v>
      </c>
      <c r="M30" s="29">
        <f t="shared" si="7"/>
        <v>2.128876760847773</v>
      </c>
      <c r="N30" s="5"/>
      <c r="O30" s="31"/>
    </row>
    <row r="31" spans="1:15" ht="12.75">
      <c r="A31" s="6"/>
      <c r="B31" s="27" t="s">
        <v>30</v>
      </c>
      <c r="C31" s="61">
        <v>62243867</v>
      </c>
      <c r="D31" s="62">
        <v>106801055</v>
      </c>
      <c r="E31" s="63">
        <f t="shared" si="0"/>
        <v>44557188</v>
      </c>
      <c r="F31" s="61">
        <v>72125034</v>
      </c>
      <c r="G31" s="62">
        <v>96634817</v>
      </c>
      <c r="H31" s="63">
        <f t="shared" si="1"/>
        <v>24509783</v>
      </c>
      <c r="I31" s="63">
        <v>71188998</v>
      </c>
      <c r="J31" s="28">
        <f t="shared" si="2"/>
        <v>71.58486473856132</v>
      </c>
      <c r="K31" s="29">
        <f t="shared" si="3"/>
        <v>33.9823520915082</v>
      </c>
      <c r="L31" s="30">
        <f t="shared" si="6"/>
        <v>46.529320208842115</v>
      </c>
      <c r="M31" s="29">
        <f t="shared" si="7"/>
        <v>7.821703073261786</v>
      </c>
      <c r="N31" s="5"/>
      <c r="O31" s="31"/>
    </row>
    <row r="32" spans="1:15" ht="17.25" thickBot="1">
      <c r="A32" s="6"/>
      <c r="B32" s="55" t="s">
        <v>37</v>
      </c>
      <c r="C32" s="79">
        <v>280075965</v>
      </c>
      <c r="D32" s="80">
        <v>375837493</v>
      </c>
      <c r="E32" s="81">
        <f t="shared" si="0"/>
        <v>95761528</v>
      </c>
      <c r="F32" s="79">
        <v>281644605</v>
      </c>
      <c r="G32" s="80">
        <v>595000696</v>
      </c>
      <c r="H32" s="81">
        <f t="shared" si="1"/>
        <v>313356091</v>
      </c>
      <c r="I32" s="81">
        <v>564861464</v>
      </c>
      <c r="J32" s="56">
        <f t="shared" si="2"/>
        <v>34.19126950075848</v>
      </c>
      <c r="K32" s="57">
        <f t="shared" si="3"/>
        <v>111.25939763696167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268918860</v>
      </c>
      <c r="D7" s="62">
        <v>270257306</v>
      </c>
      <c r="E7" s="63">
        <f>($D7-$C7)</f>
        <v>1338446</v>
      </c>
      <c r="F7" s="61">
        <v>284185580</v>
      </c>
      <c r="G7" s="62">
        <v>285932230</v>
      </c>
      <c r="H7" s="63">
        <f>($G7-$F7)</f>
        <v>1746650</v>
      </c>
      <c r="I7" s="63">
        <v>301658502</v>
      </c>
      <c r="J7" s="28">
        <f>IF($C7=0,0,($E7/$C7)*100)</f>
        <v>0.4977136969865186</v>
      </c>
      <c r="K7" s="29">
        <f>IF($F7=0,0,($H7/$F7)*100)</f>
        <v>0.6146159843859776</v>
      </c>
      <c r="L7" s="30">
        <f>IF($E$10=0,0,($E7/$E$10)*100)</f>
        <v>2.9873148827894167</v>
      </c>
      <c r="M7" s="29">
        <f>IF($H$10=0,0,($H7/$H$10)*100)</f>
        <v>2.734828641256839</v>
      </c>
      <c r="N7" s="5"/>
      <c r="O7" s="31"/>
    </row>
    <row r="8" spans="1:15" ht="12.75">
      <c r="A8" s="2"/>
      <c r="B8" s="27" t="s">
        <v>16</v>
      </c>
      <c r="C8" s="61">
        <v>664982602</v>
      </c>
      <c r="D8" s="62">
        <v>667968060</v>
      </c>
      <c r="E8" s="63">
        <f>($D8-$C8)</f>
        <v>2985458</v>
      </c>
      <c r="F8" s="61">
        <v>722291953</v>
      </c>
      <c r="G8" s="62">
        <v>741235290</v>
      </c>
      <c r="H8" s="63">
        <f>($G8-$F8)</f>
        <v>18943337</v>
      </c>
      <c r="I8" s="63">
        <v>823228000</v>
      </c>
      <c r="J8" s="28">
        <f>IF($C8=0,0,($E8/$C8)*100)</f>
        <v>0.4489527983169701</v>
      </c>
      <c r="K8" s="29">
        <f>IF($F8=0,0,($H8/$F8)*100)</f>
        <v>2.62267036498467</v>
      </c>
      <c r="L8" s="30">
        <f>IF($E$10=0,0,($E8/$E$10)*100)</f>
        <v>6.6633268098546585</v>
      </c>
      <c r="M8" s="29">
        <f>IF($H$10=0,0,($H8/$H$10)*100)</f>
        <v>29.66065358748485</v>
      </c>
      <c r="N8" s="5"/>
      <c r="O8" s="31"/>
    </row>
    <row r="9" spans="1:15" ht="12.75">
      <c r="A9" s="2"/>
      <c r="B9" s="27" t="s">
        <v>17</v>
      </c>
      <c r="C9" s="61">
        <v>240603479</v>
      </c>
      <c r="D9" s="62">
        <v>281083891</v>
      </c>
      <c r="E9" s="63">
        <f aca="true" t="shared" si="0" ref="E9:E32">($D9-$C9)</f>
        <v>40480412</v>
      </c>
      <c r="F9" s="61">
        <v>230383998</v>
      </c>
      <c r="G9" s="62">
        <v>273560901</v>
      </c>
      <c r="H9" s="63">
        <f aca="true" t="shared" si="1" ref="H9:H32">($G9-$F9)</f>
        <v>43176903</v>
      </c>
      <c r="I9" s="63">
        <v>308367335</v>
      </c>
      <c r="J9" s="28">
        <f aca="true" t="shared" si="2" ref="J9:J32">IF($C9=0,0,($E9/$C9)*100)</f>
        <v>16.824533114918093</v>
      </c>
      <c r="K9" s="29">
        <f aca="true" t="shared" si="3" ref="K9:K32">IF($F9=0,0,($H9/$F9)*100)</f>
        <v>18.74127690066391</v>
      </c>
      <c r="L9" s="30">
        <f>IF($E$10=0,0,($E9/$E$10)*100)</f>
        <v>90.34935830735591</v>
      </c>
      <c r="M9" s="29">
        <f>IF($H$10=0,0,($H9/$H$10)*100)</f>
        <v>67.60451777125832</v>
      </c>
      <c r="N9" s="5"/>
      <c r="O9" s="31"/>
    </row>
    <row r="10" spans="1:15" ht="16.5">
      <c r="A10" s="6"/>
      <c r="B10" s="32" t="s">
        <v>18</v>
      </c>
      <c r="C10" s="64">
        <v>1174504941</v>
      </c>
      <c r="D10" s="65">
        <v>1219309257</v>
      </c>
      <c r="E10" s="66">
        <f t="shared" si="0"/>
        <v>44804316</v>
      </c>
      <c r="F10" s="64">
        <v>1236861531</v>
      </c>
      <c r="G10" s="65">
        <v>1300728421</v>
      </c>
      <c r="H10" s="66">
        <f t="shared" si="1"/>
        <v>63866890</v>
      </c>
      <c r="I10" s="66">
        <v>1433253837</v>
      </c>
      <c r="J10" s="33">
        <f t="shared" si="2"/>
        <v>3.814740529048145</v>
      </c>
      <c r="K10" s="34">
        <f t="shared" si="3"/>
        <v>5.16362490054677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345625550</v>
      </c>
      <c r="D12" s="62">
        <v>350841519</v>
      </c>
      <c r="E12" s="63">
        <f t="shared" si="0"/>
        <v>5215969</v>
      </c>
      <c r="F12" s="61">
        <v>367750500</v>
      </c>
      <c r="G12" s="62">
        <v>380455568</v>
      </c>
      <c r="H12" s="63">
        <f t="shared" si="1"/>
        <v>12705068</v>
      </c>
      <c r="I12" s="63">
        <v>412580558</v>
      </c>
      <c r="J12" s="28">
        <f t="shared" si="2"/>
        <v>1.5091387196345871</v>
      </c>
      <c r="K12" s="29">
        <f t="shared" si="3"/>
        <v>3.454806451656762</v>
      </c>
      <c r="L12" s="30">
        <f aca="true" t="shared" si="4" ref="L12:L17">IF($E$17=0,0,($E12/$E$17)*100)</f>
        <v>17.976630035274177</v>
      </c>
      <c r="M12" s="29">
        <f aca="true" t="shared" si="5" ref="M12:M17">IF($H$17=0,0,($H12/$H$17)*100)</f>
        <v>18.30142561796655</v>
      </c>
      <c r="N12" s="5"/>
      <c r="O12" s="31"/>
    </row>
    <row r="13" spans="1:15" ht="12.75">
      <c r="A13" s="2"/>
      <c r="B13" s="27" t="s">
        <v>21</v>
      </c>
      <c r="C13" s="61">
        <v>15589830</v>
      </c>
      <c r="D13" s="62">
        <v>20727592</v>
      </c>
      <c r="E13" s="63">
        <f t="shared" si="0"/>
        <v>5137762</v>
      </c>
      <c r="F13" s="61">
        <v>16525240</v>
      </c>
      <c r="G13" s="62">
        <v>22418458</v>
      </c>
      <c r="H13" s="63">
        <f t="shared" si="1"/>
        <v>5893218</v>
      </c>
      <c r="I13" s="63">
        <v>24235419</v>
      </c>
      <c r="J13" s="28">
        <f t="shared" si="2"/>
        <v>32.95585647822972</v>
      </c>
      <c r="K13" s="29">
        <f t="shared" si="3"/>
        <v>35.66192079509889</v>
      </c>
      <c r="L13" s="30">
        <f t="shared" si="4"/>
        <v>17.707092715330617</v>
      </c>
      <c r="M13" s="29">
        <f t="shared" si="5"/>
        <v>8.489076239297702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317528580</v>
      </c>
      <c r="D15" s="62">
        <v>327369277</v>
      </c>
      <c r="E15" s="63">
        <f t="shared" si="0"/>
        <v>9840697</v>
      </c>
      <c r="F15" s="61">
        <v>339755600</v>
      </c>
      <c r="G15" s="62">
        <v>372555433</v>
      </c>
      <c r="H15" s="63">
        <f t="shared" si="1"/>
        <v>32799833</v>
      </c>
      <c r="I15" s="63">
        <v>424090224</v>
      </c>
      <c r="J15" s="28">
        <f t="shared" si="2"/>
        <v>3.099153153394885</v>
      </c>
      <c r="K15" s="29">
        <f t="shared" si="3"/>
        <v>9.653949191713101</v>
      </c>
      <c r="L15" s="30">
        <f t="shared" si="4"/>
        <v>33.91557144189938</v>
      </c>
      <c r="M15" s="29">
        <f t="shared" si="5"/>
        <v>47.24757899219623</v>
      </c>
      <c r="N15" s="5"/>
      <c r="O15" s="31"/>
    </row>
    <row r="16" spans="1:15" ht="12.75">
      <c r="A16" s="2"/>
      <c r="B16" s="27" t="s">
        <v>23</v>
      </c>
      <c r="C16" s="61">
        <v>566468001</v>
      </c>
      <c r="D16" s="62">
        <v>575288850</v>
      </c>
      <c r="E16" s="63">
        <f t="shared" si="0"/>
        <v>8820849</v>
      </c>
      <c r="F16" s="61">
        <v>585472355</v>
      </c>
      <c r="G16" s="62">
        <v>603495429</v>
      </c>
      <c r="H16" s="63">
        <f t="shared" si="1"/>
        <v>18023074</v>
      </c>
      <c r="I16" s="63">
        <v>665145477</v>
      </c>
      <c r="J16" s="40">
        <f t="shared" si="2"/>
        <v>1.557166333213586</v>
      </c>
      <c r="K16" s="29">
        <f t="shared" si="3"/>
        <v>3.0783817282030332</v>
      </c>
      <c r="L16" s="30">
        <f t="shared" si="4"/>
        <v>30.400705807495825</v>
      </c>
      <c r="M16" s="29">
        <f t="shared" si="5"/>
        <v>25.96191915053952</v>
      </c>
      <c r="N16" s="5"/>
      <c r="O16" s="31"/>
    </row>
    <row r="17" spans="1:15" ht="16.5">
      <c r="A17" s="2"/>
      <c r="B17" s="32" t="s">
        <v>24</v>
      </c>
      <c r="C17" s="64">
        <v>1245211961</v>
      </c>
      <c r="D17" s="65">
        <v>1274227238</v>
      </c>
      <c r="E17" s="66">
        <f t="shared" si="0"/>
        <v>29015277</v>
      </c>
      <c r="F17" s="64">
        <v>1309503695</v>
      </c>
      <c r="G17" s="65">
        <v>1378924888</v>
      </c>
      <c r="H17" s="66">
        <f t="shared" si="1"/>
        <v>69421193</v>
      </c>
      <c r="I17" s="66">
        <v>1526051678</v>
      </c>
      <c r="J17" s="41">
        <f t="shared" si="2"/>
        <v>2.33014763018326</v>
      </c>
      <c r="K17" s="34">
        <f t="shared" si="3"/>
        <v>5.301336167669233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-70707020</v>
      </c>
      <c r="D18" s="71">
        <v>-54917981</v>
      </c>
      <c r="E18" s="72">
        <f t="shared" si="0"/>
        <v>15789039</v>
      </c>
      <c r="F18" s="73">
        <v>-72642164</v>
      </c>
      <c r="G18" s="74">
        <v>-78196467</v>
      </c>
      <c r="H18" s="75">
        <f t="shared" si="1"/>
        <v>-5554303</v>
      </c>
      <c r="I18" s="75">
        <v>-92797841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124000000</v>
      </c>
      <c r="D21" s="62">
        <v>88000000</v>
      </c>
      <c r="E21" s="63">
        <f t="shared" si="0"/>
        <v>-36000000</v>
      </c>
      <c r="F21" s="61">
        <v>111000000</v>
      </c>
      <c r="G21" s="62">
        <v>143001439</v>
      </c>
      <c r="H21" s="63">
        <f t="shared" si="1"/>
        <v>32001439</v>
      </c>
      <c r="I21" s="63">
        <v>42000000</v>
      </c>
      <c r="J21" s="28">
        <f t="shared" si="2"/>
        <v>-29.03225806451613</v>
      </c>
      <c r="K21" s="29">
        <f t="shared" si="3"/>
        <v>28.830125225225224</v>
      </c>
      <c r="L21" s="30">
        <f>IF($E$25=0,0,($E21/$E$25)*100)</f>
        <v>-25.297850212581345</v>
      </c>
      <c r="M21" s="29">
        <f>IF($H$25=0,0,($H21/$H$25)*100)</f>
        <v>63.435020384521835</v>
      </c>
      <c r="N21" s="5"/>
      <c r="O21" s="31"/>
    </row>
    <row r="22" spans="1:15" ht="12.75">
      <c r="A22" s="6"/>
      <c r="B22" s="27" t="s">
        <v>28</v>
      </c>
      <c r="C22" s="61">
        <v>106429627</v>
      </c>
      <c r="D22" s="62">
        <v>240503694</v>
      </c>
      <c r="E22" s="63">
        <f t="shared" si="0"/>
        <v>134074067</v>
      </c>
      <c r="F22" s="61">
        <v>124163199</v>
      </c>
      <c r="G22" s="62">
        <v>150944160</v>
      </c>
      <c r="H22" s="63">
        <f t="shared" si="1"/>
        <v>26780961</v>
      </c>
      <c r="I22" s="63">
        <v>74881290</v>
      </c>
      <c r="J22" s="28">
        <f t="shared" si="2"/>
        <v>125.97438399365997</v>
      </c>
      <c r="K22" s="29">
        <f t="shared" si="3"/>
        <v>21.569161567752452</v>
      </c>
      <c r="L22" s="30">
        <f>IF($E$25=0,0,($E22/$E$25)*100)</f>
        <v>94.21626845437767</v>
      </c>
      <c r="M22" s="29">
        <f>IF($H$25=0,0,($H22/$H$25)*100)</f>
        <v>53.08670047469066</v>
      </c>
      <c r="N22" s="5"/>
      <c r="O22" s="31"/>
    </row>
    <row r="23" spans="1:15" ht="12.75">
      <c r="A23" s="6"/>
      <c r="B23" s="27" t="s">
        <v>29</v>
      </c>
      <c r="C23" s="61">
        <v>80025000</v>
      </c>
      <c r="D23" s="62">
        <v>112255515</v>
      </c>
      <c r="E23" s="63">
        <f t="shared" si="0"/>
        <v>32230515</v>
      </c>
      <c r="F23" s="61">
        <v>134037810</v>
      </c>
      <c r="G23" s="62">
        <v>125703000</v>
      </c>
      <c r="H23" s="63">
        <f t="shared" si="1"/>
        <v>-8334810</v>
      </c>
      <c r="I23" s="63">
        <v>93908000</v>
      </c>
      <c r="J23" s="28">
        <f t="shared" si="2"/>
        <v>40.275557638238055</v>
      </c>
      <c r="K23" s="29">
        <f t="shared" si="3"/>
        <v>-6.218252894463137</v>
      </c>
      <c r="L23" s="30">
        <f>IF($E$25=0,0,($E23/$E$25)*100)</f>
        <v>22.648965020676563</v>
      </c>
      <c r="M23" s="29">
        <f>IF($H$25=0,0,($H23/$H$25)*100)</f>
        <v>-16.5217208592125</v>
      </c>
      <c r="N23" s="5"/>
      <c r="O23" s="31"/>
    </row>
    <row r="24" spans="1:15" ht="12.75">
      <c r="A24" s="6"/>
      <c r="B24" s="27" t="s">
        <v>30</v>
      </c>
      <c r="C24" s="61"/>
      <c r="D24" s="62">
        <v>12000000</v>
      </c>
      <c r="E24" s="63">
        <f t="shared" si="0"/>
        <v>12000000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8.432616737527116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310454627</v>
      </c>
      <c r="D25" s="65">
        <v>452759209</v>
      </c>
      <c r="E25" s="66">
        <f t="shared" si="0"/>
        <v>142304582</v>
      </c>
      <c r="F25" s="64">
        <v>369201009</v>
      </c>
      <c r="G25" s="65">
        <v>419648599</v>
      </c>
      <c r="H25" s="66">
        <f t="shared" si="1"/>
        <v>50447590</v>
      </c>
      <c r="I25" s="66">
        <v>210789290</v>
      </c>
      <c r="J25" s="41">
        <f t="shared" si="2"/>
        <v>45.83748143009639</v>
      </c>
      <c r="K25" s="34">
        <f t="shared" si="3"/>
        <v>13.663990284490257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125376159</v>
      </c>
      <c r="D27" s="62">
        <v>258173862</v>
      </c>
      <c r="E27" s="63">
        <f t="shared" si="0"/>
        <v>132797703</v>
      </c>
      <c r="F27" s="61">
        <v>138372509</v>
      </c>
      <c r="G27" s="62">
        <v>256435810</v>
      </c>
      <c r="H27" s="63">
        <f t="shared" si="1"/>
        <v>118063301</v>
      </c>
      <c r="I27" s="63">
        <v>57823000</v>
      </c>
      <c r="J27" s="28">
        <f t="shared" si="2"/>
        <v>105.91942204897184</v>
      </c>
      <c r="K27" s="29">
        <f t="shared" si="3"/>
        <v>85.32280136656335</v>
      </c>
      <c r="L27" s="30">
        <f aca="true" t="shared" si="6" ref="L27:L32">IF($E$32=0,0,($E27/$E$32)*100)</f>
        <v>93.31934441857958</v>
      </c>
      <c r="M27" s="29">
        <f aca="true" t="shared" si="7" ref="M27:M32">IF($H$32=0,0,($H27/$H$32)*100)</f>
        <v>234.03159794154686</v>
      </c>
      <c r="N27" s="5"/>
      <c r="O27" s="31"/>
    </row>
    <row r="28" spans="1:15" ht="12.75">
      <c r="A28" s="6"/>
      <c r="B28" s="27" t="s">
        <v>34</v>
      </c>
      <c r="C28" s="61">
        <v>48530000</v>
      </c>
      <c r="D28" s="62">
        <v>43280000</v>
      </c>
      <c r="E28" s="63">
        <f t="shared" si="0"/>
        <v>-5250000</v>
      </c>
      <c r="F28" s="61">
        <v>38840000</v>
      </c>
      <c r="G28" s="62">
        <v>33540000</v>
      </c>
      <c r="H28" s="63">
        <f t="shared" si="1"/>
        <v>-5300000</v>
      </c>
      <c r="I28" s="63">
        <v>37100000</v>
      </c>
      <c r="J28" s="28">
        <f t="shared" si="2"/>
        <v>-10.818050690294664</v>
      </c>
      <c r="K28" s="29">
        <f t="shared" si="3"/>
        <v>-13.64572605561277</v>
      </c>
      <c r="L28" s="30">
        <f t="shared" si="6"/>
        <v>-3.6892698226681135</v>
      </c>
      <c r="M28" s="29">
        <f t="shared" si="7"/>
        <v>-10.505952811620931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23850000</v>
      </c>
      <c r="D30" s="62">
        <v>32610000</v>
      </c>
      <c r="E30" s="63">
        <f t="shared" si="0"/>
        <v>8760000</v>
      </c>
      <c r="F30" s="61">
        <v>45425000</v>
      </c>
      <c r="G30" s="62">
        <v>33375000</v>
      </c>
      <c r="H30" s="63">
        <f t="shared" si="1"/>
        <v>-12050000</v>
      </c>
      <c r="I30" s="63">
        <v>33600000</v>
      </c>
      <c r="J30" s="28">
        <f t="shared" si="2"/>
        <v>36.72955974842767</v>
      </c>
      <c r="K30" s="29">
        <f t="shared" si="3"/>
        <v>-26.527242707760045</v>
      </c>
      <c r="L30" s="30">
        <f t="shared" si="6"/>
        <v>6.155810218394795</v>
      </c>
      <c r="M30" s="29">
        <f t="shared" si="7"/>
        <v>-23.88617573208155</v>
      </c>
      <c r="N30" s="5"/>
      <c r="O30" s="31"/>
    </row>
    <row r="31" spans="1:15" ht="12.75">
      <c r="A31" s="6"/>
      <c r="B31" s="27" t="s">
        <v>30</v>
      </c>
      <c r="C31" s="61">
        <v>112698468</v>
      </c>
      <c r="D31" s="62">
        <v>118695347</v>
      </c>
      <c r="E31" s="63">
        <f t="shared" si="0"/>
        <v>5996879</v>
      </c>
      <c r="F31" s="61">
        <v>146563500</v>
      </c>
      <c r="G31" s="62">
        <v>96297789</v>
      </c>
      <c r="H31" s="63">
        <f t="shared" si="1"/>
        <v>-50265711</v>
      </c>
      <c r="I31" s="63">
        <v>82266290</v>
      </c>
      <c r="J31" s="28">
        <f t="shared" si="2"/>
        <v>5.321171712822219</v>
      </c>
      <c r="K31" s="29">
        <f t="shared" si="3"/>
        <v>-34.296199940640065</v>
      </c>
      <c r="L31" s="30">
        <f t="shared" si="6"/>
        <v>4.21411518569374</v>
      </c>
      <c r="M31" s="29">
        <f t="shared" si="7"/>
        <v>-99.63946939784437</v>
      </c>
      <c r="N31" s="5"/>
      <c r="O31" s="31"/>
    </row>
    <row r="32" spans="1:15" ht="17.25" thickBot="1">
      <c r="A32" s="6"/>
      <c r="B32" s="55" t="s">
        <v>37</v>
      </c>
      <c r="C32" s="79">
        <v>310454627</v>
      </c>
      <c r="D32" s="80">
        <v>452759209</v>
      </c>
      <c r="E32" s="81">
        <f t="shared" si="0"/>
        <v>142304582</v>
      </c>
      <c r="F32" s="79">
        <v>369201009</v>
      </c>
      <c r="G32" s="80">
        <v>419648599</v>
      </c>
      <c r="H32" s="81">
        <f t="shared" si="1"/>
        <v>50447590</v>
      </c>
      <c r="I32" s="81">
        <v>210789290</v>
      </c>
      <c r="J32" s="56">
        <f t="shared" si="2"/>
        <v>45.83748143009639</v>
      </c>
      <c r="K32" s="57">
        <f t="shared" si="3"/>
        <v>13.663990284490257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194955345</v>
      </c>
      <c r="D7" s="62">
        <v>189178890</v>
      </c>
      <c r="E7" s="63">
        <f>($D7-$C7)</f>
        <v>-5776455</v>
      </c>
      <c r="F7" s="61">
        <v>210551772</v>
      </c>
      <c r="G7" s="62">
        <v>235161444</v>
      </c>
      <c r="H7" s="63">
        <f>($G7-$F7)</f>
        <v>24609672</v>
      </c>
      <c r="I7" s="63">
        <v>248469510</v>
      </c>
      <c r="J7" s="28">
        <f>IF($C7=0,0,($E7/$C7)*100)</f>
        <v>-2.962963133942288</v>
      </c>
      <c r="K7" s="29">
        <f>IF($F7=0,0,($H7/$F7)*100)</f>
        <v>11.688180900230087</v>
      </c>
      <c r="L7" s="30">
        <f>IF($E$10=0,0,($E7/$E$10)*100)</f>
        <v>-9.231358044906349</v>
      </c>
      <c r="M7" s="29">
        <f>IF($H$10=0,0,($H7/$H$10)*100)</f>
        <v>117.59744220003903</v>
      </c>
      <c r="N7" s="5"/>
      <c r="O7" s="31"/>
    </row>
    <row r="8" spans="1:15" ht="12.75">
      <c r="A8" s="2"/>
      <c r="B8" s="27" t="s">
        <v>16</v>
      </c>
      <c r="C8" s="61">
        <v>1135420028</v>
      </c>
      <c r="D8" s="62">
        <v>1138823502</v>
      </c>
      <c r="E8" s="63">
        <f>($D8-$C8)</f>
        <v>3403474</v>
      </c>
      <c r="F8" s="61">
        <v>1226253635</v>
      </c>
      <c r="G8" s="62">
        <v>1247647691</v>
      </c>
      <c r="H8" s="63">
        <f>($G8-$F8)</f>
        <v>21394056</v>
      </c>
      <c r="I8" s="63">
        <v>1317515963</v>
      </c>
      <c r="J8" s="28">
        <f>IF($C8=0,0,($E8/$C8)*100)</f>
        <v>0.29975462085120097</v>
      </c>
      <c r="K8" s="29">
        <f>IF($F8=0,0,($H8/$F8)*100)</f>
        <v>1.7446681004130111</v>
      </c>
      <c r="L8" s="30">
        <f>IF($E$10=0,0,($E8/$E$10)*100)</f>
        <v>5.439094927690009</v>
      </c>
      <c r="M8" s="29">
        <f>IF($H$10=0,0,($H8/$H$10)*100)</f>
        <v>102.23160487000386</v>
      </c>
      <c r="N8" s="5"/>
      <c r="O8" s="31"/>
    </row>
    <row r="9" spans="1:15" ht="12.75">
      <c r="A9" s="2"/>
      <c r="B9" s="27" t="s">
        <v>17</v>
      </c>
      <c r="C9" s="61">
        <v>559771230</v>
      </c>
      <c r="D9" s="62">
        <v>624718482</v>
      </c>
      <c r="E9" s="63">
        <f aca="true" t="shared" si="0" ref="E9:E32">($D9-$C9)</f>
        <v>64947252</v>
      </c>
      <c r="F9" s="61">
        <v>613652169</v>
      </c>
      <c r="G9" s="62">
        <v>588575488</v>
      </c>
      <c r="H9" s="63">
        <f aca="true" t="shared" si="1" ref="H9:H32">($G9-$F9)</f>
        <v>-25076681</v>
      </c>
      <c r="I9" s="63">
        <v>582863675</v>
      </c>
      <c r="J9" s="28">
        <f aca="true" t="shared" si="2" ref="J9:J32">IF($C9=0,0,($E9/$C9)*100)</f>
        <v>11.602463384908154</v>
      </c>
      <c r="K9" s="29">
        <f aca="true" t="shared" si="3" ref="K9:K32">IF($F9=0,0,($H9/$F9)*100)</f>
        <v>-4.0864649824125365</v>
      </c>
      <c r="L9" s="30">
        <f>IF($E$10=0,0,($E9/$E$10)*100)</f>
        <v>103.79226311721635</v>
      </c>
      <c r="M9" s="29">
        <f>IF($H$10=0,0,($H9/$H$10)*100)</f>
        <v>-119.82904707004289</v>
      </c>
      <c r="N9" s="5"/>
      <c r="O9" s="31"/>
    </row>
    <row r="10" spans="1:15" ht="16.5">
      <c r="A10" s="6"/>
      <c r="B10" s="32" t="s">
        <v>18</v>
      </c>
      <c r="C10" s="64">
        <v>1890146603</v>
      </c>
      <c r="D10" s="65">
        <v>1952720874</v>
      </c>
      <c r="E10" s="66">
        <f t="shared" si="0"/>
        <v>62574271</v>
      </c>
      <c r="F10" s="64">
        <v>2050457576</v>
      </c>
      <c r="G10" s="65">
        <v>2071384623</v>
      </c>
      <c r="H10" s="66">
        <f t="shared" si="1"/>
        <v>20927047</v>
      </c>
      <c r="I10" s="66">
        <v>2148849148</v>
      </c>
      <c r="J10" s="33">
        <f t="shared" si="2"/>
        <v>3.3105511974935413</v>
      </c>
      <c r="K10" s="34">
        <f t="shared" si="3"/>
        <v>1.0206037542519728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596177990</v>
      </c>
      <c r="D12" s="62">
        <v>569262676</v>
      </c>
      <c r="E12" s="63">
        <f t="shared" si="0"/>
        <v>-26915314</v>
      </c>
      <c r="F12" s="61">
        <v>643872228</v>
      </c>
      <c r="G12" s="62">
        <v>602849174</v>
      </c>
      <c r="H12" s="63">
        <f t="shared" si="1"/>
        <v>-41023054</v>
      </c>
      <c r="I12" s="63">
        <v>636608726</v>
      </c>
      <c r="J12" s="28">
        <f t="shared" si="2"/>
        <v>-4.514644024345817</v>
      </c>
      <c r="K12" s="29">
        <f t="shared" si="3"/>
        <v>-6.371303531358399</v>
      </c>
      <c r="L12" s="30">
        <f aca="true" t="shared" si="4" ref="L12:L17">IF($E$17=0,0,($E12/$E$17)*100)</f>
        <v>-45.67792970181595</v>
      </c>
      <c r="M12" s="29">
        <f aca="true" t="shared" si="5" ref="M12:M17">IF($H$17=0,0,($H12/$H$17)*100)</f>
        <v>-675.4966597349161</v>
      </c>
      <c r="N12" s="5"/>
      <c r="O12" s="31"/>
    </row>
    <row r="13" spans="1:15" ht="12.75">
      <c r="A13" s="2"/>
      <c r="B13" s="27" t="s">
        <v>21</v>
      </c>
      <c r="C13" s="61">
        <v>340242872</v>
      </c>
      <c r="D13" s="62">
        <v>87982527</v>
      </c>
      <c r="E13" s="63">
        <f t="shared" si="0"/>
        <v>-252260345</v>
      </c>
      <c r="F13" s="61">
        <v>490910670</v>
      </c>
      <c r="G13" s="62">
        <v>67866176</v>
      </c>
      <c r="H13" s="63">
        <f t="shared" si="1"/>
        <v>-423044494</v>
      </c>
      <c r="I13" s="63">
        <v>8933164</v>
      </c>
      <c r="J13" s="28">
        <f t="shared" si="2"/>
        <v>-74.14125783654917</v>
      </c>
      <c r="K13" s="29">
        <f t="shared" si="3"/>
        <v>-86.1754530615519</v>
      </c>
      <c r="L13" s="30">
        <f t="shared" si="4"/>
        <v>-428.1105658089606</v>
      </c>
      <c r="M13" s="29">
        <f t="shared" si="5"/>
        <v>-6965.964616292287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594793581</v>
      </c>
      <c r="D15" s="62">
        <v>617809916</v>
      </c>
      <c r="E15" s="63">
        <f t="shared" si="0"/>
        <v>23016335</v>
      </c>
      <c r="F15" s="61">
        <v>642377067</v>
      </c>
      <c r="G15" s="62">
        <v>663927430</v>
      </c>
      <c r="H15" s="63">
        <f t="shared" si="1"/>
        <v>21550363</v>
      </c>
      <c r="I15" s="63">
        <v>717041624</v>
      </c>
      <c r="J15" s="28">
        <f t="shared" si="2"/>
        <v>3.8696340604926602</v>
      </c>
      <c r="K15" s="29">
        <f t="shared" si="3"/>
        <v>3.354783990132699</v>
      </c>
      <c r="L15" s="30">
        <f t="shared" si="4"/>
        <v>39.06097963870851</v>
      </c>
      <c r="M15" s="29">
        <f t="shared" si="5"/>
        <v>354.85408333019103</v>
      </c>
      <c r="N15" s="5"/>
      <c r="O15" s="31"/>
    </row>
    <row r="16" spans="1:15" ht="12.75">
      <c r="A16" s="2"/>
      <c r="B16" s="27" t="s">
        <v>23</v>
      </c>
      <c r="C16" s="61">
        <v>477932160</v>
      </c>
      <c r="D16" s="62">
        <v>793015595</v>
      </c>
      <c r="E16" s="63">
        <f t="shared" si="0"/>
        <v>315083435</v>
      </c>
      <c r="F16" s="61">
        <v>512596738</v>
      </c>
      <c r="G16" s="62">
        <v>961186944</v>
      </c>
      <c r="H16" s="63">
        <f t="shared" si="1"/>
        <v>448590206</v>
      </c>
      <c r="I16" s="63">
        <v>1061812445</v>
      </c>
      <c r="J16" s="40">
        <f t="shared" si="2"/>
        <v>65.92639319354446</v>
      </c>
      <c r="K16" s="29">
        <f t="shared" si="3"/>
        <v>87.51327754255041</v>
      </c>
      <c r="L16" s="30">
        <f t="shared" si="4"/>
        <v>534.7275158720681</v>
      </c>
      <c r="M16" s="29">
        <f t="shared" si="5"/>
        <v>7386.607192697013</v>
      </c>
      <c r="N16" s="5"/>
      <c r="O16" s="31"/>
    </row>
    <row r="17" spans="1:15" ht="16.5">
      <c r="A17" s="2"/>
      <c r="B17" s="32" t="s">
        <v>24</v>
      </c>
      <c r="C17" s="64">
        <v>2009146603</v>
      </c>
      <c r="D17" s="65">
        <v>2068070714</v>
      </c>
      <c r="E17" s="66">
        <f t="shared" si="0"/>
        <v>58924111</v>
      </c>
      <c r="F17" s="64">
        <v>2289756703</v>
      </c>
      <c r="G17" s="65">
        <v>2295829724</v>
      </c>
      <c r="H17" s="66">
        <f t="shared" si="1"/>
        <v>6073021</v>
      </c>
      <c r="I17" s="66">
        <v>2424395959</v>
      </c>
      <c r="J17" s="41">
        <f t="shared" si="2"/>
        <v>2.932793003358551</v>
      </c>
      <c r="K17" s="34">
        <f t="shared" si="3"/>
        <v>0.26522560200580403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-119000000</v>
      </c>
      <c r="D18" s="71">
        <v>-115349840</v>
      </c>
      <c r="E18" s="72">
        <f t="shared" si="0"/>
        <v>3650160</v>
      </c>
      <c r="F18" s="73">
        <v>-239299127</v>
      </c>
      <c r="G18" s="74">
        <v>-224445101</v>
      </c>
      <c r="H18" s="75">
        <f t="shared" si="1"/>
        <v>14854026</v>
      </c>
      <c r="I18" s="75">
        <v>-275546811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30000000</v>
      </c>
      <c r="E22" s="63">
        <f t="shared" si="0"/>
        <v>30000000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107.66508278170829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118586000</v>
      </c>
      <c r="D23" s="62">
        <v>116450187</v>
      </c>
      <c r="E23" s="63">
        <f t="shared" si="0"/>
        <v>-2135813</v>
      </c>
      <c r="F23" s="61">
        <v>121133000</v>
      </c>
      <c r="G23" s="62">
        <v>121783891</v>
      </c>
      <c r="H23" s="63">
        <f t="shared" si="1"/>
        <v>650891</v>
      </c>
      <c r="I23" s="63">
        <v>129476109</v>
      </c>
      <c r="J23" s="28">
        <f t="shared" si="2"/>
        <v>-1.8010667363769755</v>
      </c>
      <c r="K23" s="29">
        <f t="shared" si="3"/>
        <v>0.5373358209571297</v>
      </c>
      <c r="L23" s="30">
        <f>IF($E$25=0,0,($E23/$E$25)*100)</f>
        <v>-7.665082781708291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118586000</v>
      </c>
      <c r="D25" s="65">
        <v>146450187</v>
      </c>
      <c r="E25" s="66">
        <f t="shared" si="0"/>
        <v>27864187</v>
      </c>
      <c r="F25" s="64">
        <v>121133000</v>
      </c>
      <c r="G25" s="65">
        <v>121783891</v>
      </c>
      <c r="H25" s="66">
        <f t="shared" si="1"/>
        <v>650891</v>
      </c>
      <c r="I25" s="66">
        <v>129476109</v>
      </c>
      <c r="J25" s="41">
        <f t="shared" si="2"/>
        <v>23.49702916027187</v>
      </c>
      <c r="K25" s="34">
        <f t="shared" si="3"/>
        <v>0.5373358209571297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40513131</v>
      </c>
      <c r="D27" s="62">
        <v>30781000</v>
      </c>
      <c r="E27" s="63">
        <f t="shared" si="0"/>
        <v>-9732131</v>
      </c>
      <c r="F27" s="61">
        <v>59133000</v>
      </c>
      <c r="G27" s="62">
        <v>60047000</v>
      </c>
      <c r="H27" s="63">
        <f t="shared" si="1"/>
        <v>914000</v>
      </c>
      <c r="I27" s="63">
        <v>51514898</v>
      </c>
      <c r="J27" s="28">
        <f t="shared" si="2"/>
        <v>-24.022164566841305</v>
      </c>
      <c r="K27" s="29">
        <f t="shared" si="3"/>
        <v>1.5456682393925558</v>
      </c>
      <c r="L27" s="30">
        <f aca="true" t="shared" si="6" ref="L27:L32">IF($E$32=0,0,($E27/$E$32)*100)</f>
        <v>-34.92702299191431</v>
      </c>
      <c r="M27" s="29">
        <f aca="true" t="shared" si="7" ref="M27:M32">IF($H$32=0,0,($H27/$H$32)*100)</f>
        <v>140.42289722856822</v>
      </c>
      <c r="N27" s="5"/>
      <c r="O27" s="31"/>
    </row>
    <row r="28" spans="1:15" ht="12.75">
      <c r="A28" s="6"/>
      <c r="B28" s="27" t="s">
        <v>34</v>
      </c>
      <c r="C28" s="61">
        <v>10188950</v>
      </c>
      <c r="D28" s="62">
        <v>2240000</v>
      </c>
      <c r="E28" s="63">
        <f t="shared" si="0"/>
        <v>-7948950</v>
      </c>
      <c r="F28" s="61">
        <v>9000000</v>
      </c>
      <c r="G28" s="62">
        <v>0</v>
      </c>
      <c r="H28" s="63">
        <f t="shared" si="1"/>
        <v>-9000000</v>
      </c>
      <c r="I28" s="63">
        <v>3000000</v>
      </c>
      <c r="J28" s="28">
        <f t="shared" si="2"/>
        <v>-78.01539903522934</v>
      </c>
      <c r="K28" s="29">
        <f t="shared" si="3"/>
        <v>-100</v>
      </c>
      <c r="L28" s="30">
        <f t="shared" si="6"/>
        <v>-28.52747865925534</v>
      </c>
      <c r="M28" s="29">
        <f t="shared" si="7"/>
        <v>-1382.7199945920283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16400000</v>
      </c>
      <c r="D30" s="62">
        <v>17108000</v>
      </c>
      <c r="E30" s="63">
        <f t="shared" si="0"/>
        <v>708000</v>
      </c>
      <c r="F30" s="61">
        <v>16400000</v>
      </c>
      <c r="G30" s="62">
        <v>34744000</v>
      </c>
      <c r="H30" s="63">
        <f t="shared" si="1"/>
        <v>18344000</v>
      </c>
      <c r="I30" s="63">
        <v>7110000</v>
      </c>
      <c r="J30" s="28">
        <f t="shared" si="2"/>
        <v>4.317073170731707</v>
      </c>
      <c r="K30" s="29">
        <f t="shared" si="3"/>
        <v>111.85365853658537</v>
      </c>
      <c r="L30" s="30">
        <f t="shared" si="6"/>
        <v>2.5408959536483158</v>
      </c>
      <c r="M30" s="29">
        <f t="shared" si="7"/>
        <v>2818.2906200884636</v>
      </c>
      <c r="N30" s="5"/>
      <c r="O30" s="31"/>
    </row>
    <row r="31" spans="1:15" ht="12.75">
      <c r="A31" s="6"/>
      <c r="B31" s="27" t="s">
        <v>30</v>
      </c>
      <c r="C31" s="61">
        <v>51483919</v>
      </c>
      <c r="D31" s="62">
        <v>96321187</v>
      </c>
      <c r="E31" s="63">
        <f t="shared" si="0"/>
        <v>44837268</v>
      </c>
      <c r="F31" s="61">
        <v>36600000</v>
      </c>
      <c r="G31" s="62">
        <v>26992891</v>
      </c>
      <c r="H31" s="63">
        <f t="shared" si="1"/>
        <v>-9607109</v>
      </c>
      <c r="I31" s="63">
        <v>67851211</v>
      </c>
      <c r="J31" s="28">
        <f t="shared" si="2"/>
        <v>87.0898503278276</v>
      </c>
      <c r="K31" s="29">
        <f t="shared" si="3"/>
        <v>-26.248931693989068</v>
      </c>
      <c r="L31" s="30">
        <f t="shared" si="6"/>
        <v>160.91360569752135</v>
      </c>
      <c r="M31" s="29">
        <f t="shared" si="7"/>
        <v>-1475.993522725003</v>
      </c>
      <c r="N31" s="5"/>
      <c r="O31" s="31"/>
    </row>
    <row r="32" spans="1:15" ht="17.25" thickBot="1">
      <c r="A32" s="6"/>
      <c r="B32" s="55" t="s">
        <v>37</v>
      </c>
      <c r="C32" s="79">
        <v>118586000</v>
      </c>
      <c r="D32" s="80">
        <v>146450187</v>
      </c>
      <c r="E32" s="81">
        <f t="shared" si="0"/>
        <v>27864187</v>
      </c>
      <c r="F32" s="79">
        <v>121133000</v>
      </c>
      <c r="G32" s="80">
        <v>121783891</v>
      </c>
      <c r="H32" s="81">
        <f t="shared" si="1"/>
        <v>650891</v>
      </c>
      <c r="I32" s="81">
        <v>129476109</v>
      </c>
      <c r="J32" s="56">
        <f t="shared" si="2"/>
        <v>23.49702916027187</v>
      </c>
      <c r="K32" s="57">
        <f t="shared" si="3"/>
        <v>0.5373358209571297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180197304</v>
      </c>
      <c r="D7" s="62">
        <v>194395766</v>
      </c>
      <c r="E7" s="63">
        <f>($D7-$C7)</f>
        <v>14198462</v>
      </c>
      <c r="F7" s="61">
        <v>190893152</v>
      </c>
      <c r="G7" s="62">
        <v>205761521</v>
      </c>
      <c r="H7" s="63">
        <f>($G7-$F7)</f>
        <v>14868369</v>
      </c>
      <c r="I7" s="63">
        <v>217915219</v>
      </c>
      <c r="J7" s="28">
        <f>IF($C7=0,0,($E7/$C7)*100)</f>
        <v>7.87939757411687</v>
      </c>
      <c r="K7" s="29">
        <f>IF($F7=0,0,($H7/$F7)*100)</f>
        <v>7.788843572555185</v>
      </c>
      <c r="L7" s="30">
        <f>IF($E$10=0,0,($E7/$E$10)*100)</f>
        <v>9.394562511782107</v>
      </c>
      <c r="M7" s="29">
        <f>IF($H$10=0,0,($H7/$H$10)*100)</f>
        <v>9.042839498393224</v>
      </c>
      <c r="N7" s="5"/>
      <c r="O7" s="31"/>
    </row>
    <row r="8" spans="1:15" ht="12.75">
      <c r="A8" s="2"/>
      <c r="B8" s="27" t="s">
        <v>16</v>
      </c>
      <c r="C8" s="61">
        <v>702653006</v>
      </c>
      <c r="D8" s="62">
        <v>742279599</v>
      </c>
      <c r="E8" s="63">
        <f>($D8-$C8)</f>
        <v>39626593</v>
      </c>
      <c r="F8" s="61">
        <v>743481445</v>
      </c>
      <c r="G8" s="62">
        <v>779776853</v>
      </c>
      <c r="H8" s="63">
        <f>($G8-$F8)</f>
        <v>36295408</v>
      </c>
      <c r="I8" s="63">
        <v>822317656</v>
      </c>
      <c r="J8" s="28">
        <f>IF($C8=0,0,($E8/$C8)*100)</f>
        <v>5.6395678466648445</v>
      </c>
      <c r="K8" s="29">
        <f>IF($F8=0,0,($H8/$F8)*100)</f>
        <v>4.881817595326807</v>
      </c>
      <c r="L8" s="30">
        <f>IF($E$10=0,0,($E8/$E$10)*100)</f>
        <v>26.219354255936118</v>
      </c>
      <c r="M8" s="29">
        <f>IF($H$10=0,0,($H8/$H$10)*100)</f>
        <v>22.074616864344527</v>
      </c>
      <c r="N8" s="5"/>
      <c r="O8" s="31"/>
    </row>
    <row r="9" spans="1:15" ht="12.75">
      <c r="A9" s="2"/>
      <c r="B9" s="27" t="s">
        <v>17</v>
      </c>
      <c r="C9" s="61">
        <v>346736652</v>
      </c>
      <c r="D9" s="62">
        <v>444046490</v>
      </c>
      <c r="E9" s="63">
        <f aca="true" t="shared" si="0" ref="E9:E32">($D9-$C9)</f>
        <v>97309838</v>
      </c>
      <c r="F9" s="61">
        <v>328711604</v>
      </c>
      <c r="G9" s="62">
        <v>441969290</v>
      </c>
      <c r="H9" s="63">
        <f aca="true" t="shared" si="1" ref="H9:H32">($G9-$F9)</f>
        <v>113257686</v>
      </c>
      <c r="I9" s="63">
        <v>468573996</v>
      </c>
      <c r="J9" s="28">
        <f aca="true" t="shared" si="2" ref="J9:J32">IF($C9=0,0,($E9/$C9)*100)</f>
        <v>28.064479898133182</v>
      </c>
      <c r="K9" s="29">
        <f aca="true" t="shared" si="3" ref="K9:K32">IF($F9=0,0,($H9/$F9)*100)</f>
        <v>34.455031286330865</v>
      </c>
      <c r="L9" s="30">
        <f>IF($E$10=0,0,($E9/$E$10)*100)</f>
        <v>64.38608323228178</v>
      </c>
      <c r="M9" s="29">
        <f>IF($H$10=0,0,($H9/$H$10)*100)</f>
        <v>68.88254363726224</v>
      </c>
      <c r="N9" s="5"/>
      <c r="O9" s="31"/>
    </row>
    <row r="10" spans="1:15" ht="16.5">
      <c r="A10" s="6"/>
      <c r="B10" s="32" t="s">
        <v>18</v>
      </c>
      <c r="C10" s="64">
        <v>1229586962</v>
      </c>
      <c r="D10" s="65">
        <v>1380721855</v>
      </c>
      <c r="E10" s="66">
        <f t="shared" si="0"/>
        <v>151134893</v>
      </c>
      <c r="F10" s="64">
        <v>1263086201</v>
      </c>
      <c r="G10" s="65">
        <v>1427507664</v>
      </c>
      <c r="H10" s="66">
        <f t="shared" si="1"/>
        <v>164421463</v>
      </c>
      <c r="I10" s="66">
        <v>1508806871</v>
      </c>
      <c r="J10" s="33">
        <f t="shared" si="2"/>
        <v>12.29151720624702</v>
      </c>
      <c r="K10" s="34">
        <f t="shared" si="3"/>
        <v>13.017437991945888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334560053</v>
      </c>
      <c r="D12" s="62">
        <v>347696060</v>
      </c>
      <c r="E12" s="63">
        <f t="shared" si="0"/>
        <v>13136007</v>
      </c>
      <c r="F12" s="61">
        <v>358750012</v>
      </c>
      <c r="G12" s="62">
        <v>370386611</v>
      </c>
      <c r="H12" s="63">
        <f t="shared" si="1"/>
        <v>11636599</v>
      </c>
      <c r="I12" s="63">
        <v>406995821</v>
      </c>
      <c r="J12" s="28">
        <f t="shared" si="2"/>
        <v>3.926352498515416</v>
      </c>
      <c r="K12" s="29">
        <f t="shared" si="3"/>
        <v>3.24365118070017</v>
      </c>
      <c r="L12" s="30">
        <f aca="true" t="shared" si="4" ref="L12:L17">IF($E$17=0,0,($E12/$E$17)*100)</f>
        <v>8.6720079852145</v>
      </c>
      <c r="M12" s="29">
        <f aca="true" t="shared" si="5" ref="M12:M17">IF($H$17=0,0,($H12/$H$17)*100)</f>
        <v>7.712385331975813</v>
      </c>
      <c r="N12" s="5"/>
      <c r="O12" s="31"/>
    </row>
    <row r="13" spans="1:15" ht="12.75">
      <c r="A13" s="2"/>
      <c r="B13" s="27" t="s">
        <v>21</v>
      </c>
      <c r="C13" s="61">
        <v>23188000</v>
      </c>
      <c r="D13" s="62">
        <v>62180741</v>
      </c>
      <c r="E13" s="63">
        <f t="shared" si="0"/>
        <v>38992741</v>
      </c>
      <c r="F13" s="61">
        <v>24440190</v>
      </c>
      <c r="G13" s="62">
        <v>64602713</v>
      </c>
      <c r="H13" s="63">
        <f t="shared" si="1"/>
        <v>40162523</v>
      </c>
      <c r="I13" s="63">
        <v>66538704</v>
      </c>
      <c r="J13" s="28">
        <f t="shared" si="2"/>
        <v>168.15913834742108</v>
      </c>
      <c r="K13" s="29">
        <f t="shared" si="3"/>
        <v>164.329831314732</v>
      </c>
      <c r="L13" s="30">
        <f t="shared" si="4"/>
        <v>25.741868234190253</v>
      </c>
      <c r="M13" s="29">
        <f t="shared" si="5"/>
        <v>26.61850367795103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350116180</v>
      </c>
      <c r="D15" s="62">
        <v>363242820</v>
      </c>
      <c r="E15" s="63">
        <f t="shared" si="0"/>
        <v>13126640</v>
      </c>
      <c r="F15" s="61">
        <v>378335550</v>
      </c>
      <c r="G15" s="62">
        <v>385037400</v>
      </c>
      <c r="H15" s="63">
        <f t="shared" si="1"/>
        <v>6701850</v>
      </c>
      <c r="I15" s="63">
        <v>408139650</v>
      </c>
      <c r="J15" s="28">
        <f t="shared" si="2"/>
        <v>3.749224043287574</v>
      </c>
      <c r="K15" s="29">
        <f t="shared" si="3"/>
        <v>1.7714037182072897</v>
      </c>
      <c r="L15" s="30">
        <f t="shared" si="4"/>
        <v>8.665824165519707</v>
      </c>
      <c r="M15" s="29">
        <f t="shared" si="5"/>
        <v>4.441783173683488</v>
      </c>
      <c r="N15" s="5"/>
      <c r="O15" s="31"/>
    </row>
    <row r="16" spans="1:15" ht="12.75">
      <c r="A16" s="2"/>
      <c r="B16" s="27" t="s">
        <v>23</v>
      </c>
      <c r="C16" s="61">
        <v>577141111</v>
      </c>
      <c r="D16" s="62">
        <v>663361679</v>
      </c>
      <c r="E16" s="63">
        <f t="shared" si="0"/>
        <v>86220568</v>
      </c>
      <c r="F16" s="61">
        <v>549709607</v>
      </c>
      <c r="G16" s="62">
        <v>642090606</v>
      </c>
      <c r="H16" s="63">
        <f t="shared" si="1"/>
        <v>92380999</v>
      </c>
      <c r="I16" s="63">
        <v>659583835</v>
      </c>
      <c r="J16" s="40">
        <f t="shared" si="2"/>
        <v>14.939252525367234</v>
      </c>
      <c r="K16" s="29">
        <f t="shared" si="3"/>
        <v>16.80541831971294</v>
      </c>
      <c r="L16" s="30">
        <f t="shared" si="4"/>
        <v>56.92029961507554</v>
      </c>
      <c r="M16" s="29">
        <f t="shared" si="5"/>
        <v>61.227327816389675</v>
      </c>
      <c r="N16" s="5"/>
      <c r="O16" s="31"/>
    </row>
    <row r="17" spans="1:15" ht="16.5">
      <c r="A17" s="2"/>
      <c r="B17" s="32" t="s">
        <v>24</v>
      </c>
      <c r="C17" s="64">
        <v>1285005344</v>
      </c>
      <c r="D17" s="65">
        <v>1436481300</v>
      </c>
      <c r="E17" s="66">
        <f t="shared" si="0"/>
        <v>151475956</v>
      </c>
      <c r="F17" s="64">
        <v>1311235359</v>
      </c>
      <c r="G17" s="65">
        <v>1462117330</v>
      </c>
      <c r="H17" s="66">
        <f t="shared" si="1"/>
        <v>150881971</v>
      </c>
      <c r="I17" s="66">
        <v>1541258010</v>
      </c>
      <c r="J17" s="41">
        <f t="shared" si="2"/>
        <v>11.787963116828875</v>
      </c>
      <c r="K17" s="34">
        <f t="shared" si="3"/>
        <v>11.506856489522107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-55418382</v>
      </c>
      <c r="D18" s="71">
        <v>-55759445</v>
      </c>
      <c r="E18" s="72">
        <f t="shared" si="0"/>
        <v>-341063</v>
      </c>
      <c r="F18" s="73">
        <v>-48149158</v>
      </c>
      <c r="G18" s="74">
        <v>-34609666</v>
      </c>
      <c r="H18" s="75">
        <f t="shared" si="1"/>
        <v>13539492</v>
      </c>
      <c r="I18" s="75">
        <v>-32451139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7000000</v>
      </c>
      <c r="E21" s="63">
        <f t="shared" si="0"/>
        <v>7000000</v>
      </c>
      <c r="F21" s="61"/>
      <c r="G21" s="62">
        <v>59150000</v>
      </c>
      <c r="H21" s="63">
        <f t="shared" si="1"/>
        <v>59150000</v>
      </c>
      <c r="I21" s="63">
        <v>57000000</v>
      </c>
      <c r="J21" s="28">
        <f t="shared" si="2"/>
        <v>0</v>
      </c>
      <c r="K21" s="29">
        <f t="shared" si="3"/>
        <v>0</v>
      </c>
      <c r="L21" s="30">
        <f>IF($E$25=0,0,($E21/$E$25)*100)</f>
        <v>-31.684598112331226</v>
      </c>
      <c r="M21" s="29">
        <f>IF($H$25=0,0,($H21/$H$25)*100)</f>
        <v>70.82376249663737</v>
      </c>
      <c r="N21" s="5"/>
      <c r="O21" s="31"/>
    </row>
    <row r="22" spans="1:15" ht="12.75">
      <c r="A22" s="6"/>
      <c r="B22" s="27" t="s">
        <v>28</v>
      </c>
      <c r="C22" s="61">
        <v>110932300</v>
      </c>
      <c r="D22" s="62">
        <v>78255600</v>
      </c>
      <c r="E22" s="63">
        <f t="shared" si="0"/>
        <v>-32676700</v>
      </c>
      <c r="F22" s="61">
        <v>97183900</v>
      </c>
      <c r="G22" s="62">
        <v>91919500</v>
      </c>
      <c r="H22" s="63">
        <f t="shared" si="1"/>
        <v>-5264400</v>
      </c>
      <c r="I22" s="63">
        <v>79437000</v>
      </c>
      <c r="J22" s="28">
        <f t="shared" si="2"/>
        <v>-29.456434239621824</v>
      </c>
      <c r="K22" s="29">
        <f t="shared" si="3"/>
        <v>-5.416946634164713</v>
      </c>
      <c r="L22" s="30">
        <f>IF($E$25=0,0,($E22/$E$25)*100)</f>
        <v>147.9068724481734</v>
      </c>
      <c r="M22" s="29">
        <f>IF($H$25=0,0,($H22/$H$25)*100)</f>
        <v>-6.30337473013183</v>
      </c>
      <c r="N22" s="5"/>
      <c r="O22" s="31"/>
    </row>
    <row r="23" spans="1:15" ht="12.75">
      <c r="A23" s="6"/>
      <c r="B23" s="27" t="s">
        <v>29</v>
      </c>
      <c r="C23" s="61">
        <v>144618547</v>
      </c>
      <c r="D23" s="62">
        <v>144112494</v>
      </c>
      <c r="E23" s="63">
        <f t="shared" si="0"/>
        <v>-506053</v>
      </c>
      <c r="F23" s="61">
        <v>138482667</v>
      </c>
      <c r="G23" s="62">
        <v>162594234</v>
      </c>
      <c r="H23" s="63">
        <f t="shared" si="1"/>
        <v>24111567</v>
      </c>
      <c r="I23" s="63">
        <v>189666798</v>
      </c>
      <c r="J23" s="28">
        <f t="shared" si="2"/>
        <v>-0.3499226140060721</v>
      </c>
      <c r="K23" s="29">
        <f t="shared" si="3"/>
        <v>17.41125262990494</v>
      </c>
      <c r="L23" s="30">
        <f>IF($E$25=0,0,($E23/$E$25)*100)</f>
        <v>2.290583704077079</v>
      </c>
      <c r="M23" s="29">
        <f>IF($H$25=0,0,($H23/$H$25)*100)</f>
        <v>28.870192639556368</v>
      </c>
      <c r="N23" s="5"/>
      <c r="O23" s="31"/>
    </row>
    <row r="24" spans="1:15" ht="12.75">
      <c r="A24" s="6"/>
      <c r="B24" s="27" t="s">
        <v>30</v>
      </c>
      <c r="C24" s="61">
        <v>10880000</v>
      </c>
      <c r="D24" s="62">
        <v>14970000</v>
      </c>
      <c r="E24" s="63">
        <f t="shared" si="0"/>
        <v>4090000</v>
      </c>
      <c r="F24" s="61">
        <v>7305000</v>
      </c>
      <c r="G24" s="62">
        <v>12825000</v>
      </c>
      <c r="H24" s="63">
        <f t="shared" si="1"/>
        <v>5520000</v>
      </c>
      <c r="I24" s="63">
        <v>5860000</v>
      </c>
      <c r="J24" s="28">
        <f t="shared" si="2"/>
        <v>37.591911764705884</v>
      </c>
      <c r="K24" s="29">
        <f t="shared" si="3"/>
        <v>75.564681724846</v>
      </c>
      <c r="L24" s="30">
        <f>IF($E$25=0,0,($E24/$E$25)*100)</f>
        <v>-18.512858039919244</v>
      </c>
      <c r="M24" s="29">
        <f>IF($H$25=0,0,($H24/$H$25)*100)</f>
        <v>6.609419593938094</v>
      </c>
      <c r="N24" s="5"/>
      <c r="O24" s="31"/>
    </row>
    <row r="25" spans="1:15" ht="16.5">
      <c r="A25" s="6"/>
      <c r="B25" s="32" t="s">
        <v>31</v>
      </c>
      <c r="C25" s="64">
        <v>266430847</v>
      </c>
      <c r="D25" s="65">
        <v>244338094</v>
      </c>
      <c r="E25" s="66">
        <f t="shared" si="0"/>
        <v>-22092753</v>
      </c>
      <c r="F25" s="64">
        <v>242971567</v>
      </c>
      <c r="G25" s="65">
        <v>326488734</v>
      </c>
      <c r="H25" s="66">
        <f t="shared" si="1"/>
        <v>83517167</v>
      </c>
      <c r="I25" s="66">
        <v>331963798</v>
      </c>
      <c r="J25" s="41">
        <f t="shared" si="2"/>
        <v>-8.292115289488232</v>
      </c>
      <c r="K25" s="34">
        <f t="shared" si="3"/>
        <v>34.37322647715401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58252500</v>
      </c>
      <c r="D27" s="62">
        <v>57338547</v>
      </c>
      <c r="E27" s="63">
        <f t="shared" si="0"/>
        <v>-913953</v>
      </c>
      <c r="F27" s="61">
        <v>39776667</v>
      </c>
      <c r="G27" s="62">
        <v>97222921</v>
      </c>
      <c r="H27" s="63">
        <f t="shared" si="1"/>
        <v>57446254</v>
      </c>
      <c r="I27" s="63">
        <v>95292749</v>
      </c>
      <c r="J27" s="28">
        <f t="shared" si="2"/>
        <v>-1.568950688811639</v>
      </c>
      <c r="K27" s="29">
        <f t="shared" si="3"/>
        <v>144.42198990679634</v>
      </c>
      <c r="L27" s="30">
        <f aca="true" t="shared" si="6" ref="L27:L32">IF($E$32=0,0,($E27/$E$32)*100)</f>
        <v>4.136890499794209</v>
      </c>
      <c r="M27" s="29">
        <f aca="true" t="shared" si="7" ref="M27:M32">IF($H$32=0,0,($H27/$H$32)*100)</f>
        <v>68.78376753368562</v>
      </c>
      <c r="N27" s="5"/>
      <c r="O27" s="31"/>
    </row>
    <row r="28" spans="1:15" ht="12.75">
      <c r="A28" s="6"/>
      <c r="B28" s="27" t="s">
        <v>34</v>
      </c>
      <c r="C28" s="61">
        <v>39756140</v>
      </c>
      <c r="D28" s="62">
        <v>34190350</v>
      </c>
      <c r="E28" s="63">
        <f t="shared" si="0"/>
        <v>-5565790</v>
      </c>
      <c r="F28" s="61">
        <v>11700000</v>
      </c>
      <c r="G28" s="62">
        <v>30417544</v>
      </c>
      <c r="H28" s="63">
        <f t="shared" si="1"/>
        <v>18717544</v>
      </c>
      <c r="I28" s="63">
        <v>36985965</v>
      </c>
      <c r="J28" s="28">
        <f t="shared" si="2"/>
        <v>-13.999824932702218</v>
      </c>
      <c r="K28" s="29">
        <f t="shared" si="3"/>
        <v>159.97900854700856</v>
      </c>
      <c r="L28" s="30">
        <f t="shared" si="6"/>
        <v>25.192831332518857</v>
      </c>
      <c r="M28" s="29">
        <f t="shared" si="7"/>
        <v>22.411612692753337</v>
      </c>
      <c r="N28" s="5"/>
      <c r="O28" s="31"/>
    </row>
    <row r="29" spans="1:15" ht="12.75">
      <c r="A29" s="6"/>
      <c r="B29" s="27" t="s">
        <v>35</v>
      </c>
      <c r="C29" s="61">
        <v>6000000</v>
      </c>
      <c r="D29" s="62">
        <v>0</v>
      </c>
      <c r="E29" s="63">
        <f t="shared" si="0"/>
        <v>-6000000</v>
      </c>
      <c r="F29" s="61">
        <v>6000000</v>
      </c>
      <c r="G29" s="62">
        <v>0</v>
      </c>
      <c r="H29" s="63">
        <f t="shared" si="1"/>
        <v>-6000000</v>
      </c>
      <c r="I29" s="63">
        <v>0</v>
      </c>
      <c r="J29" s="28">
        <f t="shared" si="2"/>
        <v>-100</v>
      </c>
      <c r="K29" s="29">
        <f t="shared" si="3"/>
        <v>-100</v>
      </c>
      <c r="L29" s="30">
        <f t="shared" si="6"/>
        <v>27.158226953426762</v>
      </c>
      <c r="M29" s="29">
        <f t="shared" si="7"/>
        <v>-7.184151732541406</v>
      </c>
      <c r="N29" s="5"/>
      <c r="O29" s="31"/>
    </row>
    <row r="30" spans="1:15" ht="12.75">
      <c r="A30" s="6"/>
      <c r="B30" s="27" t="s">
        <v>36</v>
      </c>
      <c r="C30" s="61">
        <v>104912407</v>
      </c>
      <c r="D30" s="62">
        <v>97229597</v>
      </c>
      <c r="E30" s="63">
        <f t="shared" si="0"/>
        <v>-7682810</v>
      </c>
      <c r="F30" s="61">
        <v>140323400</v>
      </c>
      <c r="G30" s="62">
        <v>145637269</v>
      </c>
      <c r="H30" s="63">
        <f t="shared" si="1"/>
        <v>5313869</v>
      </c>
      <c r="I30" s="63">
        <v>162427959</v>
      </c>
      <c r="J30" s="28">
        <f t="shared" si="2"/>
        <v>-7.32307095003549</v>
      </c>
      <c r="K30" s="29">
        <f t="shared" si="3"/>
        <v>3.78687303756893</v>
      </c>
      <c r="L30" s="30">
        <f t="shared" si="6"/>
        <v>34.77524960334278</v>
      </c>
      <c r="M30" s="29">
        <f t="shared" si="7"/>
        <v>6.362606863808012</v>
      </c>
      <c r="N30" s="5"/>
      <c r="O30" s="31"/>
    </row>
    <row r="31" spans="1:15" ht="12.75">
      <c r="A31" s="6"/>
      <c r="B31" s="27" t="s">
        <v>30</v>
      </c>
      <c r="C31" s="61">
        <v>57509800</v>
      </c>
      <c r="D31" s="62">
        <v>55579600</v>
      </c>
      <c r="E31" s="63">
        <f t="shared" si="0"/>
        <v>-1930200</v>
      </c>
      <c r="F31" s="61">
        <v>45171500</v>
      </c>
      <c r="G31" s="62">
        <v>53211000</v>
      </c>
      <c r="H31" s="63">
        <f t="shared" si="1"/>
        <v>8039500</v>
      </c>
      <c r="I31" s="63">
        <v>37257125</v>
      </c>
      <c r="J31" s="28">
        <f t="shared" si="2"/>
        <v>-3.3562975353765796</v>
      </c>
      <c r="K31" s="29">
        <f t="shared" si="3"/>
        <v>17.797726442557806</v>
      </c>
      <c r="L31" s="30">
        <f t="shared" si="6"/>
        <v>8.73680161091739</v>
      </c>
      <c r="M31" s="29">
        <f t="shared" si="7"/>
        <v>9.62616464229444</v>
      </c>
      <c r="N31" s="5"/>
      <c r="O31" s="31"/>
    </row>
    <row r="32" spans="1:15" ht="17.25" thickBot="1">
      <c r="A32" s="6"/>
      <c r="B32" s="55" t="s">
        <v>37</v>
      </c>
      <c r="C32" s="79">
        <v>266430847</v>
      </c>
      <c r="D32" s="80">
        <v>244338094</v>
      </c>
      <c r="E32" s="81">
        <f t="shared" si="0"/>
        <v>-22092753</v>
      </c>
      <c r="F32" s="79">
        <v>242971567</v>
      </c>
      <c r="G32" s="80">
        <v>326488734</v>
      </c>
      <c r="H32" s="81">
        <f t="shared" si="1"/>
        <v>83517167</v>
      </c>
      <c r="I32" s="81">
        <v>331963798</v>
      </c>
      <c r="J32" s="56">
        <f t="shared" si="2"/>
        <v>-8.292115289488232</v>
      </c>
      <c r="K32" s="57">
        <f t="shared" si="3"/>
        <v>34.37322647715401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572427658</v>
      </c>
      <c r="D7" s="62">
        <v>605050211</v>
      </c>
      <c r="E7" s="63">
        <f>($D7-$C7)</f>
        <v>32622553</v>
      </c>
      <c r="F7" s="61">
        <v>607921882</v>
      </c>
      <c r="G7" s="62">
        <v>629002870</v>
      </c>
      <c r="H7" s="63">
        <f>($G7-$F7)</f>
        <v>21080988</v>
      </c>
      <c r="I7" s="63">
        <v>662340016</v>
      </c>
      <c r="J7" s="28">
        <f>IF($C7=0,0,($E7/$C7)*100)</f>
        <v>5.698982665159761</v>
      </c>
      <c r="K7" s="29">
        <f>IF($F7=0,0,($H7/$F7)*100)</f>
        <v>3.4677133072831228</v>
      </c>
      <c r="L7" s="30">
        <f>IF($E$10=0,0,($E7/$E$10)*100)</f>
        <v>10.26157607467812</v>
      </c>
      <c r="M7" s="29">
        <f>IF($H$10=0,0,($H7/$H$10)*100)</f>
        <v>6.031230496603493</v>
      </c>
      <c r="N7" s="5"/>
      <c r="O7" s="31"/>
    </row>
    <row r="8" spans="1:15" ht="12.75">
      <c r="A8" s="2"/>
      <c r="B8" s="27" t="s">
        <v>16</v>
      </c>
      <c r="C8" s="61">
        <v>3678137470</v>
      </c>
      <c r="D8" s="62">
        <v>3752064397</v>
      </c>
      <c r="E8" s="63">
        <f>($D8-$C8)</f>
        <v>73926927</v>
      </c>
      <c r="F8" s="61">
        <v>3953204315</v>
      </c>
      <c r="G8" s="62">
        <v>4151992242</v>
      </c>
      <c r="H8" s="63">
        <f>($G8-$F8)</f>
        <v>198787927</v>
      </c>
      <c r="I8" s="63">
        <v>4780136925</v>
      </c>
      <c r="J8" s="28">
        <f>IF($C8=0,0,($E8/$C8)*100)</f>
        <v>2.0099011416231813</v>
      </c>
      <c r="K8" s="29">
        <f>IF($F8=0,0,($H8/$F8)*100)</f>
        <v>5.028526510651651</v>
      </c>
      <c r="L8" s="30">
        <f>IF($E$10=0,0,($E8/$E$10)*100)</f>
        <v>23.254059404169745</v>
      </c>
      <c r="M8" s="29">
        <f>IF($H$10=0,0,($H8/$H$10)*100)</f>
        <v>56.87284712077959</v>
      </c>
      <c r="N8" s="5"/>
      <c r="O8" s="31"/>
    </row>
    <row r="9" spans="1:15" ht="12.75">
      <c r="A9" s="2"/>
      <c r="B9" s="27" t="s">
        <v>17</v>
      </c>
      <c r="C9" s="61">
        <v>786178052</v>
      </c>
      <c r="D9" s="62">
        <v>997538343</v>
      </c>
      <c r="E9" s="63">
        <f aca="true" t="shared" si="0" ref="E9:E32">($D9-$C9)</f>
        <v>211360291</v>
      </c>
      <c r="F9" s="61">
        <v>798635256</v>
      </c>
      <c r="G9" s="62">
        <v>928296806</v>
      </c>
      <c r="H9" s="63">
        <f aca="true" t="shared" si="1" ref="H9:H32">($G9-$F9)</f>
        <v>129661550</v>
      </c>
      <c r="I9" s="63">
        <v>958971455</v>
      </c>
      <c r="J9" s="28">
        <f aca="true" t="shared" si="2" ref="J9:J32">IF($C9=0,0,($E9/$C9)*100)</f>
        <v>26.884532131405773</v>
      </c>
      <c r="K9" s="29">
        <f aca="true" t="shared" si="3" ref="K9:K32">IF($F9=0,0,($H9/$F9)*100)</f>
        <v>16.235390189185438</v>
      </c>
      <c r="L9" s="30">
        <f>IF($E$10=0,0,($E9/$E$10)*100)</f>
        <v>66.48436452115214</v>
      </c>
      <c r="M9" s="29">
        <f>IF($H$10=0,0,($H9/$H$10)*100)</f>
        <v>37.09592238261692</v>
      </c>
      <c r="N9" s="5"/>
      <c r="O9" s="31"/>
    </row>
    <row r="10" spans="1:15" ht="16.5">
      <c r="A10" s="6"/>
      <c r="B10" s="32" t="s">
        <v>18</v>
      </c>
      <c r="C10" s="64">
        <v>5036743180</v>
      </c>
      <c r="D10" s="65">
        <v>5354652951</v>
      </c>
      <c r="E10" s="66">
        <f t="shared" si="0"/>
        <v>317909771</v>
      </c>
      <c r="F10" s="64">
        <v>5359761453</v>
      </c>
      <c r="G10" s="65">
        <v>5709291918</v>
      </c>
      <c r="H10" s="66">
        <f t="shared" si="1"/>
        <v>349530465</v>
      </c>
      <c r="I10" s="66">
        <v>6401448396</v>
      </c>
      <c r="J10" s="33">
        <f t="shared" si="2"/>
        <v>6.311812209571503</v>
      </c>
      <c r="K10" s="34">
        <f t="shared" si="3"/>
        <v>6.52138099923008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946334049</v>
      </c>
      <c r="D12" s="62">
        <v>978491022</v>
      </c>
      <c r="E12" s="63">
        <f t="shared" si="0"/>
        <v>32156973</v>
      </c>
      <c r="F12" s="61">
        <v>1017881789</v>
      </c>
      <c r="G12" s="62">
        <v>1028721728</v>
      </c>
      <c r="H12" s="63">
        <f t="shared" si="1"/>
        <v>10839939</v>
      </c>
      <c r="I12" s="63">
        <v>1090913916</v>
      </c>
      <c r="J12" s="28">
        <f t="shared" si="2"/>
        <v>3.3980572752275555</v>
      </c>
      <c r="K12" s="29">
        <f t="shared" si="3"/>
        <v>1.064950676703776</v>
      </c>
      <c r="L12" s="30">
        <f aca="true" t="shared" si="4" ref="L12:L17">IF($E$17=0,0,($E12/$E$17)*100)</f>
        <v>6.414156016915435</v>
      </c>
      <c r="M12" s="29">
        <f aca="true" t="shared" si="5" ref="M12:M17">IF($H$17=0,0,($H12/$H$17)*100)</f>
        <v>4.208045446960237</v>
      </c>
      <c r="N12" s="5"/>
      <c r="O12" s="31"/>
    </row>
    <row r="13" spans="1:15" ht="12.75">
      <c r="A13" s="2"/>
      <c r="B13" s="27" t="s">
        <v>21</v>
      </c>
      <c r="C13" s="61">
        <v>404879437</v>
      </c>
      <c r="D13" s="62">
        <v>772220200</v>
      </c>
      <c r="E13" s="63">
        <f t="shared" si="0"/>
        <v>367340763</v>
      </c>
      <c r="F13" s="61">
        <v>558795914</v>
      </c>
      <c r="G13" s="62">
        <v>822846466</v>
      </c>
      <c r="H13" s="63">
        <f t="shared" si="1"/>
        <v>264050552</v>
      </c>
      <c r="I13" s="63">
        <v>952158684</v>
      </c>
      <c r="J13" s="28">
        <f t="shared" si="2"/>
        <v>90.72843158493129</v>
      </c>
      <c r="K13" s="29">
        <f t="shared" si="3"/>
        <v>47.25348653855762</v>
      </c>
      <c r="L13" s="30">
        <f t="shared" si="4"/>
        <v>73.27123001455257</v>
      </c>
      <c r="M13" s="29">
        <f t="shared" si="5"/>
        <v>102.50396456206417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2058324625</v>
      </c>
      <c r="D15" s="62">
        <v>2173074862</v>
      </c>
      <c r="E15" s="63">
        <f t="shared" si="0"/>
        <v>114750237</v>
      </c>
      <c r="F15" s="61">
        <v>2182113633</v>
      </c>
      <c r="G15" s="62">
        <v>2481423500</v>
      </c>
      <c r="H15" s="63">
        <f t="shared" si="1"/>
        <v>299309867</v>
      </c>
      <c r="I15" s="63">
        <v>2835173588</v>
      </c>
      <c r="J15" s="28">
        <f t="shared" si="2"/>
        <v>5.5749338858538895</v>
      </c>
      <c r="K15" s="29">
        <f t="shared" si="3"/>
        <v>13.716511481049896</v>
      </c>
      <c r="L15" s="30">
        <f t="shared" si="4"/>
        <v>22.888532546145502</v>
      </c>
      <c r="M15" s="29">
        <f t="shared" si="5"/>
        <v>116.191569256951</v>
      </c>
      <c r="N15" s="5"/>
      <c r="O15" s="31"/>
    </row>
    <row r="16" spans="1:15" ht="12.75">
      <c r="A16" s="2"/>
      <c r="B16" s="27" t="s">
        <v>23</v>
      </c>
      <c r="C16" s="61">
        <v>1311476649</v>
      </c>
      <c r="D16" s="62">
        <v>1298572468</v>
      </c>
      <c r="E16" s="63">
        <f t="shared" si="0"/>
        <v>-12904181</v>
      </c>
      <c r="F16" s="61">
        <v>1434270547</v>
      </c>
      <c r="G16" s="62">
        <v>1117670520</v>
      </c>
      <c r="H16" s="63">
        <f t="shared" si="1"/>
        <v>-316600027</v>
      </c>
      <c r="I16" s="63">
        <v>1259552208</v>
      </c>
      <c r="J16" s="40">
        <f t="shared" si="2"/>
        <v>-0.9839428715592785</v>
      </c>
      <c r="K16" s="29">
        <f t="shared" si="3"/>
        <v>-22.073940489276463</v>
      </c>
      <c r="L16" s="30">
        <f t="shared" si="4"/>
        <v>-2.573918577613503</v>
      </c>
      <c r="M16" s="29">
        <f t="shared" si="5"/>
        <v>-122.9035792659754</v>
      </c>
      <c r="N16" s="5"/>
      <c r="O16" s="31"/>
    </row>
    <row r="17" spans="1:15" ht="16.5">
      <c r="A17" s="2"/>
      <c r="B17" s="32" t="s">
        <v>24</v>
      </c>
      <c r="C17" s="64">
        <v>4721014760</v>
      </c>
      <c r="D17" s="65">
        <v>5222358552</v>
      </c>
      <c r="E17" s="66">
        <f t="shared" si="0"/>
        <v>501343792</v>
      </c>
      <c r="F17" s="64">
        <v>5193061883</v>
      </c>
      <c r="G17" s="65">
        <v>5450662214</v>
      </c>
      <c r="H17" s="66">
        <f t="shared" si="1"/>
        <v>257600331</v>
      </c>
      <c r="I17" s="66">
        <v>6137798396</v>
      </c>
      <c r="J17" s="41">
        <f t="shared" si="2"/>
        <v>10.619407425872991</v>
      </c>
      <c r="K17" s="34">
        <f t="shared" si="3"/>
        <v>4.960471043938068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315728420</v>
      </c>
      <c r="D18" s="71">
        <v>132294399</v>
      </c>
      <c r="E18" s="72">
        <f t="shared" si="0"/>
        <v>-183434021</v>
      </c>
      <c r="F18" s="73">
        <v>166699570</v>
      </c>
      <c r="G18" s="74">
        <v>258629704</v>
      </c>
      <c r="H18" s="75">
        <f t="shared" si="1"/>
        <v>91930134</v>
      </c>
      <c r="I18" s="75">
        <v>263650000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315728415</v>
      </c>
      <c r="D22" s="62">
        <v>82900000</v>
      </c>
      <c r="E22" s="63">
        <f t="shared" si="0"/>
        <v>-232828415</v>
      </c>
      <c r="F22" s="61">
        <v>166699571</v>
      </c>
      <c r="G22" s="62">
        <v>206925000</v>
      </c>
      <c r="H22" s="63">
        <f t="shared" si="1"/>
        <v>40225429</v>
      </c>
      <c r="I22" s="63">
        <v>209650000</v>
      </c>
      <c r="J22" s="28">
        <f t="shared" si="2"/>
        <v>-73.74325652634084</v>
      </c>
      <c r="K22" s="29">
        <f t="shared" si="3"/>
        <v>24.130493413207404</v>
      </c>
      <c r="L22" s="30">
        <f>IF($E$25=0,0,($E22/$E$25)*100)</f>
        <v>130.74432849164785</v>
      </c>
      <c r="M22" s="29">
        <f>IF($H$25=0,0,($H22/$H$25)*100)</f>
        <v>42.963900316226955</v>
      </c>
      <c r="N22" s="5"/>
      <c r="O22" s="31"/>
    </row>
    <row r="23" spans="1:15" ht="12.75">
      <c r="A23" s="6"/>
      <c r="B23" s="27" t="s">
        <v>29</v>
      </c>
      <c r="C23" s="61">
        <v>396231715</v>
      </c>
      <c r="D23" s="62">
        <v>401586960</v>
      </c>
      <c r="E23" s="63">
        <f t="shared" si="0"/>
        <v>5355245</v>
      </c>
      <c r="F23" s="61">
        <v>437235568</v>
      </c>
      <c r="G23" s="62">
        <v>438931250</v>
      </c>
      <c r="H23" s="63">
        <f t="shared" si="1"/>
        <v>1695682</v>
      </c>
      <c r="I23" s="63">
        <v>373100000</v>
      </c>
      <c r="J23" s="28">
        <f t="shared" si="2"/>
        <v>1.3515437551484237</v>
      </c>
      <c r="K23" s="29">
        <f t="shared" si="3"/>
        <v>0.38781886106758817</v>
      </c>
      <c r="L23" s="30">
        <f>IF($E$25=0,0,($E23/$E$25)*100)</f>
        <v>-3.0072270664783534</v>
      </c>
      <c r="M23" s="29">
        <f>IF($H$25=0,0,($H23/$H$25)*100)</f>
        <v>1.8111208314526703</v>
      </c>
      <c r="N23" s="5"/>
      <c r="O23" s="31"/>
    </row>
    <row r="24" spans="1:15" ht="12.75">
      <c r="A24" s="6"/>
      <c r="B24" s="27" t="s">
        <v>30</v>
      </c>
      <c r="C24" s="61"/>
      <c r="D24" s="62">
        <v>49394000</v>
      </c>
      <c r="E24" s="63">
        <f t="shared" si="0"/>
        <v>49394000</v>
      </c>
      <c r="F24" s="61"/>
      <c r="G24" s="62">
        <v>51705000</v>
      </c>
      <c r="H24" s="63">
        <f t="shared" si="1"/>
        <v>51705000</v>
      </c>
      <c r="I24" s="63">
        <v>54000000</v>
      </c>
      <c r="J24" s="28">
        <f t="shared" si="2"/>
        <v>0</v>
      </c>
      <c r="K24" s="29">
        <f t="shared" si="3"/>
        <v>0</v>
      </c>
      <c r="L24" s="30">
        <f>IF($E$25=0,0,($E24/$E$25)*100)</f>
        <v>-27.73710142516949</v>
      </c>
      <c r="M24" s="29">
        <f>IF($H$25=0,0,($H24/$H$25)*100)</f>
        <v>55.22497885232037</v>
      </c>
      <c r="N24" s="5"/>
      <c r="O24" s="31"/>
    </row>
    <row r="25" spans="1:15" ht="16.5">
      <c r="A25" s="6"/>
      <c r="B25" s="32" t="s">
        <v>31</v>
      </c>
      <c r="C25" s="64">
        <v>711960130</v>
      </c>
      <c r="D25" s="65">
        <v>533880960</v>
      </c>
      <c r="E25" s="66">
        <f t="shared" si="0"/>
        <v>-178079170</v>
      </c>
      <c r="F25" s="64">
        <v>603935139</v>
      </c>
      <c r="G25" s="65">
        <v>697561250</v>
      </c>
      <c r="H25" s="66">
        <f t="shared" si="1"/>
        <v>93626111</v>
      </c>
      <c r="I25" s="66">
        <v>636750000</v>
      </c>
      <c r="J25" s="41">
        <f t="shared" si="2"/>
        <v>-25.012520012883304</v>
      </c>
      <c r="K25" s="34">
        <f t="shared" si="3"/>
        <v>15.502676521691845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256743750</v>
      </c>
      <c r="D27" s="62">
        <v>240905608</v>
      </c>
      <c r="E27" s="63">
        <f t="shared" si="0"/>
        <v>-15838142</v>
      </c>
      <c r="F27" s="61">
        <v>359070000</v>
      </c>
      <c r="G27" s="62">
        <v>309161008</v>
      </c>
      <c r="H27" s="63">
        <f t="shared" si="1"/>
        <v>-49908992</v>
      </c>
      <c r="I27" s="63">
        <v>302440000</v>
      </c>
      <c r="J27" s="28">
        <f t="shared" si="2"/>
        <v>-6.16885201684559</v>
      </c>
      <c r="K27" s="29">
        <f t="shared" si="3"/>
        <v>-13.899515971816081</v>
      </c>
      <c r="L27" s="30">
        <f aca="true" t="shared" si="6" ref="L27:L32">IF($E$32=0,0,($E27/$E$32)*100)</f>
        <v>8.893876757770846</v>
      </c>
      <c r="M27" s="29">
        <f aca="true" t="shared" si="7" ref="M27:M32">IF($H$32=0,0,($H27/$H$32)*100)</f>
        <v>-53.30670201606473</v>
      </c>
      <c r="N27" s="5"/>
      <c r="O27" s="31"/>
    </row>
    <row r="28" spans="1:15" ht="12.75">
      <c r="A28" s="6"/>
      <c r="B28" s="27" t="s">
        <v>34</v>
      </c>
      <c r="C28" s="61">
        <v>332100000</v>
      </c>
      <c r="D28" s="62">
        <v>74450000</v>
      </c>
      <c r="E28" s="63">
        <f t="shared" si="0"/>
        <v>-257650000</v>
      </c>
      <c r="F28" s="61">
        <v>143195000</v>
      </c>
      <c r="G28" s="62">
        <v>210075000</v>
      </c>
      <c r="H28" s="63">
        <f t="shared" si="1"/>
        <v>66880000</v>
      </c>
      <c r="I28" s="63">
        <v>216750000</v>
      </c>
      <c r="J28" s="28">
        <f t="shared" si="2"/>
        <v>-77.58205359831376</v>
      </c>
      <c r="K28" s="29">
        <f t="shared" si="3"/>
        <v>46.70554139460177</v>
      </c>
      <c r="L28" s="30">
        <f t="shared" si="6"/>
        <v>144.6828388481211</v>
      </c>
      <c r="M28" s="29">
        <f t="shared" si="7"/>
        <v>71.43306422286408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8914177</v>
      </c>
      <c r="D30" s="62">
        <v>118856587</v>
      </c>
      <c r="E30" s="63">
        <f t="shared" si="0"/>
        <v>109942410</v>
      </c>
      <c r="F30" s="61">
        <v>27127558</v>
      </c>
      <c r="G30" s="62">
        <v>68362677</v>
      </c>
      <c r="H30" s="63">
        <f t="shared" si="1"/>
        <v>41235119</v>
      </c>
      <c r="I30" s="63">
        <v>25500000</v>
      </c>
      <c r="J30" s="28">
        <f t="shared" si="2"/>
        <v>1233.3433585624339</v>
      </c>
      <c r="K30" s="29">
        <f t="shared" si="3"/>
        <v>152.00453723110647</v>
      </c>
      <c r="L30" s="30">
        <f t="shared" si="6"/>
        <v>-61.73793902039223</v>
      </c>
      <c r="M30" s="29">
        <f t="shared" si="7"/>
        <v>44.04232810652575</v>
      </c>
      <c r="N30" s="5"/>
      <c r="O30" s="31"/>
    </row>
    <row r="31" spans="1:15" ht="12.75">
      <c r="A31" s="6"/>
      <c r="B31" s="27" t="s">
        <v>30</v>
      </c>
      <c r="C31" s="61">
        <v>114202204</v>
      </c>
      <c r="D31" s="62">
        <v>99668765</v>
      </c>
      <c r="E31" s="63">
        <f t="shared" si="0"/>
        <v>-14533439</v>
      </c>
      <c r="F31" s="61">
        <v>74542581</v>
      </c>
      <c r="G31" s="62">
        <v>109962565</v>
      </c>
      <c r="H31" s="63">
        <f t="shared" si="1"/>
        <v>35419984</v>
      </c>
      <c r="I31" s="63">
        <v>92060000</v>
      </c>
      <c r="J31" s="28">
        <f t="shared" si="2"/>
        <v>-12.726058246651704</v>
      </c>
      <c r="K31" s="29">
        <f t="shared" si="3"/>
        <v>47.51644432596183</v>
      </c>
      <c r="L31" s="30">
        <f t="shared" si="6"/>
        <v>8.161223414500284</v>
      </c>
      <c r="M31" s="29">
        <f t="shared" si="7"/>
        <v>37.831309686674906</v>
      </c>
      <c r="N31" s="5"/>
      <c r="O31" s="31"/>
    </row>
    <row r="32" spans="1:15" ht="17.25" thickBot="1">
      <c r="A32" s="6"/>
      <c r="B32" s="55" t="s">
        <v>37</v>
      </c>
      <c r="C32" s="79">
        <v>711960131</v>
      </c>
      <c r="D32" s="80">
        <v>533880960</v>
      </c>
      <c r="E32" s="81">
        <f t="shared" si="0"/>
        <v>-178079171</v>
      </c>
      <c r="F32" s="79">
        <v>603935139</v>
      </c>
      <c r="G32" s="80">
        <v>697561250</v>
      </c>
      <c r="H32" s="81">
        <f t="shared" si="1"/>
        <v>93626111</v>
      </c>
      <c r="I32" s="81">
        <v>636750000</v>
      </c>
      <c r="J32" s="56">
        <f t="shared" si="2"/>
        <v>-25.0125201182087</v>
      </c>
      <c r="K32" s="57">
        <f t="shared" si="3"/>
        <v>15.502676521691845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370276441</v>
      </c>
      <c r="D7" s="62">
        <v>394871812</v>
      </c>
      <c r="E7" s="63">
        <f>($D7-$C7)</f>
        <v>24595371</v>
      </c>
      <c r="F7" s="61">
        <v>392977950</v>
      </c>
      <c r="G7" s="62">
        <v>416589762</v>
      </c>
      <c r="H7" s="63">
        <f>($G7-$F7)</f>
        <v>23611812</v>
      </c>
      <c r="I7" s="63">
        <v>438669019</v>
      </c>
      <c r="J7" s="28">
        <f>IF($C7=0,0,($E7/$C7)*100)</f>
        <v>6.642434753228062</v>
      </c>
      <c r="K7" s="29">
        <f>IF($F7=0,0,($H7/$F7)*100)</f>
        <v>6.008431770790193</v>
      </c>
      <c r="L7" s="30">
        <f>IF($E$10=0,0,($E7/$E$10)*100)</f>
        <v>22.5949567788285</v>
      </c>
      <c r="M7" s="29">
        <f>IF($H$10=0,0,($H7/$H$10)*100)</f>
        <v>20.576501483067595</v>
      </c>
      <c r="N7" s="5"/>
      <c r="O7" s="31"/>
    </row>
    <row r="8" spans="1:15" ht="12.75">
      <c r="A8" s="2"/>
      <c r="B8" s="27" t="s">
        <v>16</v>
      </c>
      <c r="C8" s="61">
        <v>1375502284</v>
      </c>
      <c r="D8" s="62">
        <v>1403833851</v>
      </c>
      <c r="E8" s="63">
        <f>($D8-$C8)</f>
        <v>28331567</v>
      </c>
      <c r="F8" s="61">
        <v>1478095483</v>
      </c>
      <c r="G8" s="62">
        <v>1568143271</v>
      </c>
      <c r="H8" s="63">
        <f>($G8-$F8)</f>
        <v>90047788</v>
      </c>
      <c r="I8" s="63">
        <v>1752019462</v>
      </c>
      <c r="J8" s="28">
        <f>IF($C8=0,0,($E8/$C8)*100)</f>
        <v>2.0597251876318947</v>
      </c>
      <c r="K8" s="29">
        <f>IF($F8=0,0,($H8/$F8)*100)</f>
        <v>6.0921495962652905</v>
      </c>
      <c r="L8" s="30">
        <f>IF($E$10=0,0,($E8/$E$10)*100)</f>
        <v>26.027276914891175</v>
      </c>
      <c r="M8" s="29">
        <f>IF($H$10=0,0,($H8/$H$10)*100)</f>
        <v>78.47209876687806</v>
      </c>
      <c r="N8" s="5"/>
      <c r="O8" s="31"/>
    </row>
    <row r="9" spans="1:15" ht="12.75">
      <c r="A9" s="2"/>
      <c r="B9" s="27" t="s">
        <v>17</v>
      </c>
      <c r="C9" s="61">
        <v>394888493</v>
      </c>
      <c r="D9" s="62">
        <v>450814921</v>
      </c>
      <c r="E9" s="63">
        <f aca="true" t="shared" si="0" ref="E9:E32">($D9-$C9)</f>
        <v>55926428</v>
      </c>
      <c r="F9" s="61">
        <v>426006232</v>
      </c>
      <c r="G9" s="62">
        <v>427097976</v>
      </c>
      <c r="H9" s="63">
        <f aca="true" t="shared" si="1" ref="H9:H32">($G9-$F9)</f>
        <v>1091744</v>
      </c>
      <c r="I9" s="63">
        <v>463026509</v>
      </c>
      <c r="J9" s="28">
        <f aca="true" t="shared" si="2" ref="J9:J32">IF($C9=0,0,($E9/$C9)*100)</f>
        <v>14.162587411732963</v>
      </c>
      <c r="K9" s="29">
        <f aca="true" t="shared" si="3" ref="K9:K32">IF($F9=0,0,($H9/$F9)*100)</f>
        <v>0.25627418520957224</v>
      </c>
      <c r="L9" s="30">
        <f>IF($E$10=0,0,($E9/$E$10)*100)</f>
        <v>51.37776630628033</v>
      </c>
      <c r="M9" s="29">
        <f>IF($H$10=0,0,($H9/$H$10)*100)</f>
        <v>0.9513997500543436</v>
      </c>
      <c r="N9" s="5"/>
      <c r="O9" s="31"/>
    </row>
    <row r="10" spans="1:15" ht="16.5">
      <c r="A10" s="6"/>
      <c r="B10" s="32" t="s">
        <v>18</v>
      </c>
      <c r="C10" s="64">
        <v>2140667218</v>
      </c>
      <c r="D10" s="65">
        <v>2249520584</v>
      </c>
      <c r="E10" s="66">
        <f t="shared" si="0"/>
        <v>108853366</v>
      </c>
      <c r="F10" s="64">
        <v>2297079665</v>
      </c>
      <c r="G10" s="65">
        <v>2411831009</v>
      </c>
      <c r="H10" s="66">
        <f t="shared" si="1"/>
        <v>114751344</v>
      </c>
      <c r="I10" s="66">
        <v>2653714990</v>
      </c>
      <c r="J10" s="33">
        <f t="shared" si="2"/>
        <v>5.085020459261314</v>
      </c>
      <c r="K10" s="34">
        <f t="shared" si="3"/>
        <v>4.995531750528121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607229320</v>
      </c>
      <c r="D12" s="62">
        <v>576304490</v>
      </c>
      <c r="E12" s="63">
        <f t="shared" si="0"/>
        <v>-30924830</v>
      </c>
      <c r="F12" s="61">
        <v>646091999</v>
      </c>
      <c r="G12" s="62">
        <v>594794749</v>
      </c>
      <c r="H12" s="63">
        <f t="shared" si="1"/>
        <v>-51297250</v>
      </c>
      <c r="I12" s="63">
        <v>625894212</v>
      </c>
      <c r="J12" s="28">
        <f t="shared" si="2"/>
        <v>-5.092776152508578</v>
      </c>
      <c r="K12" s="29">
        <f t="shared" si="3"/>
        <v>-7.939620066398624</v>
      </c>
      <c r="L12" s="30">
        <f aca="true" t="shared" si="4" ref="L12:L17">IF($E$17=0,0,($E12/$E$17)*100)</f>
        <v>-40.08975123761015</v>
      </c>
      <c r="M12" s="29">
        <f aca="true" t="shared" si="5" ref="M12:M17">IF($H$17=0,0,($H12/$H$17)*100)</f>
        <v>-59.781068360111554</v>
      </c>
      <c r="N12" s="5"/>
      <c r="O12" s="31"/>
    </row>
    <row r="13" spans="1:15" ht="12.75">
      <c r="A13" s="2"/>
      <c r="B13" s="27" t="s">
        <v>21</v>
      </c>
      <c r="C13" s="61">
        <v>65406892</v>
      </c>
      <c r="D13" s="62">
        <v>109675195</v>
      </c>
      <c r="E13" s="63">
        <f t="shared" si="0"/>
        <v>44268303</v>
      </c>
      <c r="F13" s="61">
        <v>70096680</v>
      </c>
      <c r="G13" s="62">
        <v>114062202</v>
      </c>
      <c r="H13" s="63">
        <f t="shared" si="1"/>
        <v>43965522</v>
      </c>
      <c r="I13" s="63">
        <v>117484068</v>
      </c>
      <c r="J13" s="28">
        <f t="shared" si="2"/>
        <v>67.6814042777021</v>
      </c>
      <c r="K13" s="29">
        <f t="shared" si="3"/>
        <v>62.72126154904911</v>
      </c>
      <c r="L13" s="30">
        <f t="shared" si="4"/>
        <v>57.38771255916853</v>
      </c>
      <c r="M13" s="29">
        <f t="shared" si="5"/>
        <v>51.23677928485423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814562672</v>
      </c>
      <c r="D15" s="62">
        <v>851311829</v>
      </c>
      <c r="E15" s="63">
        <f t="shared" si="0"/>
        <v>36749157</v>
      </c>
      <c r="F15" s="61">
        <v>880301817</v>
      </c>
      <c r="G15" s="62">
        <v>970636235</v>
      </c>
      <c r="H15" s="63">
        <f t="shared" si="1"/>
        <v>90334418</v>
      </c>
      <c r="I15" s="63">
        <v>1106693850</v>
      </c>
      <c r="J15" s="28">
        <f t="shared" si="2"/>
        <v>4.51151989444466</v>
      </c>
      <c r="K15" s="29">
        <f t="shared" si="3"/>
        <v>10.261755258878443</v>
      </c>
      <c r="L15" s="30">
        <f t="shared" si="4"/>
        <v>47.64018306072757</v>
      </c>
      <c r="M15" s="29">
        <f t="shared" si="5"/>
        <v>105.27441564077786</v>
      </c>
      <c r="N15" s="5"/>
      <c r="O15" s="31"/>
    </row>
    <row r="16" spans="1:15" ht="12.75">
      <c r="A16" s="2"/>
      <c r="B16" s="27" t="s">
        <v>23</v>
      </c>
      <c r="C16" s="61">
        <v>1028736817</v>
      </c>
      <c r="D16" s="62">
        <v>1055783179</v>
      </c>
      <c r="E16" s="63">
        <f t="shared" si="0"/>
        <v>27046362</v>
      </c>
      <c r="F16" s="61">
        <v>1077093697</v>
      </c>
      <c r="G16" s="62">
        <v>1079899527</v>
      </c>
      <c r="H16" s="63">
        <f t="shared" si="1"/>
        <v>2805830</v>
      </c>
      <c r="I16" s="63">
        <v>1132296425</v>
      </c>
      <c r="J16" s="40">
        <f t="shared" si="2"/>
        <v>2.6290846748221317</v>
      </c>
      <c r="K16" s="29">
        <f t="shared" si="3"/>
        <v>0.2605000853514418</v>
      </c>
      <c r="L16" s="30">
        <f t="shared" si="4"/>
        <v>35.06185561771406</v>
      </c>
      <c r="M16" s="29">
        <f t="shared" si="5"/>
        <v>3.2698734344794667</v>
      </c>
      <c r="N16" s="5"/>
      <c r="O16" s="31"/>
    </row>
    <row r="17" spans="1:15" ht="16.5">
      <c r="A17" s="2"/>
      <c r="B17" s="32" t="s">
        <v>24</v>
      </c>
      <c r="C17" s="64">
        <v>2515935701</v>
      </c>
      <c r="D17" s="65">
        <v>2593074693</v>
      </c>
      <c r="E17" s="66">
        <f t="shared" si="0"/>
        <v>77138992</v>
      </c>
      <c r="F17" s="64">
        <v>2673584193</v>
      </c>
      <c r="G17" s="65">
        <v>2759392713</v>
      </c>
      <c r="H17" s="66">
        <f t="shared" si="1"/>
        <v>85808520</v>
      </c>
      <c r="I17" s="66">
        <v>2982368555</v>
      </c>
      <c r="J17" s="41">
        <f t="shared" si="2"/>
        <v>3.0660160340878284</v>
      </c>
      <c r="K17" s="34">
        <f t="shared" si="3"/>
        <v>3.2094938406901328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-375268483</v>
      </c>
      <c r="D18" s="71">
        <v>-343554109</v>
      </c>
      <c r="E18" s="72">
        <f t="shared" si="0"/>
        <v>31714374</v>
      </c>
      <c r="F18" s="73">
        <v>-376504528</v>
      </c>
      <c r="G18" s="74">
        <v>-347561704</v>
      </c>
      <c r="H18" s="75">
        <f t="shared" si="1"/>
        <v>28942824</v>
      </c>
      <c r="I18" s="75">
        <v>-328653565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340478971</v>
      </c>
      <c r="D21" s="62">
        <v>37269071</v>
      </c>
      <c r="E21" s="63">
        <f t="shared" si="0"/>
        <v>-303209900</v>
      </c>
      <c r="F21" s="61">
        <v>256000000</v>
      </c>
      <c r="G21" s="62">
        <v>0</v>
      </c>
      <c r="H21" s="63">
        <f t="shared" si="1"/>
        <v>-256000000</v>
      </c>
      <c r="I21" s="63">
        <v>0</v>
      </c>
      <c r="J21" s="28">
        <f t="shared" si="2"/>
        <v>-89.05392867860846</v>
      </c>
      <c r="K21" s="29">
        <f t="shared" si="3"/>
        <v>-100</v>
      </c>
      <c r="L21" s="30">
        <f>IF($E$25=0,0,($E21/$E$25)*100)</f>
        <v>89.19466717084718</v>
      </c>
      <c r="M21" s="29">
        <f>IF($H$25=0,0,($H21/$H$25)*100)</f>
        <v>87.7737432904302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117944100</v>
      </c>
      <c r="D23" s="62">
        <v>141156740</v>
      </c>
      <c r="E23" s="63">
        <f t="shared" si="0"/>
        <v>23212640</v>
      </c>
      <c r="F23" s="61">
        <v>119660400</v>
      </c>
      <c r="G23" s="62">
        <v>156790999</v>
      </c>
      <c r="H23" s="63">
        <f t="shared" si="1"/>
        <v>37130599</v>
      </c>
      <c r="I23" s="63">
        <v>168682160</v>
      </c>
      <c r="J23" s="28">
        <f t="shared" si="2"/>
        <v>19.681052295112686</v>
      </c>
      <c r="K23" s="29">
        <f t="shared" si="3"/>
        <v>31.029980678653924</v>
      </c>
      <c r="L23" s="30">
        <f>IF($E$25=0,0,($E23/$E$25)*100)</f>
        <v>-6.828417208530111</v>
      </c>
      <c r="M23" s="29">
        <f>IF($H$25=0,0,($H23/$H$25)*100)</f>
        <v>-12.730826815804313</v>
      </c>
      <c r="N23" s="5"/>
      <c r="O23" s="31"/>
    </row>
    <row r="24" spans="1:15" ht="12.75">
      <c r="A24" s="6"/>
      <c r="B24" s="27" t="s">
        <v>30</v>
      </c>
      <c r="C24" s="61">
        <v>174878814</v>
      </c>
      <c r="D24" s="62">
        <v>114934338</v>
      </c>
      <c r="E24" s="63">
        <f t="shared" si="0"/>
        <v>-59944476</v>
      </c>
      <c r="F24" s="61">
        <v>117967530</v>
      </c>
      <c r="G24" s="62">
        <v>45177956</v>
      </c>
      <c r="H24" s="63">
        <f t="shared" si="1"/>
        <v>-72789574</v>
      </c>
      <c r="I24" s="63">
        <v>47670823</v>
      </c>
      <c r="J24" s="28">
        <f t="shared" si="2"/>
        <v>-34.277723315301074</v>
      </c>
      <c r="K24" s="29">
        <f t="shared" si="3"/>
        <v>-61.70305846023901</v>
      </c>
      <c r="L24" s="30">
        <f>IF($E$25=0,0,($E24/$E$25)*100)</f>
        <v>17.633750037682926</v>
      </c>
      <c r="M24" s="29">
        <f>IF($H$25=0,0,($H24/$H$25)*100)</f>
        <v>24.957083525374113</v>
      </c>
      <c r="N24" s="5"/>
      <c r="O24" s="31"/>
    </row>
    <row r="25" spans="1:15" ht="16.5">
      <c r="A25" s="6"/>
      <c r="B25" s="32" t="s">
        <v>31</v>
      </c>
      <c r="C25" s="64">
        <v>633301885</v>
      </c>
      <c r="D25" s="65">
        <v>293360149</v>
      </c>
      <c r="E25" s="66">
        <f t="shared" si="0"/>
        <v>-339941736</v>
      </c>
      <c r="F25" s="64">
        <v>493627930</v>
      </c>
      <c r="G25" s="65">
        <v>201968955</v>
      </c>
      <c r="H25" s="66">
        <f t="shared" si="1"/>
        <v>-291658975</v>
      </c>
      <c r="I25" s="66">
        <v>216352983</v>
      </c>
      <c r="J25" s="41">
        <f t="shared" si="2"/>
        <v>-53.67767632651211</v>
      </c>
      <c r="K25" s="34">
        <f t="shared" si="3"/>
        <v>-59.08477970442232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211196272</v>
      </c>
      <c r="D27" s="62">
        <v>56819466</v>
      </c>
      <c r="E27" s="63">
        <f t="shared" si="0"/>
        <v>-154376806</v>
      </c>
      <c r="F27" s="61">
        <v>166832015</v>
      </c>
      <c r="G27" s="62">
        <v>42902733</v>
      </c>
      <c r="H27" s="63">
        <f t="shared" si="1"/>
        <v>-123929282</v>
      </c>
      <c r="I27" s="63">
        <v>36750110</v>
      </c>
      <c r="J27" s="28">
        <f t="shared" si="2"/>
        <v>-73.09636886014731</v>
      </c>
      <c r="K27" s="29">
        <f t="shared" si="3"/>
        <v>-74.28387291252221</v>
      </c>
      <c r="L27" s="30">
        <f aca="true" t="shared" si="6" ref="L27:L32">IF($E$32=0,0,($E27/$E$32)*100)</f>
        <v>45.412725079453026</v>
      </c>
      <c r="M27" s="29">
        <f aca="true" t="shared" si="7" ref="M27:M32">IF($H$32=0,0,($H27/$H$32)*100)</f>
        <v>42.49116009545052</v>
      </c>
      <c r="N27" s="5"/>
      <c r="O27" s="31"/>
    </row>
    <row r="28" spans="1:15" ht="12.75">
      <c r="A28" s="6"/>
      <c r="B28" s="27" t="s">
        <v>34</v>
      </c>
      <c r="C28" s="61">
        <v>152560000</v>
      </c>
      <c r="D28" s="62">
        <v>37236071</v>
      </c>
      <c r="E28" s="63">
        <f t="shared" si="0"/>
        <v>-115323929</v>
      </c>
      <c r="F28" s="61">
        <v>99000000</v>
      </c>
      <c r="G28" s="62">
        <v>5000000</v>
      </c>
      <c r="H28" s="63">
        <f t="shared" si="1"/>
        <v>-94000000</v>
      </c>
      <c r="I28" s="63">
        <v>25647421</v>
      </c>
      <c r="J28" s="28">
        <f t="shared" si="2"/>
        <v>-75.59250721027793</v>
      </c>
      <c r="K28" s="29">
        <f t="shared" si="3"/>
        <v>-94.94949494949495</v>
      </c>
      <c r="L28" s="30">
        <f t="shared" si="6"/>
        <v>33.92461612892393</v>
      </c>
      <c r="M28" s="29">
        <f t="shared" si="7"/>
        <v>32.22942136445484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113852675</v>
      </c>
      <c r="D30" s="62">
        <v>58001162</v>
      </c>
      <c r="E30" s="63">
        <f t="shared" si="0"/>
        <v>-55851513</v>
      </c>
      <c r="F30" s="61">
        <v>121758999</v>
      </c>
      <c r="G30" s="62">
        <v>44500000</v>
      </c>
      <c r="H30" s="63">
        <f t="shared" si="1"/>
        <v>-77258999</v>
      </c>
      <c r="I30" s="63">
        <v>46784971</v>
      </c>
      <c r="J30" s="28">
        <f t="shared" si="2"/>
        <v>-49.055951474130936</v>
      </c>
      <c r="K30" s="29">
        <f t="shared" si="3"/>
        <v>-63.45239336272795</v>
      </c>
      <c r="L30" s="30">
        <f t="shared" si="6"/>
        <v>16.429731064266846</v>
      </c>
      <c r="M30" s="29">
        <f t="shared" si="7"/>
        <v>26.489498223053136</v>
      </c>
      <c r="N30" s="5"/>
      <c r="O30" s="31"/>
    </row>
    <row r="31" spans="1:15" ht="12.75">
      <c r="A31" s="6"/>
      <c r="B31" s="27" t="s">
        <v>30</v>
      </c>
      <c r="C31" s="61">
        <v>155692938</v>
      </c>
      <c r="D31" s="62">
        <v>141303450</v>
      </c>
      <c r="E31" s="63">
        <f t="shared" si="0"/>
        <v>-14389488</v>
      </c>
      <c r="F31" s="61">
        <v>106036916</v>
      </c>
      <c r="G31" s="62">
        <v>109566222</v>
      </c>
      <c r="H31" s="63">
        <f t="shared" si="1"/>
        <v>3529306</v>
      </c>
      <c r="I31" s="63">
        <v>107170481</v>
      </c>
      <c r="J31" s="28">
        <f t="shared" si="2"/>
        <v>-9.242222662661808</v>
      </c>
      <c r="K31" s="29">
        <f t="shared" si="3"/>
        <v>3.3283748086373994</v>
      </c>
      <c r="L31" s="30">
        <f t="shared" si="6"/>
        <v>4.232927727356197</v>
      </c>
      <c r="M31" s="29">
        <f t="shared" si="7"/>
        <v>-1.2100796829584963</v>
      </c>
      <c r="N31" s="5"/>
      <c r="O31" s="31"/>
    </row>
    <row r="32" spans="1:15" ht="17.25" thickBot="1">
      <c r="A32" s="6"/>
      <c r="B32" s="55" t="s">
        <v>37</v>
      </c>
      <c r="C32" s="79">
        <v>633301885</v>
      </c>
      <c r="D32" s="80">
        <v>293360149</v>
      </c>
      <c r="E32" s="81">
        <f t="shared" si="0"/>
        <v>-339941736</v>
      </c>
      <c r="F32" s="79">
        <v>493627930</v>
      </c>
      <c r="G32" s="80">
        <v>201968955</v>
      </c>
      <c r="H32" s="81">
        <f t="shared" si="1"/>
        <v>-291658975</v>
      </c>
      <c r="I32" s="81">
        <v>216352983</v>
      </c>
      <c r="J32" s="56">
        <f t="shared" si="2"/>
        <v>-53.67767632651211</v>
      </c>
      <c r="K32" s="57">
        <f t="shared" si="3"/>
        <v>-59.08477970442232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736413999</v>
      </c>
      <c r="D7" s="62">
        <v>784461752</v>
      </c>
      <c r="E7" s="63">
        <f>($D7-$C7)</f>
        <v>48047753</v>
      </c>
      <c r="F7" s="61">
        <v>775469999</v>
      </c>
      <c r="G7" s="62">
        <v>828050391</v>
      </c>
      <c r="H7" s="63">
        <f>($G7-$F7)</f>
        <v>52580392</v>
      </c>
      <c r="I7" s="63">
        <v>869627239</v>
      </c>
      <c r="J7" s="28">
        <f>IF($C7=0,0,($E7/$C7)*100)</f>
        <v>6.524557255191452</v>
      </c>
      <c r="K7" s="29">
        <f>IF($F7=0,0,($H7/$F7)*100)</f>
        <v>6.780454700736914</v>
      </c>
      <c r="L7" s="30">
        <f>IF($E$10=0,0,($E7/$E$10)*100)</f>
        <v>20.935089981503626</v>
      </c>
      <c r="M7" s="29">
        <f>IF($H$10=0,0,($H7/$H$10)*100)</f>
        <v>16.5253419462346</v>
      </c>
      <c r="N7" s="5"/>
      <c r="O7" s="31"/>
    </row>
    <row r="8" spans="1:15" ht="12.75">
      <c r="A8" s="2"/>
      <c r="B8" s="27" t="s">
        <v>16</v>
      </c>
      <c r="C8" s="61">
        <v>2398436987</v>
      </c>
      <c r="D8" s="62">
        <v>2566359500</v>
      </c>
      <c r="E8" s="63">
        <f>($D8-$C8)</f>
        <v>167922513</v>
      </c>
      <c r="F8" s="61">
        <v>2569601988</v>
      </c>
      <c r="G8" s="62">
        <v>2834621742</v>
      </c>
      <c r="H8" s="63">
        <f>($G8-$F8)</f>
        <v>265019754</v>
      </c>
      <c r="I8" s="63">
        <v>3121303483</v>
      </c>
      <c r="J8" s="28">
        <f>IF($C8=0,0,($E8/$C8)*100)</f>
        <v>7.001331029757006</v>
      </c>
      <c r="K8" s="29">
        <f>IF($F8=0,0,($H8/$F8)*100)</f>
        <v>10.313649944140687</v>
      </c>
      <c r="L8" s="30">
        <f>IF($E$10=0,0,($E8/$E$10)*100)</f>
        <v>73.16622942960959</v>
      </c>
      <c r="M8" s="29">
        <f>IF($H$10=0,0,($H8/$H$10)*100)</f>
        <v>83.2923051877775</v>
      </c>
      <c r="N8" s="5"/>
      <c r="O8" s="31"/>
    </row>
    <row r="9" spans="1:15" ht="12.75">
      <c r="A9" s="2"/>
      <c r="B9" s="27" t="s">
        <v>17</v>
      </c>
      <c r="C9" s="61">
        <v>672233224</v>
      </c>
      <c r="D9" s="62">
        <v>685771181</v>
      </c>
      <c r="E9" s="63">
        <f aca="true" t="shared" si="0" ref="E9:E32">($D9-$C9)</f>
        <v>13537957</v>
      </c>
      <c r="F9" s="61">
        <v>707551448</v>
      </c>
      <c r="G9" s="62">
        <v>708131659</v>
      </c>
      <c r="H9" s="63">
        <f aca="true" t="shared" si="1" ref="H9:H32">($G9-$F9)</f>
        <v>580211</v>
      </c>
      <c r="I9" s="63">
        <v>759349623</v>
      </c>
      <c r="J9" s="28">
        <f aca="true" t="shared" si="2" ref="J9:J32">IF($C9=0,0,($E9/$C9)*100)</f>
        <v>2.0138779989844715</v>
      </c>
      <c r="K9" s="29">
        <f aca="true" t="shared" si="3" ref="K9:K32">IF($F9=0,0,($H9/$F9)*100)</f>
        <v>0.08200265883704333</v>
      </c>
      <c r="L9" s="30">
        <f>IF($E$10=0,0,($E9/$E$10)*100)</f>
        <v>5.898680588886787</v>
      </c>
      <c r="M9" s="29">
        <f>IF($H$10=0,0,($H9/$H$10)*100)</f>
        <v>0.18235286598789</v>
      </c>
      <c r="N9" s="5"/>
      <c r="O9" s="31"/>
    </row>
    <row r="10" spans="1:15" ht="16.5">
      <c r="A10" s="6"/>
      <c r="B10" s="32" t="s">
        <v>18</v>
      </c>
      <c r="C10" s="64">
        <v>3807084210</v>
      </c>
      <c r="D10" s="65">
        <v>4036592433</v>
      </c>
      <c r="E10" s="66">
        <f t="shared" si="0"/>
        <v>229508223</v>
      </c>
      <c r="F10" s="64">
        <v>4052623435</v>
      </c>
      <c r="G10" s="65">
        <v>4370803792</v>
      </c>
      <c r="H10" s="66">
        <f t="shared" si="1"/>
        <v>318180357</v>
      </c>
      <c r="I10" s="66">
        <v>4750280345</v>
      </c>
      <c r="J10" s="33">
        <f t="shared" si="2"/>
        <v>6.028451443158385</v>
      </c>
      <c r="K10" s="34">
        <f t="shared" si="3"/>
        <v>7.851219391667956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920777107</v>
      </c>
      <c r="D12" s="62">
        <v>956641551</v>
      </c>
      <c r="E12" s="63">
        <f t="shared" si="0"/>
        <v>35864444</v>
      </c>
      <c r="F12" s="61">
        <v>991387084</v>
      </c>
      <c r="G12" s="62">
        <v>1009617926</v>
      </c>
      <c r="H12" s="63">
        <f t="shared" si="1"/>
        <v>18230842</v>
      </c>
      <c r="I12" s="63">
        <v>1073655277</v>
      </c>
      <c r="J12" s="28">
        <f t="shared" si="2"/>
        <v>3.895019079791261</v>
      </c>
      <c r="K12" s="29">
        <f t="shared" si="3"/>
        <v>1.8389226866304422</v>
      </c>
      <c r="L12" s="30">
        <f aca="true" t="shared" si="4" ref="L12:L17">IF($E$17=0,0,($E12/$E$17)*100)</f>
        <v>11.880512987998685</v>
      </c>
      <c r="M12" s="29">
        <f aca="true" t="shared" si="5" ref="M12:M17">IF($H$17=0,0,($H12/$H$17)*100)</f>
        <v>4.9966013716947595</v>
      </c>
      <c r="N12" s="5"/>
      <c r="O12" s="31"/>
    </row>
    <row r="13" spans="1:15" ht="12.75">
      <c r="A13" s="2"/>
      <c r="B13" s="27" t="s">
        <v>21</v>
      </c>
      <c r="C13" s="61">
        <v>154586000</v>
      </c>
      <c r="D13" s="62">
        <v>124586000</v>
      </c>
      <c r="E13" s="63">
        <f t="shared" si="0"/>
        <v>-30000000</v>
      </c>
      <c r="F13" s="61">
        <v>164979000</v>
      </c>
      <c r="G13" s="62">
        <v>134979000</v>
      </c>
      <c r="H13" s="63">
        <f t="shared" si="1"/>
        <v>-30000000</v>
      </c>
      <c r="I13" s="63">
        <v>143887866</v>
      </c>
      <c r="J13" s="28">
        <f t="shared" si="2"/>
        <v>-19.40667330806153</v>
      </c>
      <c r="K13" s="29">
        <f t="shared" si="3"/>
        <v>-18.18413252595785</v>
      </c>
      <c r="L13" s="30">
        <f t="shared" si="4"/>
        <v>-9.93784790417943</v>
      </c>
      <c r="M13" s="29">
        <f t="shared" si="5"/>
        <v>-8.222222602271623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1577335998</v>
      </c>
      <c r="D15" s="62">
        <v>1736811066</v>
      </c>
      <c r="E15" s="63">
        <f t="shared" si="0"/>
        <v>159475068</v>
      </c>
      <c r="F15" s="61">
        <v>1711639997</v>
      </c>
      <c r="G15" s="62">
        <v>1907233155</v>
      </c>
      <c r="H15" s="63">
        <f t="shared" si="1"/>
        <v>195593158</v>
      </c>
      <c r="I15" s="63">
        <v>2093955084</v>
      </c>
      <c r="J15" s="28">
        <f t="shared" si="2"/>
        <v>10.110405658794836</v>
      </c>
      <c r="K15" s="29">
        <f t="shared" si="3"/>
        <v>11.427236939006866</v>
      </c>
      <c r="L15" s="30">
        <f t="shared" si="4"/>
        <v>52.827965676422394</v>
      </c>
      <c r="M15" s="29">
        <f t="shared" si="5"/>
        <v>53.60701615190949</v>
      </c>
      <c r="N15" s="5"/>
      <c r="O15" s="31"/>
    </row>
    <row r="16" spans="1:15" ht="12.75">
      <c r="A16" s="2"/>
      <c r="B16" s="27" t="s">
        <v>23</v>
      </c>
      <c r="C16" s="61">
        <v>1078559105</v>
      </c>
      <c r="D16" s="62">
        <v>1215095817</v>
      </c>
      <c r="E16" s="63">
        <f t="shared" si="0"/>
        <v>136536712</v>
      </c>
      <c r="F16" s="61">
        <v>1132432354</v>
      </c>
      <c r="G16" s="62">
        <v>1313473202</v>
      </c>
      <c r="H16" s="63">
        <f t="shared" si="1"/>
        <v>181040848</v>
      </c>
      <c r="I16" s="63">
        <v>1430093194</v>
      </c>
      <c r="J16" s="40">
        <f t="shared" si="2"/>
        <v>12.659177542245123</v>
      </c>
      <c r="K16" s="29">
        <f t="shared" si="3"/>
        <v>15.986901765966321</v>
      </c>
      <c r="L16" s="30">
        <f t="shared" si="4"/>
        <v>45.22936923975834</v>
      </c>
      <c r="M16" s="29">
        <f t="shared" si="5"/>
        <v>49.61860507866738</v>
      </c>
      <c r="N16" s="5"/>
      <c r="O16" s="31"/>
    </row>
    <row r="17" spans="1:15" ht="16.5">
      <c r="A17" s="2"/>
      <c r="B17" s="32" t="s">
        <v>24</v>
      </c>
      <c r="C17" s="64">
        <v>3731258210</v>
      </c>
      <c r="D17" s="65">
        <v>4033134434</v>
      </c>
      <c r="E17" s="66">
        <f t="shared" si="0"/>
        <v>301876224</v>
      </c>
      <c r="F17" s="64">
        <v>4000438435</v>
      </c>
      <c r="G17" s="65">
        <v>4365303283</v>
      </c>
      <c r="H17" s="66">
        <f t="shared" si="1"/>
        <v>364864848</v>
      </c>
      <c r="I17" s="66">
        <v>4741591421</v>
      </c>
      <c r="J17" s="41">
        <f t="shared" si="2"/>
        <v>8.090467263588279</v>
      </c>
      <c r="K17" s="34">
        <f t="shared" si="3"/>
        <v>9.120621500078153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75826000</v>
      </c>
      <c r="D18" s="71">
        <v>3457999</v>
      </c>
      <c r="E18" s="72">
        <f t="shared" si="0"/>
        <v>-72368001</v>
      </c>
      <c r="F18" s="73">
        <v>52185000</v>
      </c>
      <c r="G18" s="74">
        <v>5500509</v>
      </c>
      <c r="H18" s="75">
        <f t="shared" si="1"/>
        <v>-46684491</v>
      </c>
      <c r="I18" s="75">
        <v>8688924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69966530</v>
      </c>
      <c r="D21" s="62">
        <v>100000000</v>
      </c>
      <c r="E21" s="63">
        <f t="shared" si="0"/>
        <v>30033470</v>
      </c>
      <c r="F21" s="61">
        <v>44946900</v>
      </c>
      <c r="G21" s="62">
        <v>50000000</v>
      </c>
      <c r="H21" s="63">
        <f t="shared" si="1"/>
        <v>5053100</v>
      </c>
      <c r="I21" s="63">
        <v>0</v>
      </c>
      <c r="J21" s="28">
        <f t="shared" si="2"/>
        <v>42.92548165530004</v>
      </c>
      <c r="K21" s="29">
        <f t="shared" si="3"/>
        <v>11.242377116108118</v>
      </c>
      <c r="L21" s="30">
        <f>IF($E$25=0,0,($E21/$E$25)*100)</f>
        <v>-35.95136829068074</v>
      </c>
      <c r="M21" s="29">
        <f>IF($H$25=0,0,($H21/$H$25)*100)</f>
        <v>-17.066792219209876</v>
      </c>
      <c r="N21" s="5"/>
      <c r="O21" s="31"/>
    </row>
    <row r="22" spans="1:15" ht="12.75">
      <c r="A22" s="6"/>
      <c r="B22" s="27" t="s">
        <v>28</v>
      </c>
      <c r="C22" s="61">
        <v>252329637</v>
      </c>
      <c r="D22" s="62">
        <v>120000000</v>
      </c>
      <c r="E22" s="63">
        <f t="shared" si="0"/>
        <v>-132329637</v>
      </c>
      <c r="F22" s="61">
        <v>153490890</v>
      </c>
      <c r="G22" s="62">
        <v>120000000</v>
      </c>
      <c r="H22" s="63">
        <f t="shared" si="1"/>
        <v>-33490890</v>
      </c>
      <c r="I22" s="63">
        <v>120000000</v>
      </c>
      <c r="J22" s="28">
        <f t="shared" si="2"/>
        <v>-52.44316068984002</v>
      </c>
      <c r="K22" s="29">
        <f t="shared" si="3"/>
        <v>-21.819464334332807</v>
      </c>
      <c r="L22" s="30">
        <f>IF($E$25=0,0,($E22/$E$25)*100)</f>
        <v>158.40432409438844</v>
      </c>
      <c r="M22" s="29">
        <f>IF($H$25=0,0,($H22/$H$25)*100)</f>
        <v>113.11512949801387</v>
      </c>
      <c r="N22" s="5"/>
      <c r="O22" s="31"/>
    </row>
    <row r="23" spans="1:15" ht="12.75">
      <c r="A23" s="6"/>
      <c r="B23" s="27" t="s">
        <v>29</v>
      </c>
      <c r="C23" s="61">
        <v>470302990</v>
      </c>
      <c r="D23" s="62">
        <v>489060000</v>
      </c>
      <c r="E23" s="63">
        <f t="shared" si="0"/>
        <v>18757010</v>
      </c>
      <c r="F23" s="61">
        <v>467542000</v>
      </c>
      <c r="G23" s="62">
        <v>466372000</v>
      </c>
      <c r="H23" s="63">
        <f t="shared" si="1"/>
        <v>-1170000</v>
      </c>
      <c r="I23" s="63">
        <v>480820000</v>
      </c>
      <c r="J23" s="28">
        <f t="shared" si="2"/>
        <v>3.9882821072432475</v>
      </c>
      <c r="K23" s="29">
        <f t="shared" si="3"/>
        <v>-0.2502448977845841</v>
      </c>
      <c r="L23" s="30">
        <f>IF($E$25=0,0,($E23/$E$25)*100)</f>
        <v>-22.452955803707717</v>
      </c>
      <c r="M23" s="29">
        <f>IF($H$25=0,0,($H23/$H$25)*100)</f>
        <v>3.9516627211960094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792599157</v>
      </c>
      <c r="D25" s="65">
        <v>709060000</v>
      </c>
      <c r="E25" s="66">
        <f t="shared" si="0"/>
        <v>-83539157</v>
      </c>
      <c r="F25" s="64">
        <v>665979790</v>
      </c>
      <c r="G25" s="65">
        <v>636372000</v>
      </c>
      <c r="H25" s="66">
        <f t="shared" si="1"/>
        <v>-29607790</v>
      </c>
      <c r="I25" s="66">
        <v>600820000</v>
      </c>
      <c r="J25" s="41">
        <f t="shared" si="2"/>
        <v>-10.53989980461208</v>
      </c>
      <c r="K25" s="34">
        <f t="shared" si="3"/>
        <v>-4.445749021903503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127182990</v>
      </c>
      <c r="D27" s="62">
        <v>119133000</v>
      </c>
      <c r="E27" s="63">
        <f t="shared" si="0"/>
        <v>-8049990</v>
      </c>
      <c r="F27" s="61">
        <v>138904000</v>
      </c>
      <c r="G27" s="62">
        <v>97597350</v>
      </c>
      <c r="H27" s="63">
        <f t="shared" si="1"/>
        <v>-41306650</v>
      </c>
      <c r="I27" s="63">
        <v>134996350</v>
      </c>
      <c r="J27" s="28">
        <f t="shared" si="2"/>
        <v>-6.329454905880103</v>
      </c>
      <c r="K27" s="29">
        <f t="shared" si="3"/>
        <v>-29.737552554282093</v>
      </c>
      <c r="L27" s="30">
        <f aca="true" t="shared" si="6" ref="L27:L32">IF($E$32=0,0,($E27/$E$32)*100)</f>
        <v>9.636187734094563</v>
      </c>
      <c r="M27" s="29">
        <f aca="true" t="shared" si="7" ref="M27:M32">IF($H$32=0,0,($H27/$H$32)*100)</f>
        <v>139.51277216189482</v>
      </c>
      <c r="N27" s="5"/>
      <c r="O27" s="31"/>
    </row>
    <row r="28" spans="1:15" ht="12.75">
      <c r="A28" s="6"/>
      <c r="B28" s="27" t="s">
        <v>34</v>
      </c>
      <c r="C28" s="61">
        <v>122010030</v>
      </c>
      <c r="D28" s="62">
        <v>133000000</v>
      </c>
      <c r="E28" s="63">
        <f t="shared" si="0"/>
        <v>10989970</v>
      </c>
      <c r="F28" s="61">
        <v>85990400</v>
      </c>
      <c r="G28" s="62">
        <v>82500000</v>
      </c>
      <c r="H28" s="63">
        <f t="shared" si="1"/>
        <v>-3490400</v>
      </c>
      <c r="I28" s="63">
        <v>38000000</v>
      </c>
      <c r="J28" s="28">
        <f t="shared" si="2"/>
        <v>9.007431602139594</v>
      </c>
      <c r="K28" s="29">
        <f t="shared" si="3"/>
        <v>-4.059057755284311</v>
      </c>
      <c r="L28" s="30">
        <f t="shared" si="6"/>
        <v>-13.155471511401535</v>
      </c>
      <c r="M28" s="29">
        <f t="shared" si="7"/>
        <v>11.788788971119123</v>
      </c>
      <c r="N28" s="5"/>
      <c r="O28" s="31"/>
    </row>
    <row r="29" spans="1:15" ht="12.75">
      <c r="A29" s="6"/>
      <c r="B29" s="27" t="s">
        <v>35</v>
      </c>
      <c r="C29" s="61"/>
      <c r="D29" s="62">
        <v>17600000</v>
      </c>
      <c r="E29" s="63">
        <f t="shared" si="0"/>
        <v>17600000</v>
      </c>
      <c r="F29" s="61"/>
      <c r="G29" s="62">
        <v>2200000</v>
      </c>
      <c r="H29" s="63">
        <f t="shared" si="1"/>
        <v>2200000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-21.06796457139255</v>
      </c>
      <c r="M29" s="29">
        <f t="shared" si="7"/>
        <v>-7.430476660687047</v>
      </c>
      <c r="N29" s="5"/>
      <c r="O29" s="31"/>
    </row>
    <row r="30" spans="1:15" ht="12.75">
      <c r="A30" s="6"/>
      <c r="B30" s="27" t="s">
        <v>36</v>
      </c>
      <c r="C30" s="61">
        <v>144330000</v>
      </c>
      <c r="D30" s="62">
        <v>122700000</v>
      </c>
      <c r="E30" s="63">
        <f t="shared" si="0"/>
        <v>-21630000</v>
      </c>
      <c r="F30" s="61">
        <v>78250000</v>
      </c>
      <c r="G30" s="62">
        <v>143463000</v>
      </c>
      <c r="H30" s="63">
        <f t="shared" si="1"/>
        <v>65213000</v>
      </c>
      <c r="I30" s="63">
        <v>177057000</v>
      </c>
      <c r="J30" s="28">
        <f t="shared" si="2"/>
        <v>-14.986489295364787</v>
      </c>
      <c r="K30" s="29">
        <f t="shared" si="3"/>
        <v>83.33929712460065</v>
      </c>
      <c r="L30" s="30">
        <f t="shared" si="6"/>
        <v>25.892049640864823</v>
      </c>
      <c r="M30" s="29">
        <f t="shared" si="7"/>
        <v>-220.25621566972018</v>
      </c>
      <c r="N30" s="5"/>
      <c r="O30" s="31"/>
    </row>
    <row r="31" spans="1:15" ht="12.75">
      <c r="A31" s="6"/>
      <c r="B31" s="27" t="s">
        <v>30</v>
      </c>
      <c r="C31" s="61">
        <v>399076137</v>
      </c>
      <c r="D31" s="62">
        <v>316627000</v>
      </c>
      <c r="E31" s="63">
        <f t="shared" si="0"/>
        <v>-82449137</v>
      </c>
      <c r="F31" s="61">
        <v>362835391</v>
      </c>
      <c r="G31" s="62">
        <v>310611650</v>
      </c>
      <c r="H31" s="63">
        <f t="shared" si="1"/>
        <v>-52223741</v>
      </c>
      <c r="I31" s="63">
        <v>250766650</v>
      </c>
      <c r="J31" s="28">
        <f t="shared" si="2"/>
        <v>-20.660001778056703</v>
      </c>
      <c r="K31" s="29">
        <f t="shared" si="3"/>
        <v>-14.39323238454432</v>
      </c>
      <c r="L31" s="30">
        <f t="shared" si="6"/>
        <v>98.69519870783469</v>
      </c>
      <c r="M31" s="29">
        <f t="shared" si="7"/>
        <v>176.38513119739326</v>
      </c>
      <c r="N31" s="5"/>
      <c r="O31" s="31"/>
    </row>
    <row r="32" spans="1:15" ht="17.25" thickBot="1">
      <c r="A32" s="6"/>
      <c r="B32" s="55" t="s">
        <v>37</v>
      </c>
      <c r="C32" s="79">
        <v>792599157</v>
      </c>
      <c r="D32" s="80">
        <v>709060000</v>
      </c>
      <c r="E32" s="81">
        <f t="shared" si="0"/>
        <v>-83539157</v>
      </c>
      <c r="F32" s="79">
        <v>665979791</v>
      </c>
      <c r="G32" s="80">
        <v>636372000</v>
      </c>
      <c r="H32" s="81">
        <f t="shared" si="1"/>
        <v>-29607791</v>
      </c>
      <c r="I32" s="81">
        <v>600820000</v>
      </c>
      <c r="J32" s="56">
        <f t="shared" si="2"/>
        <v>-10.53989980461208</v>
      </c>
      <c r="K32" s="57">
        <f t="shared" si="3"/>
        <v>-4.445749165382708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259656686</v>
      </c>
      <c r="D7" s="62">
        <v>240640248</v>
      </c>
      <c r="E7" s="63">
        <f>($D7-$C7)</f>
        <v>-19016438</v>
      </c>
      <c r="F7" s="61">
        <v>277832654</v>
      </c>
      <c r="G7" s="62">
        <v>264870273</v>
      </c>
      <c r="H7" s="63">
        <f>($G7-$F7)</f>
        <v>-12962381</v>
      </c>
      <c r="I7" s="63">
        <v>291940700</v>
      </c>
      <c r="J7" s="28">
        <f>IF($C7=0,0,($E7/$C7)*100)</f>
        <v>-7.323685090858781</v>
      </c>
      <c r="K7" s="29">
        <f>IF($F7=0,0,($H7/$F7)*100)</f>
        <v>-4.66553546294094</v>
      </c>
      <c r="L7" s="30">
        <f>IF($E$10=0,0,($E7/$E$10)*100)</f>
        <v>37.603945096103494</v>
      </c>
      <c r="M7" s="29">
        <f>IF($H$10=0,0,($H7/$H$10)*100)</f>
        <v>53.08431398076138</v>
      </c>
      <c r="N7" s="5"/>
      <c r="O7" s="31"/>
    </row>
    <row r="8" spans="1:15" ht="12.75">
      <c r="A8" s="2"/>
      <c r="B8" s="27" t="s">
        <v>16</v>
      </c>
      <c r="C8" s="61">
        <v>1011662052</v>
      </c>
      <c r="D8" s="62">
        <v>987462850</v>
      </c>
      <c r="E8" s="63">
        <f>($D8-$C8)</f>
        <v>-24199202</v>
      </c>
      <c r="F8" s="61">
        <v>1088325332</v>
      </c>
      <c r="G8" s="62">
        <v>1083528836</v>
      </c>
      <c r="H8" s="63">
        <f>($G8-$F8)</f>
        <v>-4796496</v>
      </c>
      <c r="I8" s="63">
        <v>1200830015</v>
      </c>
      <c r="J8" s="28">
        <f>IF($C8=0,0,($E8/$C8)*100)</f>
        <v>-2.392024288363838</v>
      </c>
      <c r="K8" s="29">
        <f>IF($F8=0,0,($H8/$F8)*100)</f>
        <v>-0.4407226275975353</v>
      </c>
      <c r="L8" s="30">
        <f>IF($E$10=0,0,($E8/$E$10)*100)</f>
        <v>47.85257172649882</v>
      </c>
      <c r="M8" s="29">
        <f>IF($H$10=0,0,($H8/$H$10)*100)</f>
        <v>19.642895828433527</v>
      </c>
      <c r="N8" s="5"/>
      <c r="O8" s="31"/>
    </row>
    <row r="9" spans="1:15" ht="12.75">
      <c r="A9" s="2"/>
      <c r="B9" s="27" t="s">
        <v>17</v>
      </c>
      <c r="C9" s="61">
        <v>360212995</v>
      </c>
      <c r="D9" s="62">
        <v>352858308</v>
      </c>
      <c r="E9" s="63">
        <f aca="true" t="shared" si="0" ref="E9:E32">($D9-$C9)</f>
        <v>-7354687</v>
      </c>
      <c r="F9" s="61">
        <v>362067832</v>
      </c>
      <c r="G9" s="62">
        <v>355408232</v>
      </c>
      <c r="H9" s="63">
        <f aca="true" t="shared" si="1" ref="H9:H32">($G9-$F9)</f>
        <v>-6659600</v>
      </c>
      <c r="I9" s="63">
        <v>364114414</v>
      </c>
      <c r="J9" s="28">
        <f aca="true" t="shared" si="2" ref="J9:J32">IF($C9=0,0,($E9/$C9)*100)</f>
        <v>-2.041760597781876</v>
      </c>
      <c r="K9" s="29">
        <f aca="true" t="shared" si="3" ref="K9:K32">IF($F9=0,0,($H9/$F9)*100)</f>
        <v>-1.8393238535479726</v>
      </c>
      <c r="L9" s="30">
        <f>IF($E$10=0,0,($E9/$E$10)*100)</f>
        <v>14.543483177397686</v>
      </c>
      <c r="M9" s="29">
        <f>IF($H$10=0,0,($H9/$H$10)*100)</f>
        <v>27.2727901908051</v>
      </c>
      <c r="N9" s="5"/>
      <c r="O9" s="31"/>
    </row>
    <row r="10" spans="1:15" ht="16.5">
      <c r="A10" s="6"/>
      <c r="B10" s="32" t="s">
        <v>18</v>
      </c>
      <c r="C10" s="64">
        <v>1631531733</v>
      </c>
      <c r="D10" s="65">
        <v>1580961406</v>
      </c>
      <c r="E10" s="66">
        <f t="shared" si="0"/>
        <v>-50570327</v>
      </c>
      <c r="F10" s="64">
        <v>1728225818</v>
      </c>
      <c r="G10" s="65">
        <v>1703807341</v>
      </c>
      <c r="H10" s="66">
        <f t="shared" si="1"/>
        <v>-24418477</v>
      </c>
      <c r="I10" s="66">
        <v>1856885129</v>
      </c>
      <c r="J10" s="33">
        <f t="shared" si="2"/>
        <v>-3.0995613494451106</v>
      </c>
      <c r="K10" s="34">
        <f t="shared" si="3"/>
        <v>-1.4129216648469258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423745349</v>
      </c>
      <c r="D12" s="62">
        <v>442461085</v>
      </c>
      <c r="E12" s="63">
        <f t="shared" si="0"/>
        <v>18715736</v>
      </c>
      <c r="F12" s="61">
        <v>448661960</v>
      </c>
      <c r="G12" s="62">
        <v>465185606</v>
      </c>
      <c r="H12" s="63">
        <f t="shared" si="1"/>
        <v>16523646</v>
      </c>
      <c r="I12" s="63">
        <v>493096681</v>
      </c>
      <c r="J12" s="28">
        <f t="shared" si="2"/>
        <v>4.416741338676027</v>
      </c>
      <c r="K12" s="29">
        <f t="shared" si="3"/>
        <v>3.68287206697889</v>
      </c>
      <c r="L12" s="30">
        <f aca="true" t="shared" si="4" ref="L12:L17">IF($E$17=0,0,($E12/$E$17)*100)</f>
        <v>-29.681917042439128</v>
      </c>
      <c r="M12" s="29">
        <f aca="true" t="shared" si="5" ref="M12:M17">IF($H$17=0,0,($H12/$H$17)*100)</f>
        <v>43.132829250009905</v>
      </c>
      <c r="N12" s="5"/>
      <c r="O12" s="31"/>
    </row>
    <row r="13" spans="1:15" ht="12.75">
      <c r="A13" s="2"/>
      <c r="B13" s="27" t="s">
        <v>21</v>
      </c>
      <c r="C13" s="61">
        <v>317498974</v>
      </c>
      <c r="D13" s="62">
        <v>102307893</v>
      </c>
      <c r="E13" s="63">
        <f t="shared" si="0"/>
        <v>-215191081</v>
      </c>
      <c r="F13" s="61">
        <v>339723902</v>
      </c>
      <c r="G13" s="62">
        <v>111946579</v>
      </c>
      <c r="H13" s="63">
        <f t="shared" si="1"/>
        <v>-227777323</v>
      </c>
      <c r="I13" s="63">
        <v>123237935</v>
      </c>
      <c r="J13" s="28">
        <f t="shared" si="2"/>
        <v>-67.77693744610337</v>
      </c>
      <c r="K13" s="29">
        <f t="shared" si="3"/>
        <v>-67.04777663833616</v>
      </c>
      <c r="L13" s="30">
        <f t="shared" si="4"/>
        <v>341.27879419301485</v>
      </c>
      <c r="M13" s="29">
        <f t="shared" si="5"/>
        <v>-594.5830829335943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467078544</v>
      </c>
      <c r="D15" s="62">
        <v>474096000</v>
      </c>
      <c r="E15" s="63">
        <f t="shared" si="0"/>
        <v>7017456</v>
      </c>
      <c r="F15" s="61">
        <v>504725075</v>
      </c>
      <c r="G15" s="62">
        <v>564106811</v>
      </c>
      <c r="H15" s="63">
        <f t="shared" si="1"/>
        <v>59381736</v>
      </c>
      <c r="I15" s="63">
        <v>644435621</v>
      </c>
      <c r="J15" s="28">
        <f t="shared" si="2"/>
        <v>1.5024145489329093</v>
      </c>
      <c r="K15" s="29">
        <f t="shared" si="3"/>
        <v>11.76516462947675</v>
      </c>
      <c r="L15" s="30">
        <f t="shared" si="4"/>
        <v>-11.129220183537889</v>
      </c>
      <c r="M15" s="29">
        <f t="shared" si="5"/>
        <v>155.00830019338144</v>
      </c>
      <c r="N15" s="5"/>
      <c r="O15" s="31"/>
    </row>
    <row r="16" spans="1:15" ht="12.75">
      <c r="A16" s="2"/>
      <c r="B16" s="27" t="s">
        <v>23</v>
      </c>
      <c r="C16" s="61">
        <v>689419220</v>
      </c>
      <c r="D16" s="62">
        <v>815822772</v>
      </c>
      <c r="E16" s="63">
        <f t="shared" si="0"/>
        <v>126403552</v>
      </c>
      <c r="F16" s="61">
        <v>675291847</v>
      </c>
      <c r="G16" s="62">
        <v>865472534</v>
      </c>
      <c r="H16" s="63">
        <f t="shared" si="1"/>
        <v>190180687</v>
      </c>
      <c r="I16" s="63">
        <v>900377956</v>
      </c>
      <c r="J16" s="40">
        <f t="shared" si="2"/>
        <v>18.33478793933247</v>
      </c>
      <c r="K16" s="29">
        <f t="shared" si="3"/>
        <v>28.162739983443043</v>
      </c>
      <c r="L16" s="30">
        <f t="shared" si="4"/>
        <v>-200.46765696703784</v>
      </c>
      <c r="M16" s="29">
        <f t="shared" si="5"/>
        <v>496.441953490203</v>
      </c>
      <c r="N16" s="5"/>
      <c r="O16" s="31"/>
    </row>
    <row r="17" spans="1:15" ht="16.5">
      <c r="A17" s="2"/>
      <c r="B17" s="32" t="s">
        <v>24</v>
      </c>
      <c r="C17" s="64">
        <v>1897742087</v>
      </c>
      <c r="D17" s="65">
        <v>1834687750</v>
      </c>
      <c r="E17" s="66">
        <f t="shared" si="0"/>
        <v>-63054337</v>
      </c>
      <c r="F17" s="64">
        <v>1968402784</v>
      </c>
      <c r="G17" s="65">
        <v>2006711530</v>
      </c>
      <c r="H17" s="66">
        <f t="shared" si="1"/>
        <v>38308746</v>
      </c>
      <c r="I17" s="66">
        <v>2161148193</v>
      </c>
      <c r="J17" s="41">
        <f t="shared" si="2"/>
        <v>-3.322597808834916</v>
      </c>
      <c r="K17" s="34">
        <f t="shared" si="3"/>
        <v>1.9461843028972265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-266210354</v>
      </c>
      <c r="D18" s="71">
        <v>-253726344</v>
      </c>
      <c r="E18" s="72">
        <f t="shared" si="0"/>
        <v>12484010</v>
      </c>
      <c r="F18" s="73">
        <v>-240176966</v>
      </c>
      <c r="G18" s="74">
        <v>-302904189</v>
      </c>
      <c r="H18" s="75">
        <f t="shared" si="1"/>
        <v>-62727223</v>
      </c>
      <c r="I18" s="75">
        <v>-304263064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85340000</v>
      </c>
      <c r="D21" s="62">
        <v>63334964</v>
      </c>
      <c r="E21" s="63">
        <f t="shared" si="0"/>
        <v>-22005036</v>
      </c>
      <c r="F21" s="61">
        <v>14500000</v>
      </c>
      <c r="G21" s="62">
        <v>0</v>
      </c>
      <c r="H21" s="63">
        <f t="shared" si="1"/>
        <v>-14500000</v>
      </c>
      <c r="I21" s="63">
        <v>0</v>
      </c>
      <c r="J21" s="28">
        <f t="shared" si="2"/>
        <v>-25.78513709866417</v>
      </c>
      <c r="K21" s="29">
        <f t="shared" si="3"/>
        <v>-100</v>
      </c>
      <c r="L21" s="30">
        <f>IF($E$25=0,0,($E21/$E$25)*100)</f>
        <v>28.667131054757196</v>
      </c>
      <c r="M21" s="29">
        <f>IF($H$25=0,0,($H21/$H$25)*100)</f>
        <v>-32.764659360524234</v>
      </c>
      <c r="N21" s="5"/>
      <c r="O21" s="31"/>
    </row>
    <row r="22" spans="1:15" ht="12.75">
      <c r="A22" s="6"/>
      <c r="B22" s="27" t="s">
        <v>28</v>
      </c>
      <c r="C22" s="61">
        <v>6140000</v>
      </c>
      <c r="D22" s="62">
        <v>163290526</v>
      </c>
      <c r="E22" s="63">
        <f t="shared" si="0"/>
        <v>157150526</v>
      </c>
      <c r="F22" s="61">
        <v>2500000</v>
      </c>
      <c r="G22" s="62">
        <v>157629000</v>
      </c>
      <c r="H22" s="63">
        <f t="shared" si="1"/>
        <v>155129000</v>
      </c>
      <c r="I22" s="63">
        <v>14745000</v>
      </c>
      <c r="J22" s="28">
        <f t="shared" si="2"/>
        <v>2559.4548208469055</v>
      </c>
      <c r="K22" s="29">
        <f t="shared" si="3"/>
        <v>6205.16</v>
      </c>
      <c r="L22" s="30">
        <f>IF($E$25=0,0,($E22/$E$25)*100)</f>
        <v>-204.72835055421075</v>
      </c>
      <c r="M22" s="29">
        <f>IF($H$25=0,0,($H22/$H$25)*100)</f>
        <v>350.53440289232856</v>
      </c>
      <c r="N22" s="5"/>
      <c r="O22" s="31"/>
    </row>
    <row r="23" spans="1:15" ht="12.75">
      <c r="A23" s="6"/>
      <c r="B23" s="27" t="s">
        <v>29</v>
      </c>
      <c r="C23" s="61">
        <v>385790000</v>
      </c>
      <c r="D23" s="62">
        <v>173884000</v>
      </c>
      <c r="E23" s="63">
        <f t="shared" si="0"/>
        <v>-211906000</v>
      </c>
      <c r="F23" s="61">
        <v>283300000</v>
      </c>
      <c r="G23" s="62">
        <v>186926000</v>
      </c>
      <c r="H23" s="63">
        <f t="shared" si="1"/>
        <v>-96374000</v>
      </c>
      <c r="I23" s="63">
        <v>196355000</v>
      </c>
      <c r="J23" s="28">
        <f t="shared" si="2"/>
        <v>-54.927810466834295</v>
      </c>
      <c r="K23" s="29">
        <f t="shared" si="3"/>
        <v>-34.018355100600076</v>
      </c>
      <c r="L23" s="30">
        <f>IF($E$25=0,0,($E23/$E$25)*100)</f>
        <v>276.06121949945356</v>
      </c>
      <c r="M23" s="29">
        <f>IF($H$25=0,0,($H23/$H$25)*100)</f>
        <v>-217.76974353180432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477270000</v>
      </c>
      <c r="D25" s="65">
        <v>400509490</v>
      </c>
      <c r="E25" s="66">
        <f t="shared" si="0"/>
        <v>-76760510</v>
      </c>
      <c r="F25" s="64">
        <v>300300000</v>
      </c>
      <c r="G25" s="65">
        <v>344555000</v>
      </c>
      <c r="H25" s="66">
        <f t="shared" si="1"/>
        <v>44255000</v>
      </c>
      <c r="I25" s="66">
        <v>211100000</v>
      </c>
      <c r="J25" s="41">
        <f t="shared" si="2"/>
        <v>-16.083246380455506</v>
      </c>
      <c r="K25" s="34">
        <f t="shared" si="3"/>
        <v>14.736929736929739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282025000</v>
      </c>
      <c r="D27" s="62">
        <v>118154000</v>
      </c>
      <c r="E27" s="63">
        <f t="shared" si="0"/>
        <v>-163871000</v>
      </c>
      <c r="F27" s="61">
        <v>161000000</v>
      </c>
      <c r="G27" s="62">
        <v>131750000</v>
      </c>
      <c r="H27" s="63">
        <f t="shared" si="1"/>
        <v>-29250000</v>
      </c>
      <c r="I27" s="63">
        <v>101900000</v>
      </c>
      <c r="J27" s="28">
        <f t="shared" si="2"/>
        <v>-58.105132523712435</v>
      </c>
      <c r="K27" s="29">
        <f t="shared" si="3"/>
        <v>-18.16770186335404</v>
      </c>
      <c r="L27" s="30">
        <f aca="true" t="shared" si="6" ref="L27:L32">IF($E$32=0,0,($E27/$E$32)*100)</f>
        <v>213.48346956006418</v>
      </c>
      <c r="M27" s="29">
        <f aca="true" t="shared" si="7" ref="M27:M32">IF($H$32=0,0,($H27/$H$32)*100)</f>
        <v>-66.0942266410575</v>
      </c>
      <c r="N27" s="5"/>
      <c r="O27" s="31"/>
    </row>
    <row r="28" spans="1:15" ht="12.75">
      <c r="A28" s="6"/>
      <c r="B28" s="27" t="s">
        <v>34</v>
      </c>
      <c r="C28" s="61">
        <v>13300000</v>
      </c>
      <c r="D28" s="62">
        <v>36342946</v>
      </c>
      <c r="E28" s="63">
        <f t="shared" si="0"/>
        <v>23042946</v>
      </c>
      <c r="F28" s="61">
        <v>13300000</v>
      </c>
      <c r="G28" s="62">
        <v>36000000</v>
      </c>
      <c r="H28" s="63">
        <f t="shared" si="1"/>
        <v>22700000</v>
      </c>
      <c r="I28" s="63">
        <v>41550000</v>
      </c>
      <c r="J28" s="28">
        <f t="shared" si="2"/>
        <v>173.25523308270675</v>
      </c>
      <c r="K28" s="29">
        <f t="shared" si="3"/>
        <v>170.67669172932332</v>
      </c>
      <c r="L28" s="30">
        <f t="shared" si="6"/>
        <v>-30.019271628080634</v>
      </c>
      <c r="M28" s="29">
        <f t="shared" si="7"/>
        <v>51.2936391368207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172005000</v>
      </c>
      <c r="D30" s="62">
        <v>94995992</v>
      </c>
      <c r="E30" s="63">
        <f t="shared" si="0"/>
        <v>-77009008</v>
      </c>
      <c r="F30" s="61">
        <v>120000000</v>
      </c>
      <c r="G30" s="62">
        <v>147455000</v>
      </c>
      <c r="H30" s="63">
        <f t="shared" si="1"/>
        <v>27455000</v>
      </c>
      <c r="I30" s="63">
        <v>37600000</v>
      </c>
      <c r="J30" s="28">
        <f t="shared" si="2"/>
        <v>-44.77137757623325</v>
      </c>
      <c r="K30" s="29">
        <f t="shared" si="3"/>
        <v>22.879166666666666</v>
      </c>
      <c r="L30" s="30">
        <f t="shared" si="6"/>
        <v>100.32373156457663</v>
      </c>
      <c r="M30" s="29">
        <f t="shared" si="7"/>
        <v>62.03818777539261</v>
      </c>
      <c r="N30" s="5"/>
      <c r="O30" s="31"/>
    </row>
    <row r="31" spans="1:15" ht="12.75">
      <c r="A31" s="6"/>
      <c r="B31" s="27" t="s">
        <v>30</v>
      </c>
      <c r="C31" s="61">
        <v>9940000</v>
      </c>
      <c r="D31" s="62">
        <v>151016552</v>
      </c>
      <c r="E31" s="63">
        <f t="shared" si="0"/>
        <v>141076552</v>
      </c>
      <c r="F31" s="61">
        <v>6000000</v>
      </c>
      <c r="G31" s="62">
        <v>29350000</v>
      </c>
      <c r="H31" s="63">
        <f t="shared" si="1"/>
        <v>23350000</v>
      </c>
      <c r="I31" s="63">
        <v>30050000</v>
      </c>
      <c r="J31" s="28">
        <f t="shared" si="2"/>
        <v>1419.2812072434608</v>
      </c>
      <c r="K31" s="29">
        <f t="shared" si="3"/>
        <v>389.1666666666667</v>
      </c>
      <c r="L31" s="30">
        <f t="shared" si="6"/>
        <v>-183.78792949656017</v>
      </c>
      <c r="M31" s="29">
        <f t="shared" si="7"/>
        <v>52.7623997288442</v>
      </c>
      <c r="N31" s="5"/>
      <c r="O31" s="31"/>
    </row>
    <row r="32" spans="1:15" ht="17.25" thickBot="1">
      <c r="A32" s="6"/>
      <c r="B32" s="55" t="s">
        <v>37</v>
      </c>
      <c r="C32" s="79">
        <v>477270000</v>
      </c>
      <c r="D32" s="80">
        <v>400509490</v>
      </c>
      <c r="E32" s="81">
        <f t="shared" si="0"/>
        <v>-76760510</v>
      </c>
      <c r="F32" s="79">
        <v>300300000</v>
      </c>
      <c r="G32" s="80">
        <v>344555000</v>
      </c>
      <c r="H32" s="81">
        <f t="shared" si="1"/>
        <v>44255000</v>
      </c>
      <c r="I32" s="81">
        <v>211100000</v>
      </c>
      <c r="J32" s="56">
        <f t="shared" si="2"/>
        <v>-16.083246380455506</v>
      </c>
      <c r="K32" s="57">
        <f t="shared" si="3"/>
        <v>14.736929736929739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345400000</v>
      </c>
      <c r="D7" s="62">
        <v>361500000</v>
      </c>
      <c r="E7" s="63">
        <f>($D7-$C7)</f>
        <v>16100000</v>
      </c>
      <c r="F7" s="61">
        <v>379940000</v>
      </c>
      <c r="G7" s="62">
        <v>395382500</v>
      </c>
      <c r="H7" s="63">
        <f>($G7-$F7)</f>
        <v>15442500</v>
      </c>
      <c r="I7" s="63">
        <v>431573500</v>
      </c>
      <c r="J7" s="28">
        <f>IF($C7=0,0,($E7/$C7)*100)</f>
        <v>4.661262304574406</v>
      </c>
      <c r="K7" s="29">
        <f>IF($F7=0,0,($H7/$F7)*100)</f>
        <v>4.064457545928304</v>
      </c>
      <c r="L7" s="30">
        <f>IF($E$10=0,0,($E7/$E$10)*100)</f>
        <v>-47.42295978179548</v>
      </c>
      <c r="M7" s="29">
        <f>IF($H$10=0,0,($H7/$H$10)*100)</f>
        <v>-24.63767422269873</v>
      </c>
      <c r="N7" s="5"/>
      <c r="O7" s="31"/>
    </row>
    <row r="8" spans="1:15" ht="12.75">
      <c r="A8" s="2"/>
      <c r="B8" s="27" t="s">
        <v>16</v>
      </c>
      <c r="C8" s="61">
        <v>1869922000</v>
      </c>
      <c r="D8" s="62">
        <v>1819968100</v>
      </c>
      <c r="E8" s="63">
        <f>($D8-$C8)</f>
        <v>-49953900</v>
      </c>
      <c r="F8" s="61">
        <v>2021646600</v>
      </c>
      <c r="G8" s="62">
        <v>1949110700</v>
      </c>
      <c r="H8" s="63">
        <f>($G8-$F8)</f>
        <v>-72535900</v>
      </c>
      <c r="I8" s="63">
        <v>2105150500</v>
      </c>
      <c r="J8" s="28">
        <f>IF($C8=0,0,($E8/$C8)*100)</f>
        <v>-2.671442979974566</v>
      </c>
      <c r="K8" s="29">
        <f>IF($F8=0,0,($H8/$F8)*100)</f>
        <v>-3.5879614171932914</v>
      </c>
      <c r="L8" s="30">
        <f>IF($E$10=0,0,($E8/$E$10)*100)</f>
        <v>147.1404838909213</v>
      </c>
      <c r="M8" s="29">
        <f>IF($H$10=0,0,($H8/$H$10)*100)</f>
        <v>115.7271085413795</v>
      </c>
      <c r="N8" s="5"/>
      <c r="O8" s="31"/>
    </row>
    <row r="9" spans="1:15" ht="12.75">
      <c r="A9" s="2"/>
      <c r="B9" s="27" t="s">
        <v>17</v>
      </c>
      <c r="C9" s="61">
        <v>342928700</v>
      </c>
      <c r="D9" s="62">
        <v>342832800</v>
      </c>
      <c r="E9" s="63">
        <f aca="true" t="shared" si="0" ref="E9:E32">($D9-$C9)</f>
        <v>-95900</v>
      </c>
      <c r="F9" s="61">
        <v>362588900</v>
      </c>
      <c r="G9" s="62">
        <v>357003900</v>
      </c>
      <c r="H9" s="63">
        <f aca="true" t="shared" si="1" ref="H9:H32">($G9-$F9)</f>
        <v>-5585000</v>
      </c>
      <c r="I9" s="63">
        <v>378644100</v>
      </c>
      <c r="J9" s="28">
        <f aca="true" t="shared" si="2" ref="J9:J32">IF($C9=0,0,($E9/$C9)*100)</f>
        <v>-0.027964996805458397</v>
      </c>
      <c r="K9" s="29">
        <f aca="true" t="shared" si="3" ref="K9:K32">IF($F9=0,0,($H9/$F9)*100)</f>
        <v>-1.5403119069557838</v>
      </c>
      <c r="L9" s="30">
        <f>IF($E$10=0,0,($E9/$E$10)*100)</f>
        <v>0.282475890874173</v>
      </c>
      <c r="M9" s="29">
        <f>IF($H$10=0,0,($H9/$H$10)*100)</f>
        <v>8.910565681319243</v>
      </c>
      <c r="N9" s="5"/>
      <c r="O9" s="31"/>
    </row>
    <row r="10" spans="1:15" ht="16.5">
      <c r="A10" s="6"/>
      <c r="B10" s="32" t="s">
        <v>18</v>
      </c>
      <c r="C10" s="64">
        <v>2558250700</v>
      </c>
      <c r="D10" s="65">
        <v>2524300900</v>
      </c>
      <c r="E10" s="66">
        <f t="shared" si="0"/>
        <v>-33949800</v>
      </c>
      <c r="F10" s="64">
        <v>2764175500</v>
      </c>
      <c r="G10" s="65">
        <v>2701497100</v>
      </c>
      <c r="H10" s="66">
        <f t="shared" si="1"/>
        <v>-62678400</v>
      </c>
      <c r="I10" s="66">
        <v>2915368100</v>
      </c>
      <c r="J10" s="33">
        <f t="shared" si="2"/>
        <v>-1.327070876986372</v>
      </c>
      <c r="K10" s="34">
        <f t="shared" si="3"/>
        <v>-2.2675260669953845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623839502</v>
      </c>
      <c r="D12" s="62">
        <v>615819200</v>
      </c>
      <c r="E12" s="63">
        <f t="shared" si="0"/>
        <v>-8020302</v>
      </c>
      <c r="F12" s="61">
        <v>670646702</v>
      </c>
      <c r="G12" s="62">
        <v>670312700</v>
      </c>
      <c r="H12" s="63">
        <f t="shared" si="1"/>
        <v>-334002</v>
      </c>
      <c r="I12" s="63">
        <v>726334900</v>
      </c>
      <c r="J12" s="28">
        <f t="shared" si="2"/>
        <v>-1.2856354838523836</v>
      </c>
      <c r="K12" s="29">
        <f t="shared" si="3"/>
        <v>-0.04980297360800262</v>
      </c>
      <c r="L12" s="30">
        <f aca="true" t="shared" si="4" ref="L12:L17">IF($E$17=0,0,($E12/$E$17)*100)</f>
        <v>50.658161805803246</v>
      </c>
      <c r="M12" s="29">
        <f aca="true" t="shared" si="5" ref="M12:M17">IF($H$17=0,0,($H12/$H$17)*100)</f>
        <v>0.7657101285030427</v>
      </c>
      <c r="N12" s="5"/>
      <c r="O12" s="31"/>
    </row>
    <row r="13" spans="1:15" ht="12.75">
      <c r="A13" s="2"/>
      <c r="B13" s="27" t="s">
        <v>21</v>
      </c>
      <c r="C13" s="61">
        <v>3263500</v>
      </c>
      <c r="D13" s="62">
        <v>3050000</v>
      </c>
      <c r="E13" s="63">
        <f t="shared" si="0"/>
        <v>-213500</v>
      </c>
      <c r="F13" s="61">
        <v>3508200</v>
      </c>
      <c r="G13" s="62">
        <v>3050000</v>
      </c>
      <c r="H13" s="63">
        <f t="shared" si="1"/>
        <v>-458200</v>
      </c>
      <c r="I13" s="63">
        <v>3050000</v>
      </c>
      <c r="J13" s="28">
        <f t="shared" si="2"/>
        <v>-6.5420560747663545</v>
      </c>
      <c r="K13" s="29">
        <f t="shared" si="3"/>
        <v>-13.060828915113163</v>
      </c>
      <c r="L13" s="30">
        <f t="shared" si="4"/>
        <v>1.3485174929247046</v>
      </c>
      <c r="M13" s="29">
        <f t="shared" si="5"/>
        <v>1.0504379640843293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1184766000</v>
      </c>
      <c r="D15" s="62">
        <v>1134058300</v>
      </c>
      <c r="E15" s="63">
        <f t="shared" si="0"/>
        <v>-50707700</v>
      </c>
      <c r="F15" s="61">
        <v>1280237600</v>
      </c>
      <c r="G15" s="62">
        <v>1191431500</v>
      </c>
      <c r="H15" s="63">
        <f t="shared" si="1"/>
        <v>-88806100</v>
      </c>
      <c r="I15" s="63">
        <v>1254842400</v>
      </c>
      <c r="J15" s="28">
        <f t="shared" si="2"/>
        <v>-4.2799759614978825</v>
      </c>
      <c r="K15" s="29">
        <f t="shared" si="3"/>
        <v>-6.936688939615585</v>
      </c>
      <c r="L15" s="30">
        <f t="shared" si="4"/>
        <v>320.2820631193351</v>
      </c>
      <c r="M15" s="29">
        <f t="shared" si="5"/>
        <v>203.59078760861928</v>
      </c>
      <c r="N15" s="5"/>
      <c r="O15" s="31"/>
    </row>
    <row r="16" spans="1:15" ht="12.75">
      <c r="A16" s="2"/>
      <c r="B16" s="27" t="s">
        <v>23</v>
      </c>
      <c r="C16" s="61">
        <v>723326799</v>
      </c>
      <c r="D16" s="62">
        <v>766436100</v>
      </c>
      <c r="E16" s="63">
        <f t="shared" si="0"/>
        <v>43109301</v>
      </c>
      <c r="F16" s="61">
        <v>785056899</v>
      </c>
      <c r="G16" s="62">
        <v>831035300</v>
      </c>
      <c r="H16" s="63">
        <f t="shared" si="1"/>
        <v>45978401</v>
      </c>
      <c r="I16" s="63">
        <v>925617000</v>
      </c>
      <c r="J16" s="40">
        <f t="shared" si="2"/>
        <v>5.959865037435175</v>
      </c>
      <c r="K16" s="29">
        <f t="shared" si="3"/>
        <v>5.856696636710915</v>
      </c>
      <c r="L16" s="30">
        <f t="shared" si="4"/>
        <v>-272.288742418063</v>
      </c>
      <c r="M16" s="29">
        <f t="shared" si="5"/>
        <v>-105.40693570120665</v>
      </c>
      <c r="N16" s="5"/>
      <c r="O16" s="31"/>
    </row>
    <row r="17" spans="1:15" ht="16.5">
      <c r="A17" s="2"/>
      <c r="B17" s="32" t="s">
        <v>24</v>
      </c>
      <c r="C17" s="64">
        <v>2535195801</v>
      </c>
      <c r="D17" s="65">
        <v>2519363600</v>
      </c>
      <c r="E17" s="66">
        <f t="shared" si="0"/>
        <v>-15832201</v>
      </c>
      <c r="F17" s="64">
        <v>2739449401</v>
      </c>
      <c r="G17" s="65">
        <v>2695829500</v>
      </c>
      <c r="H17" s="66">
        <f t="shared" si="1"/>
        <v>-43619901</v>
      </c>
      <c r="I17" s="66">
        <v>2909844300</v>
      </c>
      <c r="J17" s="41">
        <f t="shared" si="2"/>
        <v>-0.6244961826520475</v>
      </c>
      <c r="K17" s="34">
        <f t="shared" si="3"/>
        <v>-1.592287157560827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23054899</v>
      </c>
      <c r="D18" s="71">
        <v>4937300</v>
      </c>
      <c r="E18" s="72">
        <f t="shared" si="0"/>
        <v>-18117599</v>
      </c>
      <c r="F18" s="73">
        <v>24726099</v>
      </c>
      <c r="G18" s="74">
        <v>5667600</v>
      </c>
      <c r="H18" s="75">
        <f t="shared" si="1"/>
        <v>-19058499</v>
      </c>
      <c r="I18" s="75">
        <v>5523800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90000000</v>
      </c>
      <c r="D21" s="62">
        <v>159701500</v>
      </c>
      <c r="E21" s="63">
        <f t="shared" si="0"/>
        <v>69701500</v>
      </c>
      <c r="F21" s="61">
        <v>125000000</v>
      </c>
      <c r="G21" s="62">
        <v>100000000</v>
      </c>
      <c r="H21" s="63">
        <f t="shared" si="1"/>
        <v>-25000000</v>
      </c>
      <c r="I21" s="63">
        <v>100000000</v>
      </c>
      <c r="J21" s="28">
        <f t="shared" si="2"/>
        <v>77.44611111111112</v>
      </c>
      <c r="K21" s="29">
        <f t="shared" si="3"/>
        <v>-20</v>
      </c>
      <c r="L21" s="30">
        <f>IF($E$25=0,0,($E21/$E$25)*100)</f>
        <v>49.821625265096095</v>
      </c>
      <c r="M21" s="29">
        <f>IF($H$25=0,0,($H21/$H$25)*100)</f>
        <v>82.41414094796042</v>
      </c>
      <c r="N21" s="5"/>
      <c r="O21" s="31"/>
    </row>
    <row r="22" spans="1:15" ht="12.75">
      <c r="A22" s="6"/>
      <c r="B22" s="27" t="s">
        <v>28</v>
      </c>
      <c r="C22" s="61">
        <v>61000000</v>
      </c>
      <c r="D22" s="62">
        <v>110071000</v>
      </c>
      <c r="E22" s="63">
        <f t="shared" si="0"/>
        <v>49071000</v>
      </c>
      <c r="F22" s="61">
        <v>73000000</v>
      </c>
      <c r="G22" s="62">
        <v>73041000</v>
      </c>
      <c r="H22" s="63">
        <f t="shared" si="1"/>
        <v>41000</v>
      </c>
      <c r="I22" s="63">
        <v>73000000</v>
      </c>
      <c r="J22" s="28">
        <f t="shared" si="2"/>
        <v>80.44426229508197</v>
      </c>
      <c r="K22" s="29">
        <f t="shared" si="3"/>
        <v>0.056164383561643834</v>
      </c>
      <c r="L22" s="30">
        <f>IF($E$25=0,0,($E22/$E$25)*100)</f>
        <v>35.07524190130098</v>
      </c>
      <c r="M22" s="29">
        <f>IF($H$25=0,0,($H22/$H$25)*100)</f>
        <v>-0.13515919115465508</v>
      </c>
      <c r="N22" s="5"/>
      <c r="O22" s="31"/>
    </row>
    <row r="23" spans="1:15" ht="12.75">
      <c r="A23" s="6"/>
      <c r="B23" s="27" t="s">
        <v>29</v>
      </c>
      <c r="C23" s="61">
        <v>157878700</v>
      </c>
      <c r="D23" s="62">
        <v>177878300</v>
      </c>
      <c r="E23" s="63">
        <f t="shared" si="0"/>
        <v>19999600</v>
      </c>
      <c r="F23" s="61">
        <v>122906700</v>
      </c>
      <c r="G23" s="62">
        <v>117531100</v>
      </c>
      <c r="H23" s="63">
        <f t="shared" si="1"/>
        <v>-5375600</v>
      </c>
      <c r="I23" s="63">
        <v>127384000</v>
      </c>
      <c r="J23" s="28">
        <f t="shared" si="2"/>
        <v>12.667699949391526</v>
      </c>
      <c r="K23" s="29">
        <f t="shared" si="3"/>
        <v>-4.373724133834852</v>
      </c>
      <c r="L23" s="30">
        <f>IF($E$25=0,0,($E23/$E$25)*100)</f>
        <v>14.295425158021215</v>
      </c>
      <c r="M23" s="29">
        <f>IF($H$25=0,0,($H23/$H$25)*100)</f>
        <v>17.72101824319424</v>
      </c>
      <c r="N23" s="5"/>
      <c r="O23" s="31"/>
    </row>
    <row r="24" spans="1:15" ht="12.75">
      <c r="A24" s="6"/>
      <c r="B24" s="27" t="s">
        <v>30</v>
      </c>
      <c r="C24" s="61"/>
      <c r="D24" s="62">
        <v>1130000</v>
      </c>
      <c r="E24" s="63">
        <f t="shared" si="0"/>
        <v>1130000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0.8077076755817104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308878700</v>
      </c>
      <c r="D25" s="65">
        <v>448780800</v>
      </c>
      <c r="E25" s="66">
        <f t="shared" si="0"/>
        <v>139902100</v>
      </c>
      <c r="F25" s="64">
        <v>320906700</v>
      </c>
      <c r="G25" s="65">
        <v>290572100</v>
      </c>
      <c r="H25" s="66">
        <f t="shared" si="1"/>
        <v>-30334600</v>
      </c>
      <c r="I25" s="66">
        <v>300384000</v>
      </c>
      <c r="J25" s="41">
        <f t="shared" si="2"/>
        <v>45.29354079773063</v>
      </c>
      <c r="K25" s="34">
        <f t="shared" si="3"/>
        <v>-9.4527786425151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168788700</v>
      </c>
      <c r="D27" s="62">
        <v>208116800</v>
      </c>
      <c r="E27" s="63">
        <f t="shared" si="0"/>
        <v>39328100</v>
      </c>
      <c r="F27" s="61">
        <v>138156700</v>
      </c>
      <c r="G27" s="62">
        <v>152044200</v>
      </c>
      <c r="H27" s="63">
        <f t="shared" si="1"/>
        <v>13887500</v>
      </c>
      <c r="I27" s="63">
        <v>165397100</v>
      </c>
      <c r="J27" s="28">
        <f t="shared" si="2"/>
        <v>23.300197228842926</v>
      </c>
      <c r="K27" s="29">
        <f t="shared" si="3"/>
        <v>10.051991687699546</v>
      </c>
      <c r="L27" s="30">
        <f aca="true" t="shared" si="6" ref="L27:L32">IF($E$32=0,0,($E27/$E$32)*100)</f>
        <v>28.111157731013332</v>
      </c>
      <c r="M27" s="29">
        <f aca="true" t="shared" si="7" ref="M27:M32">IF($H$32=0,0,($H27/$H$32)*100)</f>
        <v>-45.78105529659201</v>
      </c>
      <c r="N27" s="5"/>
      <c r="O27" s="31"/>
    </row>
    <row r="28" spans="1:15" ht="12.75">
      <c r="A28" s="6"/>
      <c r="B28" s="27" t="s">
        <v>34</v>
      </c>
      <c r="C28" s="61">
        <v>28160000</v>
      </c>
      <c r="D28" s="62">
        <v>32536400</v>
      </c>
      <c r="E28" s="63">
        <f t="shared" si="0"/>
        <v>4376400</v>
      </c>
      <c r="F28" s="61">
        <v>29284000</v>
      </c>
      <c r="G28" s="62">
        <v>12770000</v>
      </c>
      <c r="H28" s="63">
        <f t="shared" si="1"/>
        <v>-16514000</v>
      </c>
      <c r="I28" s="63">
        <v>9270000</v>
      </c>
      <c r="J28" s="28">
        <f t="shared" si="2"/>
        <v>15.541193181818183</v>
      </c>
      <c r="K28" s="29">
        <f t="shared" si="3"/>
        <v>-56.39256932113099</v>
      </c>
      <c r="L28" s="30">
        <f t="shared" si="6"/>
        <v>3.1281874968281396</v>
      </c>
      <c r="M28" s="29">
        <f t="shared" si="7"/>
        <v>54.43948494458473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9636100</v>
      </c>
      <c r="D30" s="62">
        <v>42908800</v>
      </c>
      <c r="E30" s="63">
        <f t="shared" si="0"/>
        <v>33272700</v>
      </c>
      <c r="F30" s="61">
        <v>14372800</v>
      </c>
      <c r="G30" s="62">
        <v>38289000</v>
      </c>
      <c r="H30" s="63">
        <f t="shared" si="1"/>
        <v>23916200</v>
      </c>
      <c r="I30" s="63">
        <v>38289000</v>
      </c>
      <c r="J30" s="28">
        <f t="shared" si="2"/>
        <v>345.29218252197467</v>
      </c>
      <c r="K30" s="29">
        <f t="shared" si="3"/>
        <v>166.3990315039519</v>
      </c>
      <c r="L30" s="30">
        <f t="shared" si="6"/>
        <v>23.78284528967042</v>
      </c>
      <c r="M30" s="29">
        <f t="shared" si="7"/>
        <v>-78.84132310958444</v>
      </c>
      <c r="N30" s="5"/>
      <c r="O30" s="31"/>
    </row>
    <row r="31" spans="1:15" ht="12.75">
      <c r="A31" s="6"/>
      <c r="B31" s="27" t="s">
        <v>30</v>
      </c>
      <c r="C31" s="61">
        <v>102293900</v>
      </c>
      <c r="D31" s="62">
        <v>165218800</v>
      </c>
      <c r="E31" s="63">
        <f t="shared" si="0"/>
        <v>62924900</v>
      </c>
      <c r="F31" s="61">
        <v>139093200</v>
      </c>
      <c r="G31" s="62">
        <v>87468900</v>
      </c>
      <c r="H31" s="63">
        <f t="shared" si="1"/>
        <v>-51624300</v>
      </c>
      <c r="I31" s="63">
        <v>87427900</v>
      </c>
      <c r="J31" s="28">
        <f t="shared" si="2"/>
        <v>61.51383415824404</v>
      </c>
      <c r="K31" s="29">
        <f t="shared" si="3"/>
        <v>-37.11489849971098</v>
      </c>
      <c r="L31" s="30">
        <f t="shared" si="6"/>
        <v>44.97780948248811</v>
      </c>
      <c r="M31" s="29">
        <f t="shared" si="7"/>
        <v>170.18289346159173</v>
      </c>
      <c r="N31" s="5"/>
      <c r="O31" s="31"/>
    </row>
    <row r="32" spans="1:15" ht="17.25" thickBot="1">
      <c r="A32" s="6"/>
      <c r="B32" s="55" t="s">
        <v>37</v>
      </c>
      <c r="C32" s="79">
        <v>308878700</v>
      </c>
      <c r="D32" s="80">
        <v>448780800</v>
      </c>
      <c r="E32" s="81">
        <f t="shared" si="0"/>
        <v>139902100</v>
      </c>
      <c r="F32" s="79">
        <v>320906700</v>
      </c>
      <c r="G32" s="80">
        <v>290572100</v>
      </c>
      <c r="H32" s="81">
        <f t="shared" si="1"/>
        <v>-30334600</v>
      </c>
      <c r="I32" s="81">
        <v>300384000</v>
      </c>
      <c r="J32" s="56">
        <f t="shared" si="2"/>
        <v>45.29354079773063</v>
      </c>
      <c r="K32" s="57">
        <f t="shared" si="3"/>
        <v>-9.4527786425151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326432203</v>
      </c>
      <c r="D7" s="62">
        <v>332477244</v>
      </c>
      <c r="E7" s="63">
        <f>($D7-$C7)</f>
        <v>6045041</v>
      </c>
      <c r="F7" s="61">
        <v>352546779</v>
      </c>
      <c r="G7" s="62">
        <v>362400196</v>
      </c>
      <c r="H7" s="63">
        <f>($G7-$F7)</f>
        <v>9853417</v>
      </c>
      <c r="I7" s="63">
        <v>393204213</v>
      </c>
      <c r="J7" s="28">
        <f>IF($C7=0,0,($E7/$C7)*100)</f>
        <v>1.8518519142549181</v>
      </c>
      <c r="K7" s="29">
        <f>IF($F7=0,0,($H7/$F7)*100)</f>
        <v>2.794924698489445</v>
      </c>
      <c r="L7" s="30">
        <f>IF($E$10=0,0,($E7/$E$10)*100)</f>
        <v>30.47664186689819</v>
      </c>
      <c r="M7" s="29">
        <f>IF($H$10=0,0,($H7/$H$10)*100)</f>
        <v>-40.198475704694985</v>
      </c>
      <c r="N7" s="5"/>
      <c r="O7" s="31"/>
    </row>
    <row r="8" spans="1:15" ht="12.75">
      <c r="A8" s="2"/>
      <c r="B8" s="27" t="s">
        <v>16</v>
      </c>
      <c r="C8" s="61">
        <v>1259728036</v>
      </c>
      <c r="D8" s="62">
        <v>1171106021</v>
      </c>
      <c r="E8" s="63">
        <f>($D8-$C8)</f>
        <v>-88622015</v>
      </c>
      <c r="F8" s="61">
        <v>1342929908</v>
      </c>
      <c r="G8" s="62">
        <v>1308246485</v>
      </c>
      <c r="H8" s="63">
        <f>($G8-$F8)</f>
        <v>-34683423</v>
      </c>
      <c r="I8" s="63">
        <v>1464281501</v>
      </c>
      <c r="J8" s="28">
        <f>IF($C8=0,0,($E8/$C8)*100)</f>
        <v>-7.035011722165086</v>
      </c>
      <c r="K8" s="29">
        <f>IF($F8=0,0,($H8/$F8)*100)</f>
        <v>-2.5826681492002335</v>
      </c>
      <c r="L8" s="30">
        <f>IF($E$10=0,0,($E8/$E$10)*100)</f>
        <v>-446.7962107581867</v>
      </c>
      <c r="M8" s="29">
        <f>IF($H$10=0,0,($H8/$H$10)*100)</f>
        <v>141.49616694606138</v>
      </c>
      <c r="N8" s="5"/>
      <c r="O8" s="31"/>
    </row>
    <row r="9" spans="1:15" ht="12.75">
      <c r="A9" s="2"/>
      <c r="B9" s="27" t="s">
        <v>17</v>
      </c>
      <c r="C9" s="61">
        <v>798467763</v>
      </c>
      <c r="D9" s="62">
        <v>900879734</v>
      </c>
      <c r="E9" s="63">
        <f aca="true" t="shared" si="0" ref="E9:E32">($D9-$C9)</f>
        <v>102411971</v>
      </c>
      <c r="F9" s="61">
        <v>857718112</v>
      </c>
      <c r="G9" s="62">
        <v>858036201</v>
      </c>
      <c r="H9" s="63">
        <f aca="true" t="shared" si="1" ref="H9:H32">($G9-$F9)</f>
        <v>318089</v>
      </c>
      <c r="I9" s="63">
        <v>893856243</v>
      </c>
      <c r="J9" s="28">
        <f aca="true" t="shared" si="2" ref="J9:J32">IF($C9=0,0,($E9/$C9)*100)</f>
        <v>12.826062083611006</v>
      </c>
      <c r="K9" s="29">
        <f aca="true" t="shared" si="3" ref="K9:K32">IF($F9=0,0,($H9/$F9)*100)</f>
        <v>0.03708549412094028</v>
      </c>
      <c r="L9" s="30">
        <f>IF($E$10=0,0,($E9/$E$10)*100)</f>
        <v>516.3195688912884</v>
      </c>
      <c r="M9" s="29">
        <f>IF($H$10=0,0,($H9/$H$10)*100)</f>
        <v>-1.2976912413663932</v>
      </c>
      <c r="N9" s="5"/>
      <c r="O9" s="31"/>
    </row>
    <row r="10" spans="1:15" ht="16.5">
      <c r="A10" s="6"/>
      <c r="B10" s="32" t="s">
        <v>18</v>
      </c>
      <c r="C10" s="64">
        <v>2384628002</v>
      </c>
      <c r="D10" s="65">
        <v>2404462999</v>
      </c>
      <c r="E10" s="66">
        <f t="shared" si="0"/>
        <v>19834997</v>
      </c>
      <c r="F10" s="64">
        <v>2553194799</v>
      </c>
      <c r="G10" s="65">
        <v>2528682882</v>
      </c>
      <c r="H10" s="66">
        <f t="shared" si="1"/>
        <v>-24511917</v>
      </c>
      <c r="I10" s="66">
        <v>2751341957</v>
      </c>
      <c r="J10" s="33">
        <f t="shared" si="2"/>
        <v>0.8317857956613897</v>
      </c>
      <c r="K10" s="34">
        <f t="shared" si="3"/>
        <v>-0.9600488380126926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535699999</v>
      </c>
      <c r="D12" s="62">
        <v>571451009</v>
      </c>
      <c r="E12" s="63">
        <f t="shared" si="0"/>
        <v>35751010</v>
      </c>
      <c r="F12" s="61">
        <v>569984800</v>
      </c>
      <c r="G12" s="62">
        <v>608585195</v>
      </c>
      <c r="H12" s="63">
        <f t="shared" si="1"/>
        <v>38600395</v>
      </c>
      <c r="I12" s="63">
        <v>646915369</v>
      </c>
      <c r="J12" s="28">
        <f t="shared" si="2"/>
        <v>6.673699844453425</v>
      </c>
      <c r="K12" s="29">
        <f t="shared" si="3"/>
        <v>6.7721797142660645</v>
      </c>
      <c r="L12" s="30">
        <f aca="true" t="shared" si="4" ref="L12:L17">IF($E$17=0,0,($E12/$E$17)*100)</f>
        <v>131.06650771956254</v>
      </c>
      <c r="M12" s="29">
        <f aca="true" t="shared" si="5" ref="M12:M17">IF($H$17=0,0,($H12/$H$17)*100)</f>
        <v>-212.32826339700622</v>
      </c>
      <c r="N12" s="5"/>
      <c r="O12" s="31"/>
    </row>
    <row r="13" spans="1:15" ht="12.75">
      <c r="A13" s="2"/>
      <c r="B13" s="27" t="s">
        <v>21</v>
      </c>
      <c r="C13" s="61">
        <v>50000000</v>
      </c>
      <c r="D13" s="62">
        <v>50000000</v>
      </c>
      <c r="E13" s="63">
        <f t="shared" si="0"/>
        <v>0</v>
      </c>
      <c r="F13" s="61">
        <v>50000000</v>
      </c>
      <c r="G13" s="62">
        <v>53250000</v>
      </c>
      <c r="H13" s="63">
        <f t="shared" si="1"/>
        <v>3250000</v>
      </c>
      <c r="I13" s="63">
        <v>56604750</v>
      </c>
      <c r="J13" s="28">
        <f t="shared" si="2"/>
        <v>0</v>
      </c>
      <c r="K13" s="29">
        <f t="shared" si="3"/>
        <v>6.5</v>
      </c>
      <c r="L13" s="30">
        <f t="shared" si="4"/>
        <v>0</v>
      </c>
      <c r="M13" s="29">
        <f t="shared" si="5"/>
        <v>-17.877196749936633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752000000</v>
      </c>
      <c r="D15" s="62">
        <v>767000000</v>
      </c>
      <c r="E15" s="63">
        <f t="shared" si="0"/>
        <v>15000000</v>
      </c>
      <c r="F15" s="61">
        <v>810000000</v>
      </c>
      <c r="G15" s="62">
        <v>816855000</v>
      </c>
      <c r="H15" s="63">
        <f t="shared" si="1"/>
        <v>6855000</v>
      </c>
      <c r="I15" s="63">
        <v>868316865</v>
      </c>
      <c r="J15" s="28">
        <f t="shared" si="2"/>
        <v>1.9946808510638299</v>
      </c>
      <c r="K15" s="29">
        <f t="shared" si="3"/>
        <v>0.8462962962962963</v>
      </c>
      <c r="L15" s="30">
        <f t="shared" si="4"/>
        <v>54.99138669910132</v>
      </c>
      <c r="M15" s="29">
        <f t="shared" si="5"/>
        <v>-37.70713345255865</v>
      </c>
      <c r="N15" s="5"/>
      <c r="O15" s="31"/>
    </row>
    <row r="16" spans="1:15" ht="12.75">
      <c r="A16" s="2"/>
      <c r="B16" s="27" t="s">
        <v>23</v>
      </c>
      <c r="C16" s="61">
        <v>923583002</v>
      </c>
      <c r="D16" s="62">
        <v>900108991</v>
      </c>
      <c r="E16" s="63">
        <f t="shared" si="0"/>
        <v>-23474011</v>
      </c>
      <c r="F16" s="61">
        <v>946317998</v>
      </c>
      <c r="G16" s="62">
        <v>879433019</v>
      </c>
      <c r="H16" s="63">
        <f t="shared" si="1"/>
        <v>-66884979</v>
      </c>
      <c r="I16" s="63">
        <v>905072510</v>
      </c>
      <c r="J16" s="40">
        <f t="shared" si="2"/>
        <v>-2.5416244072452083</v>
      </c>
      <c r="K16" s="29">
        <f t="shared" si="3"/>
        <v>-7.067917881870403</v>
      </c>
      <c r="L16" s="30">
        <f t="shared" si="4"/>
        <v>-86.05789441866388</v>
      </c>
      <c r="M16" s="29">
        <f t="shared" si="5"/>
        <v>367.9125935995015</v>
      </c>
      <c r="N16" s="5"/>
      <c r="O16" s="31"/>
    </row>
    <row r="17" spans="1:15" ht="16.5">
      <c r="A17" s="2"/>
      <c r="B17" s="32" t="s">
        <v>24</v>
      </c>
      <c r="C17" s="64">
        <v>2261283001</v>
      </c>
      <c r="D17" s="65">
        <v>2288560000</v>
      </c>
      <c r="E17" s="66">
        <f t="shared" si="0"/>
        <v>27276999</v>
      </c>
      <c r="F17" s="64">
        <v>2376302798</v>
      </c>
      <c r="G17" s="65">
        <v>2358123214</v>
      </c>
      <c r="H17" s="66">
        <f t="shared" si="1"/>
        <v>-18179584</v>
      </c>
      <c r="I17" s="66">
        <v>2476909494</v>
      </c>
      <c r="J17" s="41">
        <f t="shared" si="2"/>
        <v>1.2062620639671098</v>
      </c>
      <c r="K17" s="34">
        <f t="shared" si="3"/>
        <v>-0.7650365103008223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123345001</v>
      </c>
      <c r="D18" s="71">
        <v>115902999</v>
      </c>
      <c r="E18" s="72">
        <f t="shared" si="0"/>
        <v>-7442002</v>
      </c>
      <c r="F18" s="73">
        <v>176892001</v>
      </c>
      <c r="G18" s="74">
        <v>170559668</v>
      </c>
      <c r="H18" s="75">
        <f t="shared" si="1"/>
        <v>-6332333</v>
      </c>
      <c r="I18" s="75">
        <v>274432463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94600000</v>
      </c>
      <c r="D22" s="62">
        <v>113833000</v>
      </c>
      <c r="E22" s="63">
        <f t="shared" si="0"/>
        <v>19233000</v>
      </c>
      <c r="F22" s="61">
        <v>91800000</v>
      </c>
      <c r="G22" s="62">
        <v>178650000</v>
      </c>
      <c r="H22" s="63">
        <f t="shared" si="1"/>
        <v>86850000</v>
      </c>
      <c r="I22" s="63">
        <v>200088000</v>
      </c>
      <c r="J22" s="28">
        <f t="shared" si="2"/>
        <v>20.330866807610995</v>
      </c>
      <c r="K22" s="29">
        <f t="shared" si="3"/>
        <v>94.6078431372549</v>
      </c>
      <c r="L22" s="30">
        <f>IF($E$25=0,0,($E22/$E$25)*100)</f>
        <v>30.01123490309896</v>
      </c>
      <c r="M22" s="29">
        <f>IF($H$25=0,0,($H22/$H$25)*100)</f>
        <v>123.56481283878952</v>
      </c>
      <c r="N22" s="5"/>
      <c r="O22" s="31"/>
    </row>
    <row r="23" spans="1:15" ht="12.75">
      <c r="A23" s="6"/>
      <c r="B23" s="27" t="s">
        <v>29</v>
      </c>
      <c r="C23" s="61">
        <v>421435000</v>
      </c>
      <c r="D23" s="62">
        <v>466288000</v>
      </c>
      <c r="E23" s="63">
        <f t="shared" si="0"/>
        <v>44853000</v>
      </c>
      <c r="F23" s="61">
        <v>433761000</v>
      </c>
      <c r="G23" s="62">
        <v>417198000</v>
      </c>
      <c r="H23" s="63">
        <f t="shared" si="1"/>
        <v>-16563000</v>
      </c>
      <c r="I23" s="63">
        <v>437607950</v>
      </c>
      <c r="J23" s="28">
        <f t="shared" si="2"/>
        <v>10.642922396099044</v>
      </c>
      <c r="K23" s="29">
        <f t="shared" si="3"/>
        <v>-3.8184622407270363</v>
      </c>
      <c r="L23" s="30">
        <f>IF($E$25=0,0,($E23/$E$25)*100)</f>
        <v>69.98876509690103</v>
      </c>
      <c r="M23" s="29">
        <f>IF($H$25=0,0,($H23/$H$25)*100)</f>
        <v>-23.564812838789535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516035000</v>
      </c>
      <c r="D25" s="65">
        <v>580121000</v>
      </c>
      <c r="E25" s="66">
        <f t="shared" si="0"/>
        <v>64086000</v>
      </c>
      <c r="F25" s="64">
        <v>525561000</v>
      </c>
      <c r="G25" s="65">
        <v>595848000</v>
      </c>
      <c r="H25" s="66">
        <f t="shared" si="1"/>
        <v>70287000</v>
      </c>
      <c r="I25" s="66">
        <v>637695950</v>
      </c>
      <c r="J25" s="41">
        <f t="shared" si="2"/>
        <v>12.41892507291172</v>
      </c>
      <c r="K25" s="34">
        <f t="shared" si="3"/>
        <v>13.373709236415946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126566000</v>
      </c>
      <c r="D27" s="62">
        <v>171500000</v>
      </c>
      <c r="E27" s="63">
        <f t="shared" si="0"/>
        <v>44934000</v>
      </c>
      <c r="F27" s="61">
        <v>143667000</v>
      </c>
      <c r="G27" s="62">
        <v>139864000</v>
      </c>
      <c r="H27" s="63">
        <f t="shared" si="1"/>
        <v>-3803000</v>
      </c>
      <c r="I27" s="63">
        <v>155432000</v>
      </c>
      <c r="J27" s="28">
        <f t="shared" si="2"/>
        <v>35.502425611933695</v>
      </c>
      <c r="K27" s="29">
        <f t="shared" si="3"/>
        <v>-2.647093626232886</v>
      </c>
      <c r="L27" s="30">
        <f aca="true" t="shared" si="6" ref="L27:L32">IF($E$32=0,0,($E27/$E$32)*100)</f>
        <v>70.11515775676435</v>
      </c>
      <c r="M27" s="29">
        <f aca="true" t="shared" si="7" ref="M27:M32">IF($H$32=0,0,($H27/$H$32)*100)</f>
        <v>-5.410673381990979</v>
      </c>
      <c r="N27" s="5"/>
      <c r="O27" s="31"/>
    </row>
    <row r="28" spans="1:15" ht="12.75">
      <c r="A28" s="6"/>
      <c r="B28" s="27" t="s">
        <v>34</v>
      </c>
      <c r="C28" s="61">
        <v>8300000</v>
      </c>
      <c r="D28" s="62">
        <v>14800000</v>
      </c>
      <c r="E28" s="63">
        <f t="shared" si="0"/>
        <v>6500000</v>
      </c>
      <c r="F28" s="61">
        <v>6300000</v>
      </c>
      <c r="G28" s="62">
        <v>59800000</v>
      </c>
      <c r="H28" s="63">
        <f t="shared" si="1"/>
        <v>53500000</v>
      </c>
      <c r="I28" s="63">
        <v>68700000</v>
      </c>
      <c r="J28" s="28">
        <f t="shared" si="2"/>
        <v>78.3132530120482</v>
      </c>
      <c r="K28" s="29">
        <f t="shared" si="3"/>
        <v>849.2063492063492</v>
      </c>
      <c r="L28" s="30">
        <f t="shared" si="6"/>
        <v>10.142620853228475</v>
      </c>
      <c r="M28" s="29">
        <f t="shared" si="7"/>
        <v>76.11649380397513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122369000</v>
      </c>
      <c r="D30" s="62">
        <v>122949000</v>
      </c>
      <c r="E30" s="63">
        <f t="shared" si="0"/>
        <v>580000</v>
      </c>
      <c r="F30" s="61">
        <v>115594000</v>
      </c>
      <c r="G30" s="62">
        <v>122430000</v>
      </c>
      <c r="H30" s="63">
        <f t="shared" si="1"/>
        <v>6836000</v>
      </c>
      <c r="I30" s="63">
        <v>146978000</v>
      </c>
      <c r="J30" s="28">
        <f t="shared" si="2"/>
        <v>0.4739762521553661</v>
      </c>
      <c r="K30" s="29">
        <f t="shared" si="3"/>
        <v>5.913801754416319</v>
      </c>
      <c r="L30" s="30">
        <f t="shared" si="6"/>
        <v>0.9050338607496177</v>
      </c>
      <c r="M30" s="29">
        <f t="shared" si="7"/>
        <v>9.725838348485496</v>
      </c>
      <c r="N30" s="5"/>
      <c r="O30" s="31"/>
    </row>
    <row r="31" spans="1:15" ht="12.75">
      <c r="A31" s="6"/>
      <c r="B31" s="27" t="s">
        <v>30</v>
      </c>
      <c r="C31" s="61">
        <v>258800000</v>
      </c>
      <c r="D31" s="62">
        <v>270872000</v>
      </c>
      <c r="E31" s="63">
        <f t="shared" si="0"/>
        <v>12072000</v>
      </c>
      <c r="F31" s="61">
        <v>260000000</v>
      </c>
      <c r="G31" s="62">
        <v>273754000</v>
      </c>
      <c r="H31" s="63">
        <f t="shared" si="1"/>
        <v>13754000</v>
      </c>
      <c r="I31" s="63">
        <v>266585950</v>
      </c>
      <c r="J31" s="28">
        <f t="shared" si="2"/>
        <v>4.6646058732612055</v>
      </c>
      <c r="K31" s="29">
        <f t="shared" si="3"/>
        <v>5.29</v>
      </c>
      <c r="L31" s="30">
        <f t="shared" si="6"/>
        <v>18.83718752925756</v>
      </c>
      <c r="M31" s="29">
        <f t="shared" si="7"/>
        <v>19.568341229530354</v>
      </c>
      <c r="N31" s="5"/>
      <c r="O31" s="31"/>
    </row>
    <row r="32" spans="1:15" ht="17.25" thickBot="1">
      <c r="A32" s="6"/>
      <c r="B32" s="55" t="s">
        <v>37</v>
      </c>
      <c r="C32" s="79">
        <v>516035000</v>
      </c>
      <c r="D32" s="80">
        <v>580121000</v>
      </c>
      <c r="E32" s="81">
        <f t="shared" si="0"/>
        <v>64086000</v>
      </c>
      <c r="F32" s="79">
        <v>525561000</v>
      </c>
      <c r="G32" s="80">
        <v>595848000</v>
      </c>
      <c r="H32" s="81">
        <f t="shared" si="1"/>
        <v>70287000</v>
      </c>
      <c r="I32" s="81">
        <v>637695950</v>
      </c>
      <c r="J32" s="56">
        <f t="shared" si="2"/>
        <v>12.41892507291172</v>
      </c>
      <c r="K32" s="57">
        <f t="shared" si="3"/>
        <v>13.373709236415946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214761949</v>
      </c>
      <c r="D7" s="62">
        <v>193932523</v>
      </c>
      <c r="E7" s="63">
        <f>($D7-$C7)</f>
        <v>-20829426</v>
      </c>
      <c r="F7" s="61">
        <v>225196646</v>
      </c>
      <c r="G7" s="62">
        <v>205568475</v>
      </c>
      <c r="H7" s="63">
        <f>($G7-$F7)</f>
        <v>-19628171</v>
      </c>
      <c r="I7" s="63">
        <v>217902583</v>
      </c>
      <c r="J7" s="28">
        <f>IF($C7=0,0,($E7/$C7)*100)</f>
        <v>-9.698843811479845</v>
      </c>
      <c r="K7" s="29">
        <f>IF($F7=0,0,($H7/$F7)*100)</f>
        <v>-8.716013914345776</v>
      </c>
      <c r="L7" s="30">
        <f>IF($E$10=0,0,($E7/$E$10)*100)</f>
        <v>-14.636399987225296</v>
      </c>
      <c r="M7" s="29">
        <f>IF($H$10=0,0,($H7/$H$10)*100)</f>
        <v>-17.011671770297077</v>
      </c>
      <c r="N7" s="5"/>
      <c r="O7" s="31"/>
    </row>
    <row r="8" spans="1:15" ht="12.75">
      <c r="A8" s="2"/>
      <c r="B8" s="27" t="s">
        <v>16</v>
      </c>
      <c r="C8" s="61">
        <v>932654571</v>
      </c>
      <c r="D8" s="62">
        <v>1025268248</v>
      </c>
      <c r="E8" s="63">
        <f>($D8-$C8)</f>
        <v>92613677</v>
      </c>
      <c r="F8" s="61">
        <v>1002893253</v>
      </c>
      <c r="G8" s="62">
        <v>1086784342</v>
      </c>
      <c r="H8" s="63">
        <f>($G8-$F8)</f>
        <v>83891089</v>
      </c>
      <c r="I8" s="63">
        <v>1151991403</v>
      </c>
      <c r="J8" s="28">
        <f>IF($C8=0,0,($E8/$C8)*100)</f>
        <v>9.930115594747885</v>
      </c>
      <c r="K8" s="29">
        <f>IF($F8=0,0,($H8/$F8)*100)</f>
        <v>8.364907107416746</v>
      </c>
      <c r="L8" s="30">
        <f>IF($E$10=0,0,($E8/$E$10)*100)</f>
        <v>65.07768485121423</v>
      </c>
      <c r="M8" s="29">
        <f>IF($H$10=0,0,($H8/$H$10)*100)</f>
        <v>72.70813314805437</v>
      </c>
      <c r="N8" s="5"/>
      <c r="O8" s="31"/>
    </row>
    <row r="9" spans="1:15" ht="12.75">
      <c r="A9" s="2"/>
      <c r="B9" s="27" t="s">
        <v>17</v>
      </c>
      <c r="C9" s="61">
        <v>330841000</v>
      </c>
      <c r="D9" s="62">
        <v>401369244</v>
      </c>
      <c r="E9" s="63">
        <f aca="true" t="shared" si="0" ref="E9:E32">($D9-$C9)</f>
        <v>70528244</v>
      </c>
      <c r="F9" s="61">
        <v>341285517</v>
      </c>
      <c r="G9" s="62">
        <v>392403211</v>
      </c>
      <c r="H9" s="63">
        <f aca="true" t="shared" si="1" ref="H9:H32">($G9-$F9)</f>
        <v>51117694</v>
      </c>
      <c r="I9" s="63">
        <v>409026712</v>
      </c>
      <c r="J9" s="28">
        <f aca="true" t="shared" si="2" ref="J9:J32">IF($C9=0,0,($E9/$C9)*100)</f>
        <v>21.317866890742078</v>
      </c>
      <c r="K9" s="29">
        <f aca="true" t="shared" si="3" ref="K9:K32">IF($F9=0,0,($H9/$F9)*100)</f>
        <v>14.977985133778764</v>
      </c>
      <c r="L9" s="30">
        <f>IF($E$10=0,0,($E9/$E$10)*100)</f>
        <v>49.558715136011074</v>
      </c>
      <c r="M9" s="29">
        <f>IF($H$10=0,0,($H9/$H$10)*100)</f>
        <v>44.303538622242705</v>
      </c>
      <c r="N9" s="5"/>
      <c r="O9" s="31"/>
    </row>
    <row r="10" spans="1:15" ht="16.5">
      <c r="A10" s="6"/>
      <c r="B10" s="32" t="s">
        <v>18</v>
      </c>
      <c r="C10" s="64">
        <v>1478257520</v>
      </c>
      <c r="D10" s="65">
        <v>1620570015</v>
      </c>
      <c r="E10" s="66">
        <f t="shared" si="0"/>
        <v>142312495</v>
      </c>
      <c r="F10" s="64">
        <v>1569375416</v>
      </c>
      <c r="G10" s="65">
        <v>1684756028</v>
      </c>
      <c r="H10" s="66">
        <f t="shared" si="1"/>
        <v>115380612</v>
      </c>
      <c r="I10" s="66">
        <v>1778920698</v>
      </c>
      <c r="J10" s="33">
        <f t="shared" si="2"/>
        <v>9.627043534336291</v>
      </c>
      <c r="K10" s="34">
        <f t="shared" si="3"/>
        <v>7.35200837375676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387558046</v>
      </c>
      <c r="D12" s="62">
        <v>414429974</v>
      </c>
      <c r="E12" s="63">
        <f t="shared" si="0"/>
        <v>26871928</v>
      </c>
      <c r="F12" s="61">
        <v>416605681</v>
      </c>
      <c r="G12" s="62">
        <v>437803754</v>
      </c>
      <c r="H12" s="63">
        <f t="shared" si="1"/>
        <v>21198073</v>
      </c>
      <c r="I12" s="63">
        <v>463546326</v>
      </c>
      <c r="J12" s="28">
        <f t="shared" si="2"/>
        <v>6.933652462475259</v>
      </c>
      <c r="K12" s="29">
        <f t="shared" si="3"/>
        <v>5.088282269487343</v>
      </c>
      <c r="L12" s="30">
        <f aca="true" t="shared" si="4" ref="L12:L17">IF($E$17=0,0,($E12/$E$17)*100)</f>
        <v>-11.71715875057219</v>
      </c>
      <c r="M12" s="29">
        <f aca="true" t="shared" si="5" ref="M12:M17">IF($H$17=0,0,($H12/$H$17)*100)</f>
        <v>-8.968704575146463</v>
      </c>
      <c r="N12" s="5"/>
      <c r="O12" s="31"/>
    </row>
    <row r="13" spans="1:15" ht="12.75">
      <c r="A13" s="2"/>
      <c r="B13" s="27" t="s">
        <v>21</v>
      </c>
      <c r="C13" s="61">
        <v>122971607</v>
      </c>
      <c r="D13" s="62">
        <v>129321957</v>
      </c>
      <c r="E13" s="63">
        <f t="shared" si="0"/>
        <v>6350350</v>
      </c>
      <c r="F13" s="61">
        <v>131772291</v>
      </c>
      <c r="G13" s="62">
        <v>126735518</v>
      </c>
      <c r="H13" s="63">
        <f t="shared" si="1"/>
        <v>-5036773</v>
      </c>
      <c r="I13" s="63">
        <v>124200808</v>
      </c>
      <c r="J13" s="28">
        <f t="shared" si="2"/>
        <v>5.1640782412479975</v>
      </c>
      <c r="K13" s="29">
        <f t="shared" si="3"/>
        <v>-3.8223309026326335</v>
      </c>
      <c r="L13" s="30">
        <f t="shared" si="4"/>
        <v>-2.7689884801602664</v>
      </c>
      <c r="M13" s="29">
        <f t="shared" si="5"/>
        <v>2.13101110884344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614420956</v>
      </c>
      <c r="D15" s="62">
        <v>553171690</v>
      </c>
      <c r="E15" s="63">
        <f t="shared" si="0"/>
        <v>-61249266</v>
      </c>
      <c r="F15" s="61">
        <v>659868113</v>
      </c>
      <c r="G15" s="62">
        <v>630908973</v>
      </c>
      <c r="H15" s="63">
        <f t="shared" si="1"/>
        <v>-28959140</v>
      </c>
      <c r="I15" s="63">
        <v>719576404</v>
      </c>
      <c r="J15" s="28">
        <f t="shared" si="2"/>
        <v>-9.96861604440458</v>
      </c>
      <c r="K15" s="29">
        <f t="shared" si="3"/>
        <v>-4.388625458554322</v>
      </c>
      <c r="L15" s="30">
        <f t="shared" si="4"/>
        <v>26.706955045355272</v>
      </c>
      <c r="M15" s="29">
        <f t="shared" si="5"/>
        <v>12.252338757881764</v>
      </c>
      <c r="N15" s="5"/>
      <c r="O15" s="31"/>
    </row>
    <row r="16" spans="1:15" ht="12.75">
      <c r="A16" s="2"/>
      <c r="B16" s="27" t="s">
        <v>23</v>
      </c>
      <c r="C16" s="61">
        <v>709566067</v>
      </c>
      <c r="D16" s="62">
        <v>508254795</v>
      </c>
      <c r="E16" s="63">
        <f t="shared" si="0"/>
        <v>-201311272</v>
      </c>
      <c r="F16" s="61">
        <v>754767731</v>
      </c>
      <c r="G16" s="62">
        <v>531209553</v>
      </c>
      <c r="H16" s="63">
        <f t="shared" si="1"/>
        <v>-223558178</v>
      </c>
      <c r="I16" s="63">
        <v>557322299</v>
      </c>
      <c r="J16" s="40">
        <f t="shared" si="2"/>
        <v>-28.371039902053262</v>
      </c>
      <c r="K16" s="29">
        <f t="shared" si="3"/>
        <v>-29.619466866158326</v>
      </c>
      <c r="L16" s="30">
        <f t="shared" si="4"/>
        <v>87.77919218537717</v>
      </c>
      <c r="M16" s="29">
        <f t="shared" si="5"/>
        <v>94.58535470842125</v>
      </c>
      <c r="N16" s="5"/>
      <c r="O16" s="31"/>
    </row>
    <row r="17" spans="1:15" ht="16.5">
      <c r="A17" s="2"/>
      <c r="B17" s="32" t="s">
        <v>24</v>
      </c>
      <c r="C17" s="64">
        <v>1834516676</v>
      </c>
      <c r="D17" s="65">
        <v>1605178416</v>
      </c>
      <c r="E17" s="66">
        <f t="shared" si="0"/>
        <v>-229338260</v>
      </c>
      <c r="F17" s="64">
        <v>1963013816</v>
      </c>
      <c r="G17" s="65">
        <v>1726657798</v>
      </c>
      <c r="H17" s="66">
        <f t="shared" si="1"/>
        <v>-236356018</v>
      </c>
      <c r="I17" s="66">
        <v>1864645837</v>
      </c>
      <c r="J17" s="41">
        <f t="shared" si="2"/>
        <v>-12.501290557906053</v>
      </c>
      <c r="K17" s="34">
        <f t="shared" si="3"/>
        <v>-12.040466351969883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-356259156</v>
      </c>
      <c r="D18" s="71">
        <v>15391599</v>
      </c>
      <c r="E18" s="72">
        <f t="shared" si="0"/>
        <v>371650755</v>
      </c>
      <c r="F18" s="73">
        <v>-393638400</v>
      </c>
      <c r="G18" s="74">
        <v>-41901770</v>
      </c>
      <c r="H18" s="75">
        <f t="shared" si="1"/>
        <v>351736630</v>
      </c>
      <c r="I18" s="75">
        <v>-85725139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15000000</v>
      </c>
      <c r="E22" s="63">
        <f t="shared" si="0"/>
        <v>15000000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36.564853862467395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65416000</v>
      </c>
      <c r="D23" s="62">
        <v>91439000</v>
      </c>
      <c r="E23" s="63">
        <f t="shared" si="0"/>
        <v>26023000</v>
      </c>
      <c r="F23" s="61">
        <v>68598000</v>
      </c>
      <c r="G23" s="62">
        <v>68249000</v>
      </c>
      <c r="H23" s="63">
        <f t="shared" si="1"/>
        <v>-349000</v>
      </c>
      <c r="I23" s="63">
        <v>76548000</v>
      </c>
      <c r="J23" s="28">
        <f t="shared" si="2"/>
        <v>39.780787574905226</v>
      </c>
      <c r="K23" s="29">
        <f t="shared" si="3"/>
        <v>-0.5087611883728389</v>
      </c>
      <c r="L23" s="30">
        <f>IF($E$25=0,0,($E23/$E$25)*100)</f>
        <v>63.435146137532605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65416000</v>
      </c>
      <c r="D25" s="65">
        <v>106439000</v>
      </c>
      <c r="E25" s="66">
        <f t="shared" si="0"/>
        <v>41023000</v>
      </c>
      <c r="F25" s="64">
        <v>68598000</v>
      </c>
      <c r="G25" s="65">
        <v>68249000</v>
      </c>
      <c r="H25" s="66">
        <f t="shared" si="1"/>
        <v>-349000</v>
      </c>
      <c r="I25" s="66">
        <v>76548000</v>
      </c>
      <c r="J25" s="41">
        <f t="shared" si="2"/>
        <v>62.71095756389874</v>
      </c>
      <c r="K25" s="34">
        <f t="shared" si="3"/>
        <v>-0.5087611883728389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15000000</v>
      </c>
      <c r="D27" s="62">
        <v>56238000</v>
      </c>
      <c r="E27" s="63">
        <f t="shared" si="0"/>
        <v>41238000</v>
      </c>
      <c r="F27" s="61">
        <v>500000</v>
      </c>
      <c r="G27" s="62">
        <v>58084000</v>
      </c>
      <c r="H27" s="63">
        <f t="shared" si="1"/>
        <v>57584000</v>
      </c>
      <c r="I27" s="63">
        <v>61375000</v>
      </c>
      <c r="J27" s="28">
        <f t="shared" si="2"/>
        <v>274.92</v>
      </c>
      <c r="K27" s="29">
        <f t="shared" si="3"/>
        <v>11516.800000000001</v>
      </c>
      <c r="L27" s="30">
        <f aca="true" t="shared" si="6" ref="L27:L32">IF($E$32=0,0,($E27/$E$32)*100)</f>
        <v>100.52409623869536</v>
      </c>
      <c r="M27" s="29">
        <f aca="true" t="shared" si="7" ref="M27:M32">IF($H$32=0,0,($H27/$H$32)*100)</f>
        <v>-16499.71346704871</v>
      </c>
      <c r="N27" s="5"/>
      <c r="O27" s="31"/>
    </row>
    <row r="28" spans="1:15" ht="12.75">
      <c r="A28" s="6"/>
      <c r="B28" s="27" t="s">
        <v>34</v>
      </c>
      <c r="C28" s="61">
        <v>9000000</v>
      </c>
      <c r="D28" s="62">
        <v>46201000</v>
      </c>
      <c r="E28" s="63">
        <f t="shared" si="0"/>
        <v>37201000</v>
      </c>
      <c r="F28" s="61">
        <v>10000000</v>
      </c>
      <c r="G28" s="62">
        <v>10165000</v>
      </c>
      <c r="H28" s="63">
        <f t="shared" si="1"/>
        <v>165000</v>
      </c>
      <c r="I28" s="63">
        <v>15173000</v>
      </c>
      <c r="J28" s="28">
        <f t="shared" si="2"/>
        <v>413.3444444444445</v>
      </c>
      <c r="K28" s="29">
        <f t="shared" si="3"/>
        <v>1.6500000000000001</v>
      </c>
      <c r="L28" s="30">
        <f t="shared" si="6"/>
        <v>90.68327523584331</v>
      </c>
      <c r="M28" s="29">
        <f t="shared" si="7"/>
        <v>-47.277936962750715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37916000</v>
      </c>
      <c r="D30" s="62">
        <v>1000000</v>
      </c>
      <c r="E30" s="63">
        <f t="shared" si="0"/>
        <v>-36916000</v>
      </c>
      <c r="F30" s="61">
        <v>46696000</v>
      </c>
      <c r="G30" s="62">
        <v>0</v>
      </c>
      <c r="H30" s="63">
        <f t="shared" si="1"/>
        <v>-46696000</v>
      </c>
      <c r="I30" s="63">
        <v>0</v>
      </c>
      <c r="J30" s="28">
        <f t="shared" si="2"/>
        <v>-97.36259099061083</v>
      </c>
      <c r="K30" s="29">
        <f t="shared" si="3"/>
        <v>-100</v>
      </c>
      <c r="L30" s="30">
        <f t="shared" si="6"/>
        <v>-89.98854301245642</v>
      </c>
      <c r="M30" s="29">
        <f t="shared" si="7"/>
        <v>13379.942693409743</v>
      </c>
      <c r="N30" s="5"/>
      <c r="O30" s="31"/>
    </row>
    <row r="31" spans="1:15" ht="12.75">
      <c r="A31" s="6"/>
      <c r="B31" s="27" t="s">
        <v>30</v>
      </c>
      <c r="C31" s="61">
        <v>3500000</v>
      </c>
      <c r="D31" s="62">
        <v>3000000</v>
      </c>
      <c r="E31" s="63">
        <f t="shared" si="0"/>
        <v>-500000</v>
      </c>
      <c r="F31" s="61">
        <v>11402000</v>
      </c>
      <c r="G31" s="62">
        <v>0</v>
      </c>
      <c r="H31" s="63">
        <f t="shared" si="1"/>
        <v>-11402000</v>
      </c>
      <c r="I31" s="63">
        <v>0</v>
      </c>
      <c r="J31" s="28">
        <f t="shared" si="2"/>
        <v>-14.285714285714285</v>
      </c>
      <c r="K31" s="29">
        <f t="shared" si="3"/>
        <v>-100</v>
      </c>
      <c r="L31" s="30">
        <f t="shared" si="6"/>
        <v>-1.2188284620822465</v>
      </c>
      <c r="M31" s="29">
        <f t="shared" si="7"/>
        <v>3267.048710601719</v>
      </c>
      <c r="N31" s="5"/>
      <c r="O31" s="31"/>
    </row>
    <row r="32" spans="1:15" ht="17.25" thickBot="1">
      <c r="A32" s="6"/>
      <c r="B32" s="55" t="s">
        <v>37</v>
      </c>
      <c r="C32" s="79">
        <v>65416000</v>
      </c>
      <c r="D32" s="80">
        <v>106439000</v>
      </c>
      <c r="E32" s="81">
        <f t="shared" si="0"/>
        <v>41023000</v>
      </c>
      <c r="F32" s="79">
        <v>68598000</v>
      </c>
      <c r="G32" s="80">
        <v>68249000</v>
      </c>
      <c r="H32" s="81">
        <f t="shared" si="1"/>
        <v>-349000</v>
      </c>
      <c r="I32" s="81">
        <v>76548000</v>
      </c>
      <c r="J32" s="56">
        <f t="shared" si="2"/>
        <v>62.71095756389874</v>
      </c>
      <c r="K32" s="57">
        <f t="shared" si="3"/>
        <v>-0.5087611883728389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2015-11-06T07:18:26Z</dcterms:created>
  <dcterms:modified xsi:type="dcterms:W3CDTF">2015-11-06T07:19:41Z</dcterms:modified>
  <cp:category/>
  <cp:version/>
  <cp:contentType/>
  <cp:contentStatus/>
</cp:coreProperties>
</file>