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8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'EC'!$A$1:$W$83</definedName>
    <definedName name="_xlnm.Print_Area" localSheetId="5">'FS'!$A$1:$W$83</definedName>
    <definedName name="_xlnm.Print_Area" localSheetId="6">'GT'!$A$1:$W$83</definedName>
    <definedName name="_xlnm.Print_Area" localSheetId="7">'KZ'!$A$1:$W$83</definedName>
    <definedName name="_xlnm.Print_Area" localSheetId="8">'LP'!$A$1:$W$83</definedName>
    <definedName name="_xlnm.Print_Area" localSheetId="9">'MP'!$A$1:$W$83</definedName>
    <definedName name="_xlnm.Print_Area" localSheetId="10">'NC'!$A$1:$W$83</definedName>
    <definedName name="_xlnm.Print_Area" localSheetId="11">'NW'!$A$1:$W$83</definedName>
    <definedName name="_xlnm.Print_Area" localSheetId="3">'Summary per Category'!$A$1:$W$302</definedName>
    <definedName name="_xlnm.Print_Area" localSheetId="1">'Summary per Metro'!$A$1:$W$83</definedName>
    <definedName name="_xlnm.Print_Area" localSheetId="0">'Summary per Province'!$A$1:$W$83</definedName>
    <definedName name="_xlnm.Print_Area" localSheetId="2">'Summary per Top 19'!$A$1:$W$83</definedName>
    <definedName name="_xlnm.Print_Area" localSheetId="12">'WC'!$A$1:$W$83</definedName>
    <definedName name="_xlnm.Print_Titles" localSheetId="3">'Summary per Category'!$1:$5</definedName>
  </definedNames>
  <calcPr fullCalcOnLoad="1"/>
</workbook>
</file>

<file path=xl/sharedStrings.xml><?xml version="1.0" encoding="utf-8"?>
<sst xmlns="http://schemas.openxmlformats.org/spreadsheetml/2006/main" count="1776" uniqueCount="635">
  <si>
    <t>Budgeted Expenditure</t>
  </si>
  <si>
    <t>Budgeted Revenue / Funding</t>
  </si>
  <si>
    <t>R thousands</t>
  </si>
  <si>
    <t>Code</t>
  </si>
  <si>
    <t>Land and Buildings</t>
  </si>
  <si>
    <t>Roads Pavements Bridges Storm Water</t>
  </si>
  <si>
    <t>Water Reservoirs and Reticulation</t>
  </si>
  <si>
    <t>Car Parks Bus Terminals and Taxi Ranks</t>
  </si>
  <si>
    <t>Electricity Reticulation</t>
  </si>
  <si>
    <t>Sewerage Purification and Reticulation</t>
  </si>
  <si>
    <t>Housing</t>
  </si>
  <si>
    <t>Street Lighting</t>
  </si>
  <si>
    <t>Refuse Sites</t>
  </si>
  <si>
    <t>Infrastructure Other</t>
  </si>
  <si>
    <t>Community Assets</t>
  </si>
  <si>
    <t>Other Assets</t>
  </si>
  <si>
    <t>Specialised Vehicles</t>
  </si>
  <si>
    <t>Total Expenditure</t>
  </si>
  <si>
    <t>Transfers and Subsidies</t>
  </si>
  <si>
    <t>External Loans</t>
  </si>
  <si>
    <t>Internal Income</t>
  </si>
  <si>
    <t>Public Contributions and Donations</t>
  </si>
  <si>
    <t>Other Revenue</t>
  </si>
  <si>
    <t>Total Revenue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</si>
  <si>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</si>
  <si>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</si>
  <si>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</si>
  <si>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</si>
  <si>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</si>
  <si>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</si>
  <si>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</si>
  <si>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</si>
  <si>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</si>
  <si>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</si>
  <si>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</si>
  <si>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</si>
  <si>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</si>
  <si>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</si>
  <si>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</si>
  <si>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</si>
  <si>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</si>
  <si>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</si>
  <si>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</si>
  <si>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1</t>
  </si>
  <si>
    <t>Budgeted Revenue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</si>
  <si>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</si>
  <si>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</si>
  <si>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</si>
  <si>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</si>
  <si>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</si>
  <si>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</si>
  <si>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</si>
  <si>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</si>
  <si>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</si>
  <si>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</si>
  <si>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</si>
  <si>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</si>
  <si>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</si>
  <si>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</si>
  <si>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</si>
  <si>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</si>
  <si>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</si>
  <si>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</si>
  <si>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</si>
  <si>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</si>
  <si>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</si>
  <si>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</si>
  <si>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</si>
  <si>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</si>
  <si>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</si>
  <si>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</si>
  <si>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</si>
  <si>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</si>
  <si>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</si>
  <si>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</si>
  <si>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</si>
  <si>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</si>
  <si>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</si>
  <si>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</si>
  <si>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</si>
  <si>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</si>
  <si>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</si>
  <si>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</si>
  <si>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</si>
  <si>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</si>
  <si>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</si>
  <si>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</si>
  <si>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</si>
  <si>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</si>
  <si>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</si>
  <si>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</si>
  <si>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</si>
  <si>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</si>
  <si>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</si>
  <si>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</si>
  <si>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</si>
  <si>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</si>
  <si>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</si>
  <si>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</si>
  <si>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</si>
  <si>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</si>
  <si>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</si>
  <si>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</si>
  <si>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</si>
  <si>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</si>
  <si>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</si>
  <si>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</si>
  <si>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</si>
  <si>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</si>
  <si>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</si>
  <si>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</si>
  <si>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</si>
  <si>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</si>
  <si>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</si>
  <si>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</si>
  <si>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</si>
  <si>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</si>
  <si>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</si>
  <si>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</si>
  <si>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</si>
  <si>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</si>
  <si>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</si>
  <si>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</si>
  <si>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</si>
  <si>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</si>
  <si>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</si>
  <si>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</si>
  <si>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</si>
  <si>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</si>
  <si>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</si>
  <si>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</si>
  <si>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</si>
  <si>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</si>
  <si>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</si>
  <si>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</si>
  <si>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</si>
  <si>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</si>
  <si>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</si>
  <si>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</si>
  <si>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</si>
  <si>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</si>
  <si>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</si>
  <si>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</si>
  <si>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</si>
  <si>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</si>
  <si>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</si>
  <si>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</si>
  <si>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</si>
  <si>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</si>
  <si>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</si>
  <si>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</si>
  <si>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</si>
  <si>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</si>
  <si>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</si>
  <si>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</si>
  <si>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</si>
  <si>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</si>
  <si>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</si>
  <si>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</si>
  <si>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</si>
  <si>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</si>
  <si>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</si>
  <si>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</si>
  <si>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</si>
  <si>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</si>
  <si>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</si>
  <si>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</si>
  <si>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</si>
  <si>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</si>
  <si>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</si>
  <si>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</si>
  <si>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</si>
  <si>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</si>
  <si>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</si>
  <si>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</si>
  <si>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</si>
  <si>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</si>
  <si>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</si>
  <si>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</si>
  <si>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</si>
  <si>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</si>
  <si>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</si>
  <si>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</si>
  <si>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</si>
  <si>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</si>
  <si>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</si>
  <si>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</si>
  <si>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</si>
  <si>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</si>
  <si>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</si>
  <si>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</si>
  <si>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</si>
  <si>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</si>
  <si>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</si>
  <si>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</si>
  <si>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</si>
  <si>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</si>
  <si>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</si>
  <si>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</si>
  <si>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</si>
  <si>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</si>
  <si>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</si>
  <si>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</si>
  <si>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</si>
  <si>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</si>
  <si>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</si>
  <si>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</si>
  <si>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</si>
  <si>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</si>
  <si>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</si>
  <si>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</si>
  <si>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</si>
  <si>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</si>
  <si>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</si>
  <si>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</si>
  <si>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</si>
  <si>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</si>
  <si>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</si>
  <si>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</si>
  <si>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</si>
  <si>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</si>
  <si>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</si>
  <si>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</si>
  <si>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</si>
  <si>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</si>
  <si>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</si>
  <si>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</si>
  <si>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</si>
  <si>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</si>
  <si>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</si>
  <si>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</si>
  <si>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</si>
  <si>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</si>
  <si>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</si>
  <si>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</si>
  <si>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</si>
  <si>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</si>
  <si>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</si>
  <si>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</si>
  <si>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</si>
  <si>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</si>
  <si>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</si>
  <si>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</si>
  <si>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</si>
  <si>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</si>
  <si>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</si>
  <si>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</si>
  <si>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</si>
  <si>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</si>
  <si>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</si>
  <si>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</si>
  <si>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</si>
  <si>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</si>
  <si>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</si>
  <si>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</si>
  <si>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</si>
  <si>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</si>
  <si>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</si>
  <si>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</si>
  <si>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</si>
  <si>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</si>
  <si>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</si>
  <si>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</si>
  <si>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</si>
  <si>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</si>
  <si>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</si>
  <si>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</si>
  <si>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</si>
  <si>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</si>
  <si>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</si>
  <si>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</si>
  <si>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</si>
  <si>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</si>
  <si>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</si>
  <si>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</si>
  <si>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</si>
  <si>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</si>
  <si>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</si>
  <si>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</si>
  <si>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</si>
  <si>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</si>
  <si>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</si>
  <si>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</si>
  <si>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</si>
  <si>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</si>
  <si>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</si>
  <si>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</si>
  <si>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</si>
  <si>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</si>
  <si>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</si>
  <si>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</si>
  <si>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</si>
  <si>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</si>
  <si>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</si>
  <si>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</si>
  <si>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</si>
  <si>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</si>
  <si>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</si>
  <si>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</si>
  <si>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</si>
  <si>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</si>
  <si>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</si>
  <si>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</si>
  <si>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</si>
  <si>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</si>
  <si>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</si>
  <si>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</si>
  <si>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</si>
  <si>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</si>
  <si>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</si>
  <si>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</si>
  <si>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</si>
  <si>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</si>
  <si>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</si>
  <si>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</si>
  <si>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</si>
  <si>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</si>
  <si>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</si>
  <si>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</si>
  <si>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</si>
  <si>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</si>
  <si>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</si>
  <si>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</si>
  <si>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</si>
  <si>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</si>
  <si>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</si>
  <si>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</si>
  <si>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</si>
  <si>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</si>
  <si>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</si>
  <si>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</si>
  <si>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</si>
  <si>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</si>
  <si>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</si>
  <si>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</si>
  <si>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</si>
  <si>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</si>
  <si>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</si>
  <si>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</si>
  <si>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</si>
  <si>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</si>
  <si>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</si>
  <si>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</si>
  <si>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</si>
  <si>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</si>
  <si>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</si>
  <si>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</si>
  <si>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</si>
  <si>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</si>
  <si>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</si>
  <si>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</si>
  <si>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</si>
  <si>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</si>
  <si>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</si>
  <si>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</si>
  <si>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</si>
  <si>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</si>
  <si>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</si>
  <si>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</si>
  <si>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</si>
  <si>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</si>
  <si>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</si>
  <si>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</si>
  <si>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</si>
  <si>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</si>
  <si>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</si>
  <si>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</si>
  <si>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</si>
  <si>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</si>
  <si>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</si>
  <si>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</si>
  <si>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</si>
  <si>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</si>
  <si>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</si>
  <si>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</si>
  <si>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</si>
  <si>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</si>
  <si>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</si>
  <si>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</si>
  <si>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</si>
  <si>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</si>
  <si>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</si>
  <si>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</si>
  <si>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</si>
  <si>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</si>
  <si>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</si>
  <si>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</si>
  <si>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</si>
  <si>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</si>
  <si>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</si>
  <si>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</si>
  <si>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</si>
  <si>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</si>
  <si>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</si>
  <si>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</si>
  <si>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</si>
  <si>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</si>
  <si>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</si>
  <si>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</si>
  <si>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</si>
  <si>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</si>
  <si>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</si>
  <si>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</si>
  <si>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</si>
  <si>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</si>
  <si>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</si>
  <si>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</si>
  <si>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</si>
  <si>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</si>
  <si>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</si>
  <si>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</si>
  <si>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</si>
  <si>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</si>
  <si>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</si>
  <si>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</si>
  <si>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</si>
  <si>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</si>
  <si>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</si>
  <si>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</si>
  <si>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</si>
  <si>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</si>
  <si>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</si>
  <si>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</si>
  <si>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</si>
  <si>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</si>
  <si>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</si>
  <si>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</si>
  <si>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</si>
  <si>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</si>
  <si>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</si>
  <si>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</si>
  <si>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</si>
  <si>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</si>
  <si>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</si>
  <si>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</si>
  <si>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</si>
  <si>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</si>
  <si>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</si>
  <si>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</si>
  <si>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</si>
  <si>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</si>
  <si>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</si>
  <si>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</si>
  <si>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</si>
  <si>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</si>
  <si>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</si>
  <si>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</si>
  <si>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</si>
  <si>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</si>
  <si>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</si>
  <si>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</si>
  <si>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</si>
  <si>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</si>
  <si>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</si>
  <si>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</si>
  <si>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</si>
  <si>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</si>
  <si>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</si>
  <si>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</si>
  <si>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</si>
  <si>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</si>
  <si>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</si>
  <si>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</si>
  <si>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</si>
  <si>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</si>
  <si>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</si>
  <si>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</si>
  <si>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</si>
  <si>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</si>
  <si>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</si>
  <si>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</si>
  <si>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</si>
  <si>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</si>
  <si>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</si>
  <si>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</si>
  <si>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</si>
  <si>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</si>
  <si>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</si>
  <si>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</si>
  <si>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</si>
  <si>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</si>
  <si>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</si>
  <si>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</si>
  <si>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</si>
  <si>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</si>
  <si>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</si>
  <si>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</si>
  <si>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</si>
  <si>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</si>
  <si>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</si>
  <si>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</si>
  <si>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</si>
  <si>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</si>
  <si>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</si>
  <si>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</si>
  <si>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</si>
  <si>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</si>
  <si>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</si>
  <si>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</si>
  <si>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</si>
  <si>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</si>
  <si>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</si>
  <si>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</si>
  <si>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</si>
  <si>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</si>
  <si>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</si>
  <si>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</si>
  <si>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</si>
  <si>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</si>
  <si>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</si>
  <si>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</si>
  <si>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</si>
  <si>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</si>
  <si>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</si>
  <si>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</si>
  <si>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</si>
  <si>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</si>
  <si>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</si>
  <si>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</si>
  <si>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</si>
  <si>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</si>
  <si>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</si>
  <si>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</si>
  <si>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</si>
  <si>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</si>
  <si>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</si>
  <si>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</si>
  <si>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</si>
  <si>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</si>
  <si>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</si>
  <si>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</si>
  <si>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</si>
  <si>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</si>
  <si>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</si>
  <si>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</si>
  <si>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</si>
  <si>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</si>
  <si>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</si>
  <si>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</si>
  <si>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</si>
  <si>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</si>
  <si>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</si>
  <si>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</si>
  <si>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</si>
  <si>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</si>
  <si>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</si>
  <si>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</si>
  <si>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</si>
  <si>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</si>
  <si>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</si>
  <si>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</si>
  <si>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</si>
  <si>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</si>
  <si>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</si>
  <si>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</si>
  <si>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</si>
  <si>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</si>
  <si>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</si>
  <si>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</si>
  <si>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</si>
  <si>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</si>
  <si>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</si>
  <si>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</si>
  <si>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</si>
  <si>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</si>
  <si>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</si>
  <si>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</si>
  <si>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</si>
  <si>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</si>
  <si>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</si>
  <si>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</si>
  <si>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</si>
  <si>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</si>
  <si>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</si>
  <si>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</si>
  <si>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</si>
  <si>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</si>
  <si>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</si>
  <si>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</si>
  <si>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</si>
  <si>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</si>
  <si>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</si>
  <si>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</si>
  <si>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</si>
  <si>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</si>
  <si>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</si>
  <si>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</si>
  <si>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</si>
  <si>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</si>
  <si>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</si>
  <si>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</si>
  <si>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</si>
  <si>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</si>
  <si>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</si>
  <si>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</si>
  <si>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</si>
  <si>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</si>
  <si>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</si>
  <si>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</si>
  <si>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</si>
  <si>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</si>
  <si>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</si>
  <si>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</si>
  <si>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</si>
  <si>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</si>
  <si>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</si>
  <si>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</si>
  <si>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</si>
  <si>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</si>
  <si>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</si>
  <si>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</si>
  <si>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</si>
  <si>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</si>
  <si>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</si>
  <si>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</si>
  <si>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</si>
  <si>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</si>
  <si>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</si>
  <si>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</si>
  <si>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</si>
  <si>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</si>
  <si>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</si>
  <si>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</si>
  <si>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</si>
  <si>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</si>
  <si>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</si>
  <si>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</si>
  <si>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</si>
  <si>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</si>
  <si>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</si>
  <si>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</si>
  <si>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</si>
  <si>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</si>
  <si>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</si>
  <si>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CAPITAL BUDGET FOR 2019/20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</si>
</sst>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i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i/>
      <sz val="8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 applyProtection="1">
      <alignment/>
      <protection/>
    </xf>
    <xf numFmtId="177" fontId="6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177" fontId="6" fillId="0" borderId="23" xfId="0" applyNumberFormat="1" applyFont="1" applyBorder="1" applyAlignment="1" applyProtection="1">
      <alignment/>
      <protection/>
    </xf>
    <xf numFmtId="177" fontId="6" fillId="0" borderId="24" xfId="0" applyNumberFormat="1" applyFont="1" applyBorder="1" applyAlignment="1" applyProtection="1">
      <alignment/>
      <protection/>
    </xf>
    <xf numFmtId="177" fontId="6" fillId="0" borderId="25" xfId="0" applyNumberFormat="1" applyFont="1" applyBorder="1" applyAlignment="1" applyProtection="1">
      <alignment/>
      <protection/>
    </xf>
    <xf numFmtId="177" fontId="6" fillId="0" borderId="26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left" wrapText="1" indent="1"/>
      <protection/>
    </xf>
    <xf numFmtId="0" fontId="49" fillId="0" borderId="0" xfId="0" applyFont="1" applyBorder="1" applyAlignment="1" applyProtection="1">
      <alignment wrapText="1"/>
      <protection/>
    </xf>
    <xf numFmtId="0" fontId="50" fillId="0" borderId="21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horizontal="right"/>
      <protection/>
    </xf>
    <xf numFmtId="0" fontId="49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178" fontId="7" fillId="0" borderId="22" xfId="0" applyNumberFormat="1" applyFont="1" applyBorder="1" applyAlignment="1" applyProtection="1">
      <alignment horizontal="left" indent="1"/>
      <protection/>
    </xf>
    <xf numFmtId="178" fontId="7" fillId="0" borderId="21" xfId="0" applyNumberFormat="1" applyFont="1" applyBorder="1" applyAlignment="1" applyProtection="1">
      <alignment wrapText="1"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178" fontId="7" fillId="0" borderId="24" xfId="0" applyNumberFormat="1" applyFont="1" applyBorder="1" applyAlignment="1" applyProtection="1">
      <alignment wrapText="1"/>
      <protection/>
    </xf>
    <xf numFmtId="178" fontId="7" fillId="0" borderId="25" xfId="0" applyNumberFormat="1" applyFont="1" applyBorder="1" applyAlignment="1" applyProtection="1">
      <alignment wrapText="1"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7" fillId="0" borderId="26" xfId="0" applyNumberFormat="1" applyFont="1" applyBorder="1" applyAlignment="1" applyProtection="1">
      <alignment wrapText="1"/>
      <protection/>
    </xf>
    <xf numFmtId="178" fontId="6" fillId="0" borderId="22" xfId="0" applyNumberFormat="1" applyFont="1" applyBorder="1" applyAlignment="1" applyProtection="1">
      <alignment horizontal="left" indent="1"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1" xfId="0" applyNumberFormat="1" applyFont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5" xfId="0" applyNumberFormat="1" applyFont="1" applyBorder="1" applyAlignment="1" applyProtection="1">
      <alignment/>
      <protection/>
    </xf>
    <xf numFmtId="178" fontId="5" fillId="0" borderId="26" xfId="0" applyNumberFormat="1" applyFont="1" applyFill="1" applyBorder="1" applyAlignment="1" applyProtection="1">
      <alignment/>
      <protection/>
    </xf>
    <xf numFmtId="178" fontId="4" fillId="0" borderId="26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178" fontId="6" fillId="0" borderId="15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34" xfId="0" applyNumberFormat="1" applyFont="1" applyBorder="1" applyAlignment="1" applyProtection="1">
      <alignment/>
      <protection/>
    </xf>
    <xf numFmtId="178" fontId="5" fillId="0" borderId="35" xfId="0" applyNumberFormat="1" applyFont="1" applyBorder="1" applyAlignment="1" applyProtection="1">
      <alignment/>
      <protection/>
    </xf>
    <xf numFmtId="178" fontId="5" fillId="0" borderId="36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>
      <alignment/>
    </xf>
    <xf numFmtId="178" fontId="50" fillId="0" borderId="0" xfId="0" applyNumberFormat="1" applyFont="1" applyBorder="1" applyAlignment="1" applyProtection="1">
      <alignment horizontal="left" wrapText="1" indent="1"/>
      <protection/>
    </xf>
    <xf numFmtId="178" fontId="50" fillId="0" borderId="0" xfId="0" applyNumberFormat="1" applyFont="1" applyBorder="1" applyAlignment="1" applyProtection="1">
      <alignment wrapText="1"/>
      <protection/>
    </xf>
    <xf numFmtId="178" fontId="50" fillId="0" borderId="23" xfId="0" applyNumberFormat="1" applyFont="1" applyBorder="1" applyAlignment="1" applyProtection="1">
      <alignment horizontal="right"/>
      <protection/>
    </xf>
    <xf numFmtId="178" fontId="50" fillId="0" borderId="24" xfId="0" applyNumberFormat="1" applyFont="1" applyBorder="1" applyAlignment="1" applyProtection="1">
      <alignment horizontal="right"/>
      <protection/>
    </xf>
    <xf numFmtId="178" fontId="50" fillId="0" borderId="32" xfId="0" applyNumberFormat="1" applyFont="1" applyBorder="1" applyAlignment="1" applyProtection="1">
      <alignment horizontal="right"/>
      <protection/>
    </xf>
    <xf numFmtId="178" fontId="50" fillId="0" borderId="26" xfId="0" applyNumberFormat="1" applyFont="1" applyBorder="1" applyAlignment="1" applyProtection="1">
      <alignment horizontal="right"/>
      <protection/>
    </xf>
    <xf numFmtId="178" fontId="49" fillId="0" borderId="0" xfId="0" applyNumberFormat="1" applyFont="1" applyBorder="1" applyAlignment="1" applyProtection="1">
      <alignment horizontal="left"/>
      <protection/>
    </xf>
    <xf numFmtId="178" fontId="49" fillId="0" borderId="0" xfId="0" applyNumberFormat="1" applyFont="1" applyBorder="1" applyAlignment="1" applyProtection="1">
      <alignment horizontal="right"/>
      <protection/>
    </xf>
    <xf numFmtId="178" fontId="49" fillId="0" borderId="23" xfId="0" applyNumberFormat="1" applyFont="1" applyBorder="1" applyAlignment="1" applyProtection="1">
      <alignment horizontal="right"/>
      <protection/>
    </xf>
    <xf numFmtId="178" fontId="49" fillId="0" borderId="24" xfId="0" applyNumberFormat="1" applyFont="1" applyBorder="1" applyAlignment="1" applyProtection="1">
      <alignment horizontal="right"/>
      <protection/>
    </xf>
    <xf numFmtId="178" fontId="49" fillId="0" borderId="32" xfId="0" applyNumberFormat="1" applyFont="1" applyBorder="1" applyAlignment="1" applyProtection="1">
      <alignment horizontal="right"/>
      <protection/>
    </xf>
    <xf numFmtId="178" fontId="49" fillId="0" borderId="26" xfId="0" applyNumberFormat="1" applyFont="1" applyBorder="1" applyAlignment="1" applyProtection="1">
      <alignment horizontal="right"/>
      <protection/>
    </xf>
    <xf numFmtId="178" fontId="49" fillId="0" borderId="31" xfId="0" applyNumberFormat="1" applyFont="1" applyBorder="1" applyAlignment="1" applyProtection="1">
      <alignment horizontal="left"/>
      <protection/>
    </xf>
    <xf numFmtId="178" fontId="49" fillId="0" borderId="31" xfId="0" applyNumberFormat="1" applyFont="1" applyBorder="1" applyAlignment="1" applyProtection="1">
      <alignment horizontal="right"/>
      <protection/>
    </xf>
    <xf numFmtId="178" fontId="49" fillId="0" borderId="33" xfId="0" applyNumberFormat="1" applyFont="1" applyBorder="1" applyAlignment="1" applyProtection="1">
      <alignment horizontal="right"/>
      <protection/>
    </xf>
    <xf numFmtId="178" fontId="49" fillId="0" borderId="34" xfId="0" applyNumberFormat="1" applyFont="1" applyBorder="1" applyAlignment="1" applyProtection="1">
      <alignment horizontal="right"/>
      <protection/>
    </xf>
    <xf numFmtId="178" fontId="49" fillId="0" borderId="37" xfId="0" applyNumberFormat="1" applyFont="1" applyBorder="1" applyAlignment="1" applyProtection="1">
      <alignment horizontal="right"/>
      <protection/>
    </xf>
    <xf numFmtId="178" fontId="49" fillId="0" borderId="3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8" fontId="4" fillId="0" borderId="22" xfId="0" applyNumberFormat="1" applyFont="1" applyBorder="1" applyAlignment="1" applyProtection="1">
      <alignment wrapText="1"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178" fontId="6" fillId="0" borderId="24" xfId="0" applyNumberFormat="1" applyFont="1" applyBorder="1" applyAlignment="1" applyProtection="1">
      <alignment/>
      <protection/>
    </xf>
    <xf numFmtId="178" fontId="6" fillId="0" borderId="25" xfId="0" applyNumberFormat="1" applyFont="1" applyBorder="1" applyAlignment="1" applyProtection="1">
      <alignment/>
      <protection/>
    </xf>
    <xf numFmtId="178" fontId="6" fillId="0" borderId="26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5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7" fillId="0" borderId="13" xfId="0" applyNumberFormat="1" applyFont="1" applyBorder="1" applyAlignment="1" applyProtection="1">
      <alignment wrapText="1"/>
      <protection/>
    </xf>
    <xf numFmtId="178" fontId="6" fillId="0" borderId="33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178" fontId="7" fillId="0" borderId="34" xfId="0" applyNumberFormat="1" applyFont="1" applyBorder="1" applyAlignment="1" applyProtection="1">
      <alignment wrapText="1"/>
      <protection/>
    </xf>
    <xf numFmtId="178" fontId="7" fillId="0" borderId="35" xfId="0" applyNumberFormat="1" applyFont="1" applyBorder="1" applyAlignment="1" applyProtection="1">
      <alignment wrapText="1"/>
      <protection/>
    </xf>
    <xf numFmtId="178" fontId="6" fillId="0" borderId="36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top"/>
      <protection/>
    </xf>
    <xf numFmtId="0" fontId="5" fillId="0" borderId="29" xfId="0" applyFont="1" applyBorder="1" applyAlignment="1" applyProtection="1">
      <alignment horizontal="center" vertical="top"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right" wrapText="1"/>
      <protection/>
    </xf>
    <xf numFmtId="0" fontId="0" fillId="0" borderId="31" xfId="0" applyFont="1" applyBorder="1" applyAlignment="1" applyProtection="1">
      <alignment horizontal="right" wrapText="1"/>
      <protection/>
    </xf>
    <xf numFmtId="0" fontId="8" fillId="0" borderId="31" xfId="0" applyFont="1" applyBorder="1" applyAlignment="1" applyProtection="1">
      <alignment horizontal="right" wrapText="1"/>
      <protection/>
    </xf>
    <xf numFmtId="178" fontId="51" fillId="0" borderId="0" xfId="0" applyNumberFormat="1" applyFont="1" applyAlignment="1" applyProtection="1">
      <alignment wrapText="1"/>
      <protection/>
    </xf>
    <xf numFmtId="178" fontId="7" fillId="0" borderId="36" xfId="0" applyNumberFormat="1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3" width="10.7109375" style="3" customWidth="1"/>
    <col min="24" max="16384" width="9.140625" style="3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s="6" customFormat="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1</v>
      </c>
      <c r="S4" s="120"/>
      <c r="T4" s="120"/>
      <c r="U4" s="120"/>
      <c r="V4" s="120"/>
      <c r="W4" s="121"/>
    </row>
    <row r="5" spans="1:23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9"/>
      <c r="R6" s="18"/>
      <c r="S6" s="17"/>
      <c r="T6" s="17"/>
      <c r="U6" s="17"/>
      <c r="V6" s="17"/>
      <c r="W6" s="19"/>
    </row>
    <row r="7" spans="1:23" s="10" customFormat="1" ht="12.75">
      <c r="A7" s="20"/>
      <c r="B7" s="21" t="s">
        <v>24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  <c r="Q7" s="25"/>
      <c r="R7" s="24"/>
      <c r="S7" s="23"/>
      <c r="T7" s="23"/>
      <c r="U7" s="23"/>
      <c r="V7" s="23"/>
      <c r="W7" s="25"/>
    </row>
    <row r="8" spans="1:23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5"/>
      <c r="R8" s="24"/>
      <c r="S8" s="23"/>
      <c r="T8" s="23"/>
      <c r="U8" s="23"/>
      <c r="V8" s="23"/>
      <c r="W8" s="25"/>
    </row>
    <row r="9" spans="1:23" s="10" customFormat="1" ht="12.75">
      <c r="A9" s="27"/>
      <c r="B9" s="53" t="s">
        <v>25</v>
      </c>
      <c r="C9" s="54" t="s">
        <v>26</v>
      </c>
      <c r="D9" s="55">
        <v>207305123</v>
      </c>
      <c r="E9" s="56">
        <v>2209239704</v>
      </c>
      <c r="F9" s="56">
        <v>3111105753</v>
      </c>
      <c r="G9" s="56">
        <v>0</v>
      </c>
      <c r="H9" s="56">
        <v>859014832</v>
      </c>
      <c r="I9" s="56">
        <v>1273715654</v>
      </c>
      <c r="J9" s="56">
        <v>1544574</v>
      </c>
      <c r="K9" s="56">
        <v>44137934</v>
      </c>
      <c r="L9" s="56">
        <v>153538376</v>
      </c>
      <c r="M9" s="56">
        <v>78783035</v>
      </c>
      <c r="N9" s="57">
        <v>509315200</v>
      </c>
      <c r="O9" s="58">
        <v>813487158</v>
      </c>
      <c r="P9" s="57">
        <v>12584700</v>
      </c>
      <c r="Q9" s="59">
        <v>9273772043</v>
      </c>
      <c r="R9" s="58">
        <v>6624426839</v>
      </c>
      <c r="S9" s="57">
        <v>673803650</v>
      </c>
      <c r="T9" s="57">
        <v>1774044105</v>
      </c>
      <c r="U9" s="56">
        <v>0</v>
      </c>
      <c r="V9" s="57">
        <v>201497466</v>
      </c>
      <c r="W9" s="60">
        <v>9273772060</v>
      </c>
    </row>
    <row r="10" spans="1:23" s="10" customFormat="1" ht="12.75">
      <c r="A10" s="27"/>
      <c r="B10" s="53" t="s">
        <v>27</v>
      </c>
      <c r="C10" s="54" t="s">
        <v>28</v>
      </c>
      <c r="D10" s="55">
        <v>15554575</v>
      </c>
      <c r="E10" s="56">
        <v>339604405</v>
      </c>
      <c r="F10" s="56">
        <v>948928067</v>
      </c>
      <c r="G10" s="56">
        <v>0</v>
      </c>
      <c r="H10" s="56">
        <v>196811612</v>
      </c>
      <c r="I10" s="56">
        <v>557075253</v>
      </c>
      <c r="J10" s="56">
        <v>0</v>
      </c>
      <c r="K10" s="56">
        <v>7680000</v>
      </c>
      <c r="L10" s="56">
        <v>83786782</v>
      </c>
      <c r="M10" s="56">
        <v>3188995</v>
      </c>
      <c r="N10" s="57">
        <v>1198429549</v>
      </c>
      <c r="O10" s="58">
        <v>286488900</v>
      </c>
      <c r="P10" s="57">
        <v>3956800</v>
      </c>
      <c r="Q10" s="59">
        <v>3641504938</v>
      </c>
      <c r="R10" s="58">
        <v>2365862788</v>
      </c>
      <c r="S10" s="57">
        <v>0</v>
      </c>
      <c r="T10" s="57">
        <v>154916820</v>
      </c>
      <c r="U10" s="56">
        <v>0</v>
      </c>
      <c r="V10" s="57">
        <v>1120725330</v>
      </c>
      <c r="W10" s="60">
        <v>3641504938</v>
      </c>
    </row>
    <row r="11" spans="1:23" s="10" customFormat="1" ht="12.75">
      <c r="A11" s="27"/>
      <c r="B11" s="53" t="s">
        <v>29</v>
      </c>
      <c r="C11" s="54" t="s">
        <v>30</v>
      </c>
      <c r="D11" s="55">
        <v>465515000</v>
      </c>
      <c r="E11" s="56">
        <v>4682977212</v>
      </c>
      <c r="F11" s="56">
        <v>2407714446</v>
      </c>
      <c r="G11" s="56">
        <v>44294400</v>
      </c>
      <c r="H11" s="56">
        <v>2478822606</v>
      </c>
      <c r="I11" s="56">
        <v>836625676</v>
      </c>
      <c r="J11" s="56">
        <v>18000000</v>
      </c>
      <c r="K11" s="56">
        <v>56554000</v>
      </c>
      <c r="L11" s="56">
        <v>114494028</v>
      </c>
      <c r="M11" s="56">
        <v>1221086825</v>
      </c>
      <c r="N11" s="57">
        <v>1684098199</v>
      </c>
      <c r="O11" s="58">
        <v>6977428390</v>
      </c>
      <c r="P11" s="57">
        <v>0</v>
      </c>
      <c r="Q11" s="59">
        <v>20987610782</v>
      </c>
      <c r="R11" s="58">
        <v>8181474856</v>
      </c>
      <c r="S11" s="57">
        <v>7415460493</v>
      </c>
      <c r="T11" s="57">
        <v>3329854254</v>
      </c>
      <c r="U11" s="56">
        <v>150000000</v>
      </c>
      <c r="V11" s="57">
        <v>1910821179</v>
      </c>
      <c r="W11" s="60">
        <v>20987610782</v>
      </c>
    </row>
    <row r="12" spans="1:23" s="10" customFormat="1" ht="12.75">
      <c r="A12" s="27"/>
      <c r="B12" s="53" t="s">
        <v>31</v>
      </c>
      <c r="C12" s="54" t="s">
        <v>32</v>
      </c>
      <c r="D12" s="55">
        <v>173471060</v>
      </c>
      <c r="E12" s="56">
        <v>4068758519</v>
      </c>
      <c r="F12" s="56">
        <v>3465169362</v>
      </c>
      <c r="G12" s="56">
        <v>237177100</v>
      </c>
      <c r="H12" s="56">
        <v>1270558342</v>
      </c>
      <c r="I12" s="56">
        <v>1030953381</v>
      </c>
      <c r="J12" s="56">
        <v>58171656</v>
      </c>
      <c r="K12" s="56">
        <v>7703075</v>
      </c>
      <c r="L12" s="56">
        <v>106699671</v>
      </c>
      <c r="M12" s="56">
        <v>269038623</v>
      </c>
      <c r="N12" s="57">
        <v>1336396955</v>
      </c>
      <c r="O12" s="58">
        <v>1988461767</v>
      </c>
      <c r="P12" s="57">
        <v>40421840</v>
      </c>
      <c r="Q12" s="59">
        <v>14052981351</v>
      </c>
      <c r="R12" s="58">
        <v>8590164157</v>
      </c>
      <c r="S12" s="57">
        <v>1120245747</v>
      </c>
      <c r="T12" s="57">
        <v>3458491649</v>
      </c>
      <c r="U12" s="56">
        <v>0</v>
      </c>
      <c r="V12" s="57">
        <v>884079796</v>
      </c>
      <c r="W12" s="60">
        <v>14052981349</v>
      </c>
    </row>
    <row r="13" spans="1:23" s="10" customFormat="1" ht="12.75">
      <c r="A13" s="27"/>
      <c r="B13" s="53" t="s">
        <v>33</v>
      </c>
      <c r="C13" s="54" t="s">
        <v>34</v>
      </c>
      <c r="D13" s="55">
        <v>23500000</v>
      </c>
      <c r="E13" s="56">
        <v>1519464985</v>
      </c>
      <c r="F13" s="56">
        <v>3062624052</v>
      </c>
      <c r="G13" s="56">
        <v>0</v>
      </c>
      <c r="H13" s="56">
        <v>453341087</v>
      </c>
      <c r="I13" s="56">
        <v>355814880</v>
      </c>
      <c r="J13" s="56">
        <v>0</v>
      </c>
      <c r="K13" s="56">
        <v>44307979</v>
      </c>
      <c r="L13" s="56">
        <v>41630100</v>
      </c>
      <c r="M13" s="56">
        <v>62870000</v>
      </c>
      <c r="N13" s="57">
        <v>450726522</v>
      </c>
      <c r="O13" s="58">
        <v>282557824</v>
      </c>
      <c r="P13" s="57">
        <v>33789528</v>
      </c>
      <c r="Q13" s="59">
        <v>6330626957</v>
      </c>
      <c r="R13" s="58">
        <v>4825652935</v>
      </c>
      <c r="S13" s="57">
        <v>120000000</v>
      </c>
      <c r="T13" s="57">
        <v>469214000</v>
      </c>
      <c r="U13" s="56">
        <v>0</v>
      </c>
      <c r="V13" s="57">
        <v>915760022</v>
      </c>
      <c r="W13" s="60">
        <v>6330626957</v>
      </c>
    </row>
    <row r="14" spans="1:23" s="10" customFormat="1" ht="12.75">
      <c r="A14" s="27"/>
      <c r="B14" s="53" t="s">
        <v>35</v>
      </c>
      <c r="C14" s="54" t="s">
        <v>36</v>
      </c>
      <c r="D14" s="55">
        <v>84859740</v>
      </c>
      <c r="E14" s="56">
        <v>908852461</v>
      </c>
      <c r="F14" s="56">
        <v>852845321</v>
      </c>
      <c r="G14" s="56">
        <v>0</v>
      </c>
      <c r="H14" s="56">
        <v>278339620</v>
      </c>
      <c r="I14" s="56">
        <v>526522224</v>
      </c>
      <c r="J14" s="56">
        <v>0</v>
      </c>
      <c r="K14" s="56">
        <v>17200000</v>
      </c>
      <c r="L14" s="56">
        <v>37509868</v>
      </c>
      <c r="M14" s="56">
        <v>85237010</v>
      </c>
      <c r="N14" s="57">
        <v>253483632</v>
      </c>
      <c r="O14" s="58">
        <v>176083059</v>
      </c>
      <c r="P14" s="57">
        <v>14700000</v>
      </c>
      <c r="Q14" s="59">
        <v>3235632935</v>
      </c>
      <c r="R14" s="58">
        <v>2657574910</v>
      </c>
      <c r="S14" s="57">
        <v>187121908</v>
      </c>
      <c r="T14" s="57">
        <v>257888175</v>
      </c>
      <c r="U14" s="56">
        <v>14260000</v>
      </c>
      <c r="V14" s="57">
        <v>118787942</v>
      </c>
      <c r="W14" s="60">
        <v>3235632935</v>
      </c>
    </row>
    <row r="15" spans="1:23" s="10" customFormat="1" ht="12.75">
      <c r="A15" s="27"/>
      <c r="B15" s="53" t="s">
        <v>37</v>
      </c>
      <c r="C15" s="54" t="s">
        <v>38</v>
      </c>
      <c r="D15" s="55">
        <v>2000000</v>
      </c>
      <c r="E15" s="56">
        <v>678306317</v>
      </c>
      <c r="F15" s="56">
        <v>1208965744</v>
      </c>
      <c r="G15" s="56">
        <v>0</v>
      </c>
      <c r="H15" s="56">
        <v>249435496</v>
      </c>
      <c r="I15" s="56">
        <v>372863767</v>
      </c>
      <c r="J15" s="56">
        <v>0</v>
      </c>
      <c r="K15" s="56">
        <v>52598891</v>
      </c>
      <c r="L15" s="56">
        <v>35296909</v>
      </c>
      <c r="M15" s="56">
        <v>153750</v>
      </c>
      <c r="N15" s="57">
        <v>156517365</v>
      </c>
      <c r="O15" s="58">
        <v>176317724</v>
      </c>
      <c r="P15" s="57">
        <v>0</v>
      </c>
      <c r="Q15" s="59">
        <v>2932455963</v>
      </c>
      <c r="R15" s="58">
        <v>2580680464</v>
      </c>
      <c r="S15" s="57">
        <v>78120000</v>
      </c>
      <c r="T15" s="57">
        <v>166384000</v>
      </c>
      <c r="U15" s="56">
        <v>0</v>
      </c>
      <c r="V15" s="57">
        <v>107271499</v>
      </c>
      <c r="W15" s="60">
        <v>2932455963</v>
      </c>
    </row>
    <row r="16" spans="1:23" s="10" customFormat="1" ht="12.75">
      <c r="A16" s="27"/>
      <c r="B16" s="53" t="s">
        <v>39</v>
      </c>
      <c r="C16" s="54" t="s">
        <v>40</v>
      </c>
      <c r="D16" s="55">
        <v>3800798</v>
      </c>
      <c r="E16" s="56">
        <v>313895787</v>
      </c>
      <c r="F16" s="56">
        <v>414822577</v>
      </c>
      <c r="G16" s="56">
        <v>0</v>
      </c>
      <c r="H16" s="56">
        <v>162803435</v>
      </c>
      <c r="I16" s="56">
        <v>129537511</v>
      </c>
      <c r="J16" s="56">
        <v>2432694</v>
      </c>
      <c r="K16" s="56">
        <v>0</v>
      </c>
      <c r="L16" s="56">
        <v>30777000</v>
      </c>
      <c r="M16" s="56">
        <v>55862</v>
      </c>
      <c r="N16" s="57">
        <v>57780652</v>
      </c>
      <c r="O16" s="58">
        <v>45132420</v>
      </c>
      <c r="P16" s="57">
        <v>1900000</v>
      </c>
      <c r="Q16" s="59">
        <v>1162938736</v>
      </c>
      <c r="R16" s="58">
        <v>1051242236</v>
      </c>
      <c r="S16" s="57">
        <v>0</v>
      </c>
      <c r="T16" s="57">
        <v>24127739</v>
      </c>
      <c r="U16" s="56">
        <v>20000000</v>
      </c>
      <c r="V16" s="57">
        <v>67568760</v>
      </c>
      <c r="W16" s="60">
        <v>1162938735</v>
      </c>
    </row>
    <row r="17" spans="1:23" s="10" customFormat="1" ht="12.75">
      <c r="A17" s="27"/>
      <c r="B17" s="61" t="s">
        <v>41</v>
      </c>
      <c r="C17" s="54" t="s">
        <v>42</v>
      </c>
      <c r="D17" s="55">
        <v>475988578</v>
      </c>
      <c r="E17" s="56">
        <v>1836680750</v>
      </c>
      <c r="F17" s="56">
        <v>2803109712</v>
      </c>
      <c r="G17" s="56">
        <v>1031000</v>
      </c>
      <c r="H17" s="56">
        <v>1875502883</v>
      </c>
      <c r="I17" s="56">
        <v>2981580880</v>
      </c>
      <c r="J17" s="56">
        <v>57000</v>
      </c>
      <c r="K17" s="56">
        <v>62500000</v>
      </c>
      <c r="L17" s="56">
        <v>454003010</v>
      </c>
      <c r="M17" s="56">
        <v>222765112</v>
      </c>
      <c r="N17" s="57">
        <v>589727008</v>
      </c>
      <c r="O17" s="58">
        <v>1254434565</v>
      </c>
      <c r="P17" s="57">
        <v>93290000</v>
      </c>
      <c r="Q17" s="59">
        <v>12650670498</v>
      </c>
      <c r="R17" s="58">
        <v>3086394715</v>
      </c>
      <c r="S17" s="57">
        <v>6397158845</v>
      </c>
      <c r="T17" s="57">
        <v>1589983588</v>
      </c>
      <c r="U17" s="56">
        <v>80780000</v>
      </c>
      <c r="V17" s="57">
        <v>1496353351</v>
      </c>
      <c r="W17" s="60">
        <v>12650670499</v>
      </c>
    </row>
    <row r="18" spans="1:23" s="10" customFormat="1" ht="12.75">
      <c r="A18" s="28"/>
      <c r="B18" s="62" t="s">
        <v>630</v>
      </c>
      <c r="C18" s="63"/>
      <c r="D18" s="64">
        <f aca="true" t="shared" si="0" ref="D18:W18">SUM(D9:D17)</f>
        <v>1451994874</v>
      </c>
      <c r="E18" s="65">
        <f t="shared" si="0"/>
        <v>16557780140</v>
      </c>
      <c r="F18" s="65">
        <f t="shared" si="0"/>
        <v>18275285034</v>
      </c>
      <c r="G18" s="65">
        <f t="shared" si="0"/>
        <v>282502500</v>
      </c>
      <c r="H18" s="65">
        <f t="shared" si="0"/>
        <v>7824629913</v>
      </c>
      <c r="I18" s="65">
        <f t="shared" si="0"/>
        <v>8064689226</v>
      </c>
      <c r="J18" s="65">
        <f t="shared" si="0"/>
        <v>80205924</v>
      </c>
      <c r="K18" s="65">
        <f t="shared" si="0"/>
        <v>292681879</v>
      </c>
      <c r="L18" s="65">
        <f t="shared" si="0"/>
        <v>1057735744</v>
      </c>
      <c r="M18" s="65">
        <f t="shared" si="0"/>
        <v>1943179212</v>
      </c>
      <c r="N18" s="66">
        <f t="shared" si="0"/>
        <v>6236475082</v>
      </c>
      <c r="O18" s="67">
        <f t="shared" si="0"/>
        <v>12000391807</v>
      </c>
      <c r="P18" s="66">
        <f t="shared" si="0"/>
        <v>200642868</v>
      </c>
      <c r="Q18" s="68">
        <f t="shared" si="0"/>
        <v>74268194203</v>
      </c>
      <c r="R18" s="67">
        <f t="shared" si="0"/>
        <v>39963473900</v>
      </c>
      <c r="S18" s="66">
        <f t="shared" si="0"/>
        <v>15991910643</v>
      </c>
      <c r="T18" s="66">
        <f t="shared" si="0"/>
        <v>11224904330</v>
      </c>
      <c r="U18" s="65">
        <f t="shared" si="0"/>
        <v>265040000</v>
      </c>
      <c r="V18" s="66">
        <f t="shared" si="0"/>
        <v>6822865345</v>
      </c>
      <c r="W18" s="69">
        <f t="shared" si="0"/>
        <v>74268194218</v>
      </c>
    </row>
    <row r="19" spans="1:23" s="10" customFormat="1" ht="12.75" customHeight="1">
      <c r="A19" s="29"/>
      <c r="B19" s="70"/>
      <c r="C19" s="71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3"/>
      <c r="Q19" s="75"/>
      <c r="R19" s="74"/>
      <c r="S19" s="73"/>
      <c r="T19" s="73"/>
      <c r="U19" s="73"/>
      <c r="V19" s="73"/>
      <c r="W19" s="75"/>
    </row>
    <row r="20" spans="1:23" s="10" customFormat="1" ht="12.75">
      <c r="A20" s="30"/>
      <c r="B20" s="122" t="s">
        <v>43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</row>
    <row r="21" spans="1:23" ht="12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2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12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12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12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12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12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3" ht="12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ht="12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12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3" ht="12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ht="12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3" ht="12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ht="12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2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2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2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ht="12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ht="12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ht="12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1:23" ht="12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ht="12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2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ht="12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ht="12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2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ht="12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ht="12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23" ht="12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12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12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12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ht="12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</row>
    <row r="54" spans="1:23" ht="12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ht="12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2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2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12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3" ht="12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ht="12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12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1:23" ht="12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ht="12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</row>
    <row r="64" spans="1:23" ht="12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</row>
    <row r="65" spans="1:23" ht="12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1:23" ht="12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1:23" ht="12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2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2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</row>
    <row r="70" spans="1:23" ht="12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2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2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1:23" ht="12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2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2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6" spans="1:23" ht="12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</row>
    <row r="77" spans="1:23" ht="12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1:23" ht="12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</row>
    <row r="79" spans="1:23" ht="12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</row>
    <row r="80" spans="1:23" ht="12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</row>
    <row r="81" spans="1:23" ht="12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</row>
    <row r="82" spans="1:23" ht="12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</row>
    <row r="83" spans="1:23" ht="12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</row>
    <row r="84" spans="1:23" ht="12">
      <c r="A84" s="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2:23" ht="1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ht="1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ht="1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ht="1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ht="1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ht="1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ht="1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ht="1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ht="1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ht="1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ht="1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ht="1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ht="1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ht="1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ht="1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ht="1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ht="1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ht="1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ht="1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ht="1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ht="1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ht="1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ht="1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ht="1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ht="1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ht="1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ht="1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ht="1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ht="1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ht="1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ht="1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ht="1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ht="1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ht="1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ht="1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ht="1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ht="1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ht="1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ht="1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ht="1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ht="1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ht="1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ht="1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ht="1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ht="1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ht="1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ht="1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ht="1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ht="1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ht="1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ht="1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ht="1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ht="1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ht="1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ht="1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ht="1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ht="1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ht="1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ht="1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ht="1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ht="1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ht="1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ht="1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ht="1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ht="1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ht="1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ht="1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ht="1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ht="1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ht="1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ht="1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ht="1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ht="1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ht="1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ht="1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ht="1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ht="1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ht="1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ht="1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ht="1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ht="1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ht="1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ht="1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ht="1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ht="1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ht="1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ht="1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ht="1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ht="1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ht="1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ht="1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ht="1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ht="1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ht="1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ht="1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ht="1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ht="1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ht="1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ht="1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ht="1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ht="1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ht="1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ht="1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ht="1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ht="1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ht="1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ht="1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ht="1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ht="1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ht="1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ht="1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ht="1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ht="1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ht="1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ht="1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ht="1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ht="1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ht="1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ht="1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ht="1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ht="1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ht="1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ht="1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ht="1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ht="1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ht="1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ht="1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ht="1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ht="1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ht="1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ht="1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ht="1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ht="1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ht="1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ht="1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ht="1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ht="1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ht="1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ht="1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ht="1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ht="1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ht="1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ht="1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ht="1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ht="1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ht="1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ht="1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ht="1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ht="1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ht="1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ht="1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ht="1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ht="1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ht="1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ht="1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ht="1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ht="1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ht="1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ht="1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ht="1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ht="1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ht="1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ht="1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ht="12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ht="12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ht="12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ht="12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ht="12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ht="12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ht="12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ht="12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ht="12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ht="12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ht="12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ht="12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ht="12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ht="12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ht="12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ht="12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ht="12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ht="12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ht="12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ht="12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ht="12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ht="12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ht="12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ht="12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ht="12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ht="12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ht="12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ht="12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ht="12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ht="12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ht="12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ht="12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ht="12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ht="12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ht="12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ht="12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ht="12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ht="12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ht="12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ht="12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ht="12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ht="12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ht="12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ht="12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ht="12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ht="12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ht="12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ht="12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ht="12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ht="12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ht="12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ht="12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ht="12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</sheetData>
  <sheetProtection/>
  <mergeCells count="5">
    <mergeCell ref="B2:W2"/>
    <mergeCell ref="D4:Q4"/>
    <mergeCell ref="R4:W4"/>
    <mergeCell ref="B20:W20"/>
    <mergeCell ref="B3:W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605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567</v>
      </c>
      <c r="B9" s="78" t="s">
        <v>329</v>
      </c>
      <c r="C9" s="79" t="s">
        <v>330</v>
      </c>
      <c r="D9" s="80">
        <v>0</v>
      </c>
      <c r="E9" s="81">
        <v>25044394</v>
      </c>
      <c r="F9" s="81">
        <v>35000000</v>
      </c>
      <c r="G9" s="81">
        <v>0</v>
      </c>
      <c r="H9" s="81">
        <v>25532328</v>
      </c>
      <c r="I9" s="81">
        <v>20166479</v>
      </c>
      <c r="J9" s="81">
        <v>0</v>
      </c>
      <c r="K9" s="81">
        <v>0</v>
      </c>
      <c r="L9" s="81">
        <v>15000000</v>
      </c>
      <c r="M9" s="81">
        <v>0</v>
      </c>
      <c r="N9" s="81">
        <v>7741929</v>
      </c>
      <c r="O9" s="81">
        <v>9986464</v>
      </c>
      <c r="P9" s="81">
        <v>0</v>
      </c>
      <c r="Q9" s="82">
        <v>138471594</v>
      </c>
      <c r="R9" s="80">
        <v>126918400</v>
      </c>
      <c r="S9" s="81">
        <v>0</v>
      </c>
      <c r="T9" s="81">
        <v>0</v>
      </c>
      <c r="U9" s="81">
        <v>0</v>
      </c>
      <c r="V9" s="81">
        <v>11553194</v>
      </c>
      <c r="W9" s="83">
        <v>138471594</v>
      </c>
    </row>
    <row r="10" spans="1:23" ht="12.75">
      <c r="A10" s="48" t="s">
        <v>567</v>
      </c>
      <c r="B10" s="78" t="s">
        <v>331</v>
      </c>
      <c r="C10" s="79" t="s">
        <v>332</v>
      </c>
      <c r="D10" s="80">
        <v>0</v>
      </c>
      <c r="E10" s="81">
        <v>0</v>
      </c>
      <c r="F10" s="81">
        <v>51865834</v>
      </c>
      <c r="G10" s="81">
        <v>0</v>
      </c>
      <c r="H10" s="81">
        <v>10619050</v>
      </c>
      <c r="I10" s="81">
        <v>31620000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5000000</v>
      </c>
      <c r="P10" s="81">
        <v>0</v>
      </c>
      <c r="Q10" s="82">
        <v>99104884</v>
      </c>
      <c r="R10" s="80">
        <v>94104884</v>
      </c>
      <c r="S10" s="81">
        <v>0</v>
      </c>
      <c r="T10" s="81">
        <v>0</v>
      </c>
      <c r="U10" s="81">
        <v>0</v>
      </c>
      <c r="V10" s="81">
        <v>5000000</v>
      </c>
      <c r="W10" s="83">
        <v>99104884</v>
      </c>
    </row>
    <row r="11" spans="1:23" ht="12.75">
      <c r="A11" s="48" t="s">
        <v>567</v>
      </c>
      <c r="B11" s="78" t="s">
        <v>333</v>
      </c>
      <c r="C11" s="79" t="s">
        <v>334</v>
      </c>
      <c r="D11" s="80">
        <v>0</v>
      </c>
      <c r="E11" s="81">
        <v>26500000</v>
      </c>
      <c r="F11" s="81">
        <v>17273000</v>
      </c>
      <c r="G11" s="81">
        <v>0</v>
      </c>
      <c r="H11" s="81">
        <v>15000000</v>
      </c>
      <c r="I11" s="81">
        <v>60000200</v>
      </c>
      <c r="J11" s="81">
        <v>0</v>
      </c>
      <c r="K11" s="81">
        <v>0</v>
      </c>
      <c r="L11" s="81">
        <v>0</v>
      </c>
      <c r="M11" s="81">
        <v>0</v>
      </c>
      <c r="N11" s="81">
        <v>6000000</v>
      </c>
      <c r="O11" s="81">
        <v>0</v>
      </c>
      <c r="P11" s="81">
        <v>0</v>
      </c>
      <c r="Q11" s="82">
        <v>124773200</v>
      </c>
      <c r="R11" s="80">
        <v>124773200</v>
      </c>
      <c r="S11" s="81">
        <v>0</v>
      </c>
      <c r="T11" s="81">
        <v>0</v>
      </c>
      <c r="U11" s="81">
        <v>0</v>
      </c>
      <c r="V11" s="81">
        <v>0</v>
      </c>
      <c r="W11" s="83">
        <v>124773200</v>
      </c>
    </row>
    <row r="12" spans="1:23" ht="12.75">
      <c r="A12" s="48" t="s">
        <v>567</v>
      </c>
      <c r="B12" s="78" t="s">
        <v>335</v>
      </c>
      <c r="C12" s="79" t="s">
        <v>336</v>
      </c>
      <c r="D12" s="80">
        <v>0</v>
      </c>
      <c r="E12" s="81">
        <v>3500000</v>
      </c>
      <c r="F12" s="81">
        <v>30500000</v>
      </c>
      <c r="G12" s="81">
        <v>0</v>
      </c>
      <c r="H12" s="81">
        <v>12876000</v>
      </c>
      <c r="I12" s="81">
        <v>25158000</v>
      </c>
      <c r="J12" s="81">
        <v>0</v>
      </c>
      <c r="K12" s="81">
        <v>0</v>
      </c>
      <c r="L12" s="81">
        <v>0</v>
      </c>
      <c r="M12" s="81">
        <v>7999000</v>
      </c>
      <c r="N12" s="81">
        <v>500000</v>
      </c>
      <c r="O12" s="81">
        <v>600000</v>
      </c>
      <c r="P12" s="81">
        <v>0</v>
      </c>
      <c r="Q12" s="82">
        <v>81133000</v>
      </c>
      <c r="R12" s="80">
        <v>76533000</v>
      </c>
      <c r="S12" s="81">
        <v>0</v>
      </c>
      <c r="T12" s="81">
        <v>0</v>
      </c>
      <c r="U12" s="81">
        <v>0</v>
      </c>
      <c r="V12" s="81">
        <v>4600000</v>
      </c>
      <c r="W12" s="83">
        <v>81133000</v>
      </c>
    </row>
    <row r="13" spans="1:23" ht="12.75">
      <c r="A13" s="48" t="s">
        <v>567</v>
      </c>
      <c r="B13" s="78" t="s">
        <v>337</v>
      </c>
      <c r="C13" s="79" t="s">
        <v>338</v>
      </c>
      <c r="D13" s="80">
        <v>0</v>
      </c>
      <c r="E13" s="81">
        <v>2000000</v>
      </c>
      <c r="F13" s="81">
        <v>25401800</v>
      </c>
      <c r="G13" s="81">
        <v>0</v>
      </c>
      <c r="H13" s="81">
        <v>11120000</v>
      </c>
      <c r="I13" s="81">
        <v>30000000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2">
        <v>68521800</v>
      </c>
      <c r="R13" s="80">
        <v>68521800</v>
      </c>
      <c r="S13" s="81">
        <v>0</v>
      </c>
      <c r="T13" s="81">
        <v>0</v>
      </c>
      <c r="U13" s="81">
        <v>0</v>
      </c>
      <c r="V13" s="81">
        <v>0</v>
      </c>
      <c r="W13" s="83">
        <v>68521800</v>
      </c>
    </row>
    <row r="14" spans="1:23" ht="12.75">
      <c r="A14" s="48" t="s">
        <v>567</v>
      </c>
      <c r="B14" s="78" t="s">
        <v>339</v>
      </c>
      <c r="C14" s="79" t="s">
        <v>340</v>
      </c>
      <c r="D14" s="80">
        <v>0</v>
      </c>
      <c r="E14" s="81">
        <v>0</v>
      </c>
      <c r="F14" s="81">
        <v>0</v>
      </c>
      <c r="G14" s="81">
        <v>0</v>
      </c>
      <c r="H14" s="81">
        <v>7680000</v>
      </c>
      <c r="I14" s="81">
        <v>17875200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2">
        <v>25555200</v>
      </c>
      <c r="R14" s="80">
        <v>25555200</v>
      </c>
      <c r="S14" s="81">
        <v>0</v>
      </c>
      <c r="T14" s="81">
        <v>0</v>
      </c>
      <c r="U14" s="81">
        <v>0</v>
      </c>
      <c r="V14" s="81">
        <v>0</v>
      </c>
      <c r="W14" s="83">
        <v>25555200</v>
      </c>
    </row>
    <row r="15" spans="1:23" ht="12.75">
      <c r="A15" s="48" t="s">
        <v>567</v>
      </c>
      <c r="B15" s="78" t="s">
        <v>77</v>
      </c>
      <c r="C15" s="79" t="s">
        <v>78</v>
      </c>
      <c r="D15" s="80">
        <v>5145000</v>
      </c>
      <c r="E15" s="81">
        <v>0</v>
      </c>
      <c r="F15" s="81">
        <v>0</v>
      </c>
      <c r="G15" s="81">
        <v>0</v>
      </c>
      <c r="H15" s="81">
        <v>25000000</v>
      </c>
      <c r="I15" s="81">
        <v>75205000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36520750</v>
      </c>
      <c r="P15" s="81">
        <v>14700000</v>
      </c>
      <c r="Q15" s="82">
        <v>156570750</v>
      </c>
      <c r="R15" s="80">
        <v>90650000</v>
      </c>
      <c r="S15" s="81">
        <v>0</v>
      </c>
      <c r="T15" s="81">
        <v>65920750</v>
      </c>
      <c r="U15" s="81">
        <v>0</v>
      </c>
      <c r="V15" s="81">
        <v>0</v>
      </c>
      <c r="W15" s="83">
        <v>156570750</v>
      </c>
    </row>
    <row r="16" spans="1:23" ht="12.75">
      <c r="A16" s="48" t="s">
        <v>568</v>
      </c>
      <c r="B16" s="78" t="s">
        <v>518</v>
      </c>
      <c r="C16" s="79" t="s">
        <v>519</v>
      </c>
      <c r="D16" s="80">
        <v>4666865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9850000</v>
      </c>
      <c r="P16" s="81">
        <v>0</v>
      </c>
      <c r="Q16" s="82">
        <v>14516865</v>
      </c>
      <c r="R16" s="80">
        <v>0</v>
      </c>
      <c r="S16" s="81">
        <v>0</v>
      </c>
      <c r="T16" s="81">
        <v>0</v>
      </c>
      <c r="U16" s="81">
        <v>0</v>
      </c>
      <c r="V16" s="81">
        <v>14516865</v>
      </c>
      <c r="W16" s="83">
        <v>14516865</v>
      </c>
    </row>
    <row r="17" spans="1:23" ht="13.5">
      <c r="A17" s="49"/>
      <c r="B17" s="84" t="s">
        <v>606</v>
      </c>
      <c r="C17" s="85"/>
      <c r="D17" s="86">
        <f aca="true" t="shared" si="0" ref="D17:W17">SUM(D9:D16)</f>
        <v>9811865</v>
      </c>
      <c r="E17" s="87">
        <f t="shared" si="0"/>
        <v>57044394</v>
      </c>
      <c r="F17" s="87">
        <f t="shared" si="0"/>
        <v>160040634</v>
      </c>
      <c r="G17" s="87">
        <f t="shared" si="0"/>
        <v>0</v>
      </c>
      <c r="H17" s="87">
        <f t="shared" si="0"/>
        <v>107827378</v>
      </c>
      <c r="I17" s="87">
        <f t="shared" si="0"/>
        <v>260024879</v>
      </c>
      <c r="J17" s="87">
        <f t="shared" si="0"/>
        <v>0</v>
      </c>
      <c r="K17" s="87">
        <f t="shared" si="0"/>
        <v>0</v>
      </c>
      <c r="L17" s="87">
        <f t="shared" si="0"/>
        <v>15000000</v>
      </c>
      <c r="M17" s="87">
        <f t="shared" si="0"/>
        <v>7999000</v>
      </c>
      <c r="N17" s="87">
        <f t="shared" si="0"/>
        <v>14241929</v>
      </c>
      <c r="O17" s="87">
        <f t="shared" si="0"/>
        <v>61957214</v>
      </c>
      <c r="P17" s="87">
        <f t="shared" si="0"/>
        <v>14700000</v>
      </c>
      <c r="Q17" s="88">
        <f t="shared" si="0"/>
        <v>708647293</v>
      </c>
      <c r="R17" s="86">
        <f t="shared" si="0"/>
        <v>607056484</v>
      </c>
      <c r="S17" s="87">
        <f t="shared" si="0"/>
        <v>0</v>
      </c>
      <c r="T17" s="87">
        <f t="shared" si="0"/>
        <v>65920750</v>
      </c>
      <c r="U17" s="87">
        <f t="shared" si="0"/>
        <v>0</v>
      </c>
      <c r="V17" s="87">
        <f t="shared" si="0"/>
        <v>35670059</v>
      </c>
      <c r="W17" s="89">
        <f t="shared" si="0"/>
        <v>708647293</v>
      </c>
    </row>
    <row r="18" spans="1:23" ht="12.75">
      <c r="A18" s="48" t="s">
        <v>567</v>
      </c>
      <c r="B18" s="78" t="s">
        <v>341</v>
      </c>
      <c r="C18" s="79" t="s">
        <v>342</v>
      </c>
      <c r="D18" s="80">
        <v>0</v>
      </c>
      <c r="E18" s="81">
        <v>21980000</v>
      </c>
      <c r="F18" s="81">
        <v>0</v>
      </c>
      <c r="G18" s="81">
        <v>0</v>
      </c>
      <c r="H18" s="81">
        <v>1000000</v>
      </c>
      <c r="I18" s="81">
        <v>0</v>
      </c>
      <c r="J18" s="81">
        <v>0</v>
      </c>
      <c r="K18" s="81">
        <v>0</v>
      </c>
      <c r="L18" s="81">
        <v>13223000</v>
      </c>
      <c r="M18" s="81">
        <v>280000</v>
      </c>
      <c r="N18" s="81">
        <v>0</v>
      </c>
      <c r="O18" s="81">
        <v>0</v>
      </c>
      <c r="P18" s="81">
        <v>0</v>
      </c>
      <c r="Q18" s="82">
        <v>36483000</v>
      </c>
      <c r="R18" s="80">
        <v>22223000</v>
      </c>
      <c r="S18" s="81">
        <v>0</v>
      </c>
      <c r="T18" s="81">
        <v>0</v>
      </c>
      <c r="U18" s="81">
        <v>14260000</v>
      </c>
      <c r="V18" s="81">
        <v>0</v>
      </c>
      <c r="W18" s="83">
        <v>36483000</v>
      </c>
    </row>
    <row r="19" spans="1:23" ht="12.75">
      <c r="A19" s="48" t="s">
        <v>567</v>
      </c>
      <c r="B19" s="78" t="s">
        <v>79</v>
      </c>
      <c r="C19" s="79" t="s">
        <v>80</v>
      </c>
      <c r="D19" s="80">
        <v>0</v>
      </c>
      <c r="E19" s="81">
        <v>25605000</v>
      </c>
      <c r="F19" s="81">
        <v>53055250</v>
      </c>
      <c r="G19" s="81">
        <v>0</v>
      </c>
      <c r="H19" s="81">
        <v>19502000</v>
      </c>
      <c r="I19" s="81">
        <v>82622390</v>
      </c>
      <c r="J19" s="81">
        <v>0</v>
      </c>
      <c r="K19" s="81">
        <v>0</v>
      </c>
      <c r="L19" s="81">
        <v>4000000</v>
      </c>
      <c r="M19" s="81">
        <v>4000000</v>
      </c>
      <c r="N19" s="81">
        <v>0</v>
      </c>
      <c r="O19" s="81">
        <v>0</v>
      </c>
      <c r="P19" s="81">
        <v>0</v>
      </c>
      <c r="Q19" s="82">
        <v>188784640</v>
      </c>
      <c r="R19" s="80">
        <v>188784640</v>
      </c>
      <c r="S19" s="81">
        <v>0</v>
      </c>
      <c r="T19" s="81">
        <v>0</v>
      </c>
      <c r="U19" s="81">
        <v>0</v>
      </c>
      <c r="V19" s="81">
        <v>0</v>
      </c>
      <c r="W19" s="83">
        <v>188784640</v>
      </c>
    </row>
    <row r="20" spans="1:23" ht="12.75">
      <c r="A20" s="48" t="s">
        <v>567</v>
      </c>
      <c r="B20" s="78" t="s">
        <v>81</v>
      </c>
      <c r="C20" s="79" t="s">
        <v>82</v>
      </c>
      <c r="D20" s="80">
        <v>13615875</v>
      </c>
      <c r="E20" s="81">
        <v>85405620</v>
      </c>
      <c r="F20" s="81">
        <v>57942825</v>
      </c>
      <c r="G20" s="81">
        <v>0</v>
      </c>
      <c r="H20" s="81">
        <v>97315138</v>
      </c>
      <c r="I20" s="81">
        <v>44630000</v>
      </c>
      <c r="J20" s="81">
        <v>0</v>
      </c>
      <c r="K20" s="81">
        <v>0</v>
      </c>
      <c r="L20" s="81">
        <v>800000</v>
      </c>
      <c r="M20" s="81">
        <v>0</v>
      </c>
      <c r="N20" s="81">
        <v>44481000</v>
      </c>
      <c r="O20" s="81">
        <v>45212100</v>
      </c>
      <c r="P20" s="81">
        <v>0</v>
      </c>
      <c r="Q20" s="82">
        <v>389402558</v>
      </c>
      <c r="R20" s="80">
        <v>88437120</v>
      </c>
      <c r="S20" s="81">
        <v>187121908</v>
      </c>
      <c r="T20" s="81">
        <v>103336425</v>
      </c>
      <c r="U20" s="81">
        <v>0</v>
      </c>
      <c r="V20" s="81">
        <v>10507105</v>
      </c>
      <c r="W20" s="83">
        <v>389402558</v>
      </c>
    </row>
    <row r="21" spans="1:23" ht="12.75">
      <c r="A21" s="48" t="s">
        <v>567</v>
      </c>
      <c r="B21" s="78" t="s">
        <v>343</v>
      </c>
      <c r="C21" s="79" t="s">
        <v>344</v>
      </c>
      <c r="D21" s="80">
        <v>0</v>
      </c>
      <c r="E21" s="81">
        <v>4532200</v>
      </c>
      <c r="F21" s="81">
        <v>26561000</v>
      </c>
      <c r="G21" s="81">
        <v>0</v>
      </c>
      <c r="H21" s="81">
        <v>9500756</v>
      </c>
      <c r="I21" s="81">
        <v>2108000</v>
      </c>
      <c r="J21" s="81">
        <v>0</v>
      </c>
      <c r="K21" s="81">
        <v>0</v>
      </c>
      <c r="L21" s="81">
        <v>0</v>
      </c>
      <c r="M21" s="81">
        <v>5850438</v>
      </c>
      <c r="N21" s="81">
        <v>0</v>
      </c>
      <c r="O21" s="81">
        <v>13137478</v>
      </c>
      <c r="P21" s="81">
        <v>0</v>
      </c>
      <c r="Q21" s="82">
        <v>61689872</v>
      </c>
      <c r="R21" s="80">
        <v>48552394</v>
      </c>
      <c r="S21" s="81">
        <v>0</v>
      </c>
      <c r="T21" s="81">
        <v>0</v>
      </c>
      <c r="U21" s="81">
        <v>0</v>
      </c>
      <c r="V21" s="81">
        <v>13137478</v>
      </c>
      <c r="W21" s="83">
        <v>61689872</v>
      </c>
    </row>
    <row r="22" spans="1:23" ht="12.75">
      <c r="A22" s="48" t="s">
        <v>567</v>
      </c>
      <c r="B22" s="78" t="s">
        <v>345</v>
      </c>
      <c r="C22" s="79" t="s">
        <v>346</v>
      </c>
      <c r="D22" s="80">
        <v>0</v>
      </c>
      <c r="E22" s="81">
        <v>35488750</v>
      </c>
      <c r="F22" s="81">
        <v>59199845</v>
      </c>
      <c r="G22" s="81">
        <v>0</v>
      </c>
      <c r="H22" s="81">
        <v>0</v>
      </c>
      <c r="I22" s="81">
        <v>5830000</v>
      </c>
      <c r="J22" s="81">
        <v>0</v>
      </c>
      <c r="K22" s="81">
        <v>17200000</v>
      </c>
      <c r="L22" s="81">
        <v>0</v>
      </c>
      <c r="M22" s="81">
        <v>24215356</v>
      </c>
      <c r="N22" s="81">
        <v>2930632</v>
      </c>
      <c r="O22" s="81">
        <v>5592967</v>
      </c>
      <c r="P22" s="81">
        <v>0</v>
      </c>
      <c r="Q22" s="82">
        <v>150457550</v>
      </c>
      <c r="R22" s="80">
        <v>150457550</v>
      </c>
      <c r="S22" s="81">
        <v>0</v>
      </c>
      <c r="T22" s="81">
        <v>0</v>
      </c>
      <c r="U22" s="81">
        <v>0</v>
      </c>
      <c r="V22" s="81">
        <v>0</v>
      </c>
      <c r="W22" s="83">
        <v>150457550</v>
      </c>
    </row>
    <row r="23" spans="1:23" ht="12.75">
      <c r="A23" s="48" t="s">
        <v>567</v>
      </c>
      <c r="B23" s="78" t="s">
        <v>347</v>
      </c>
      <c r="C23" s="79" t="s">
        <v>348</v>
      </c>
      <c r="D23" s="80">
        <v>0</v>
      </c>
      <c r="E23" s="81">
        <v>47287896</v>
      </c>
      <c r="F23" s="81">
        <v>44316000</v>
      </c>
      <c r="G23" s="81">
        <v>0</v>
      </c>
      <c r="H23" s="81">
        <v>0</v>
      </c>
      <c r="I23" s="81">
        <v>17120000</v>
      </c>
      <c r="J23" s="81">
        <v>0</v>
      </c>
      <c r="K23" s="81">
        <v>0</v>
      </c>
      <c r="L23" s="81">
        <v>0</v>
      </c>
      <c r="M23" s="81">
        <v>0</v>
      </c>
      <c r="N23" s="81">
        <v>16000000</v>
      </c>
      <c r="O23" s="81">
        <v>0</v>
      </c>
      <c r="P23" s="81">
        <v>0</v>
      </c>
      <c r="Q23" s="82">
        <v>124723896</v>
      </c>
      <c r="R23" s="80">
        <v>120723896</v>
      </c>
      <c r="S23" s="81">
        <v>0</v>
      </c>
      <c r="T23" s="81">
        <v>0</v>
      </c>
      <c r="U23" s="81">
        <v>0</v>
      </c>
      <c r="V23" s="81">
        <v>4000000</v>
      </c>
      <c r="W23" s="83">
        <v>124723896</v>
      </c>
    </row>
    <row r="24" spans="1:23" ht="12.75">
      <c r="A24" s="48" t="s">
        <v>568</v>
      </c>
      <c r="B24" s="78" t="s">
        <v>520</v>
      </c>
      <c r="C24" s="79" t="s">
        <v>521</v>
      </c>
      <c r="D24" s="80">
        <v>3600000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4400000</v>
      </c>
      <c r="O24" s="81">
        <v>10126300</v>
      </c>
      <c r="P24" s="81">
        <v>0</v>
      </c>
      <c r="Q24" s="82">
        <v>18126300</v>
      </c>
      <c r="R24" s="80">
        <v>0</v>
      </c>
      <c r="S24" s="81">
        <v>0</v>
      </c>
      <c r="T24" s="81">
        <v>0</v>
      </c>
      <c r="U24" s="81">
        <v>0</v>
      </c>
      <c r="V24" s="81">
        <v>18126300</v>
      </c>
      <c r="W24" s="83">
        <v>18126300</v>
      </c>
    </row>
    <row r="25" spans="1:23" ht="13.5">
      <c r="A25" s="49"/>
      <c r="B25" s="84" t="s">
        <v>607</v>
      </c>
      <c r="C25" s="85"/>
      <c r="D25" s="86">
        <f aca="true" t="shared" si="1" ref="D25:W25">SUM(D18:D24)</f>
        <v>17215875</v>
      </c>
      <c r="E25" s="87">
        <f t="shared" si="1"/>
        <v>220299466</v>
      </c>
      <c r="F25" s="87">
        <f t="shared" si="1"/>
        <v>241074920</v>
      </c>
      <c r="G25" s="87">
        <f t="shared" si="1"/>
        <v>0</v>
      </c>
      <c r="H25" s="87">
        <f t="shared" si="1"/>
        <v>127317894</v>
      </c>
      <c r="I25" s="87">
        <f t="shared" si="1"/>
        <v>152310390</v>
      </c>
      <c r="J25" s="87">
        <f t="shared" si="1"/>
        <v>0</v>
      </c>
      <c r="K25" s="87">
        <f t="shared" si="1"/>
        <v>17200000</v>
      </c>
      <c r="L25" s="87">
        <f t="shared" si="1"/>
        <v>18023000</v>
      </c>
      <c r="M25" s="87">
        <f t="shared" si="1"/>
        <v>34345794</v>
      </c>
      <c r="N25" s="87">
        <f t="shared" si="1"/>
        <v>67811632</v>
      </c>
      <c r="O25" s="87">
        <f t="shared" si="1"/>
        <v>74068845</v>
      </c>
      <c r="P25" s="87">
        <f t="shared" si="1"/>
        <v>0</v>
      </c>
      <c r="Q25" s="88">
        <f t="shared" si="1"/>
        <v>969667816</v>
      </c>
      <c r="R25" s="86">
        <f t="shared" si="1"/>
        <v>619178600</v>
      </c>
      <c r="S25" s="87">
        <f t="shared" si="1"/>
        <v>187121908</v>
      </c>
      <c r="T25" s="87">
        <f t="shared" si="1"/>
        <v>103336425</v>
      </c>
      <c r="U25" s="87">
        <f t="shared" si="1"/>
        <v>14260000</v>
      </c>
      <c r="V25" s="87">
        <f t="shared" si="1"/>
        <v>45770883</v>
      </c>
      <c r="W25" s="89">
        <f t="shared" si="1"/>
        <v>969667816</v>
      </c>
    </row>
    <row r="26" spans="1:23" ht="12.75">
      <c r="A26" s="48" t="s">
        <v>567</v>
      </c>
      <c r="B26" s="78" t="s">
        <v>349</v>
      </c>
      <c r="C26" s="79" t="s">
        <v>350</v>
      </c>
      <c r="D26" s="80">
        <v>0</v>
      </c>
      <c r="E26" s="81">
        <v>37900274</v>
      </c>
      <c r="F26" s="81">
        <v>15000000</v>
      </c>
      <c r="G26" s="81">
        <v>0</v>
      </c>
      <c r="H26" s="81">
        <v>0</v>
      </c>
      <c r="I26" s="81">
        <v>3657872</v>
      </c>
      <c r="J26" s="81">
        <v>0</v>
      </c>
      <c r="K26" s="81">
        <v>0</v>
      </c>
      <c r="L26" s="81">
        <v>4486868</v>
      </c>
      <c r="M26" s="81">
        <v>0</v>
      </c>
      <c r="N26" s="81">
        <v>10467885</v>
      </c>
      <c r="O26" s="81">
        <v>12037000</v>
      </c>
      <c r="P26" s="81">
        <v>0</v>
      </c>
      <c r="Q26" s="82">
        <v>83549899</v>
      </c>
      <c r="R26" s="80">
        <v>72812899</v>
      </c>
      <c r="S26" s="81">
        <v>0</v>
      </c>
      <c r="T26" s="81">
        <v>0</v>
      </c>
      <c r="U26" s="81">
        <v>0</v>
      </c>
      <c r="V26" s="81">
        <v>10737000</v>
      </c>
      <c r="W26" s="83">
        <v>83549899</v>
      </c>
    </row>
    <row r="27" spans="1:23" ht="12.75">
      <c r="A27" s="48" t="s">
        <v>567</v>
      </c>
      <c r="B27" s="78" t="s">
        <v>351</v>
      </c>
      <c r="C27" s="79" t="s">
        <v>352</v>
      </c>
      <c r="D27" s="80">
        <v>0</v>
      </c>
      <c r="E27" s="81">
        <v>90282753</v>
      </c>
      <c r="F27" s="81">
        <v>97876085</v>
      </c>
      <c r="G27" s="81">
        <v>0</v>
      </c>
      <c r="H27" s="81">
        <v>7100000</v>
      </c>
      <c r="I27" s="81">
        <v>5000000</v>
      </c>
      <c r="J27" s="81">
        <v>0</v>
      </c>
      <c r="K27" s="81">
        <v>0</v>
      </c>
      <c r="L27" s="81">
        <v>0</v>
      </c>
      <c r="M27" s="81">
        <v>0</v>
      </c>
      <c r="N27" s="81">
        <v>29851642</v>
      </c>
      <c r="O27" s="81">
        <v>17560000</v>
      </c>
      <c r="P27" s="81">
        <v>0</v>
      </c>
      <c r="Q27" s="82">
        <v>247670480</v>
      </c>
      <c r="R27" s="80">
        <v>221060480</v>
      </c>
      <c r="S27" s="81">
        <v>0</v>
      </c>
      <c r="T27" s="81">
        <v>0</v>
      </c>
      <c r="U27" s="81">
        <v>0</v>
      </c>
      <c r="V27" s="81">
        <v>26610000</v>
      </c>
      <c r="W27" s="83">
        <v>247670480</v>
      </c>
    </row>
    <row r="28" spans="1:23" ht="12.75">
      <c r="A28" s="48" t="s">
        <v>567</v>
      </c>
      <c r="B28" s="78" t="s">
        <v>353</v>
      </c>
      <c r="C28" s="79" t="s">
        <v>354</v>
      </c>
      <c r="D28" s="80">
        <v>54832000</v>
      </c>
      <c r="E28" s="81">
        <v>195420000</v>
      </c>
      <c r="F28" s="81">
        <v>203988000</v>
      </c>
      <c r="G28" s="81">
        <v>0</v>
      </c>
      <c r="H28" s="81">
        <v>0</v>
      </c>
      <c r="I28" s="81">
        <v>80000000</v>
      </c>
      <c r="J28" s="81">
        <v>0</v>
      </c>
      <c r="K28" s="81">
        <v>0</v>
      </c>
      <c r="L28" s="81">
        <v>0</v>
      </c>
      <c r="M28" s="81">
        <v>0</v>
      </c>
      <c r="N28" s="81">
        <v>60618000</v>
      </c>
      <c r="O28" s="81">
        <v>5460000</v>
      </c>
      <c r="P28" s="81">
        <v>0</v>
      </c>
      <c r="Q28" s="82">
        <v>600318000</v>
      </c>
      <c r="R28" s="80">
        <v>600318000</v>
      </c>
      <c r="S28" s="81">
        <v>0</v>
      </c>
      <c r="T28" s="81">
        <v>0</v>
      </c>
      <c r="U28" s="81">
        <v>0</v>
      </c>
      <c r="V28" s="81">
        <v>0</v>
      </c>
      <c r="W28" s="83">
        <v>600318000</v>
      </c>
    </row>
    <row r="29" spans="1:23" ht="12.75">
      <c r="A29" s="48" t="s">
        <v>567</v>
      </c>
      <c r="B29" s="78" t="s">
        <v>83</v>
      </c>
      <c r="C29" s="79" t="s">
        <v>84</v>
      </c>
      <c r="D29" s="80">
        <v>3000000</v>
      </c>
      <c r="E29" s="81">
        <v>307905574</v>
      </c>
      <c r="F29" s="81">
        <v>134865682</v>
      </c>
      <c r="G29" s="81">
        <v>0</v>
      </c>
      <c r="H29" s="81">
        <v>36094348</v>
      </c>
      <c r="I29" s="81">
        <v>25529083</v>
      </c>
      <c r="J29" s="81">
        <v>0</v>
      </c>
      <c r="K29" s="81">
        <v>0</v>
      </c>
      <c r="L29" s="81">
        <v>0</v>
      </c>
      <c r="M29" s="81">
        <v>24020216</v>
      </c>
      <c r="N29" s="81">
        <v>70492544</v>
      </c>
      <c r="O29" s="81">
        <v>5000000</v>
      </c>
      <c r="P29" s="81">
        <v>0</v>
      </c>
      <c r="Q29" s="82">
        <v>606907447</v>
      </c>
      <c r="R29" s="80">
        <v>534657447</v>
      </c>
      <c r="S29" s="81">
        <v>0</v>
      </c>
      <c r="T29" s="81">
        <v>72250000</v>
      </c>
      <c r="U29" s="81">
        <v>0</v>
      </c>
      <c r="V29" s="81">
        <v>0</v>
      </c>
      <c r="W29" s="83">
        <v>606907447</v>
      </c>
    </row>
    <row r="30" spans="1:23" ht="12.75">
      <c r="A30" s="48" t="s">
        <v>568</v>
      </c>
      <c r="B30" s="78" t="s">
        <v>522</v>
      </c>
      <c r="C30" s="79" t="s">
        <v>523</v>
      </c>
      <c r="D30" s="80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18872000</v>
      </c>
      <c r="N30" s="81">
        <v>0</v>
      </c>
      <c r="O30" s="81">
        <v>0</v>
      </c>
      <c r="P30" s="81">
        <v>0</v>
      </c>
      <c r="Q30" s="82">
        <v>18872000</v>
      </c>
      <c r="R30" s="80">
        <v>2491000</v>
      </c>
      <c r="S30" s="81">
        <v>0</v>
      </c>
      <c r="T30" s="81">
        <v>16381000</v>
      </c>
      <c r="U30" s="81">
        <v>0</v>
      </c>
      <c r="V30" s="81">
        <v>0</v>
      </c>
      <c r="W30" s="83">
        <v>18872000</v>
      </c>
    </row>
    <row r="31" spans="1:23" ht="13.5">
      <c r="A31" s="49"/>
      <c r="B31" s="84" t="s">
        <v>608</v>
      </c>
      <c r="C31" s="85"/>
      <c r="D31" s="86">
        <f aca="true" t="shared" si="2" ref="D31:W31">SUM(D26:D30)</f>
        <v>57832000</v>
      </c>
      <c r="E31" s="87">
        <f t="shared" si="2"/>
        <v>631508601</v>
      </c>
      <c r="F31" s="87">
        <f t="shared" si="2"/>
        <v>451729767</v>
      </c>
      <c r="G31" s="87">
        <f t="shared" si="2"/>
        <v>0</v>
      </c>
      <c r="H31" s="87">
        <f t="shared" si="2"/>
        <v>43194348</v>
      </c>
      <c r="I31" s="87">
        <f t="shared" si="2"/>
        <v>114186955</v>
      </c>
      <c r="J31" s="87">
        <f t="shared" si="2"/>
        <v>0</v>
      </c>
      <c r="K31" s="87">
        <f t="shared" si="2"/>
        <v>0</v>
      </c>
      <c r="L31" s="87">
        <f t="shared" si="2"/>
        <v>4486868</v>
      </c>
      <c r="M31" s="87">
        <f t="shared" si="2"/>
        <v>42892216</v>
      </c>
      <c r="N31" s="87">
        <f t="shared" si="2"/>
        <v>171430071</v>
      </c>
      <c r="O31" s="87">
        <f t="shared" si="2"/>
        <v>40057000</v>
      </c>
      <c r="P31" s="87">
        <f t="shared" si="2"/>
        <v>0</v>
      </c>
      <c r="Q31" s="88">
        <f t="shared" si="2"/>
        <v>1557317826</v>
      </c>
      <c r="R31" s="86">
        <f t="shared" si="2"/>
        <v>1431339826</v>
      </c>
      <c r="S31" s="87">
        <f t="shared" si="2"/>
        <v>0</v>
      </c>
      <c r="T31" s="87">
        <f t="shared" si="2"/>
        <v>88631000</v>
      </c>
      <c r="U31" s="87">
        <f t="shared" si="2"/>
        <v>0</v>
      </c>
      <c r="V31" s="87">
        <f t="shared" si="2"/>
        <v>37347000</v>
      </c>
      <c r="W31" s="89">
        <f t="shared" si="2"/>
        <v>1557317826</v>
      </c>
    </row>
    <row r="32" spans="1:23" ht="13.5">
      <c r="A32" s="50"/>
      <c r="B32" s="90" t="s">
        <v>609</v>
      </c>
      <c r="C32" s="91"/>
      <c r="D32" s="92">
        <f aca="true" t="shared" si="3" ref="D32:W32">SUM(D9:D16,D18:D24,D26:D30)</f>
        <v>84859740</v>
      </c>
      <c r="E32" s="93">
        <f t="shared" si="3"/>
        <v>908852461</v>
      </c>
      <c r="F32" s="93">
        <f t="shared" si="3"/>
        <v>852845321</v>
      </c>
      <c r="G32" s="93">
        <f t="shared" si="3"/>
        <v>0</v>
      </c>
      <c r="H32" s="93">
        <f t="shared" si="3"/>
        <v>278339620</v>
      </c>
      <c r="I32" s="93">
        <f t="shared" si="3"/>
        <v>526522224</v>
      </c>
      <c r="J32" s="93">
        <f t="shared" si="3"/>
        <v>0</v>
      </c>
      <c r="K32" s="93">
        <f t="shared" si="3"/>
        <v>17200000</v>
      </c>
      <c r="L32" s="93">
        <f t="shared" si="3"/>
        <v>37509868</v>
      </c>
      <c r="M32" s="93">
        <f t="shared" si="3"/>
        <v>85237010</v>
      </c>
      <c r="N32" s="93">
        <f t="shared" si="3"/>
        <v>253483632</v>
      </c>
      <c r="O32" s="93">
        <f t="shared" si="3"/>
        <v>176083059</v>
      </c>
      <c r="P32" s="93">
        <f t="shared" si="3"/>
        <v>14700000</v>
      </c>
      <c r="Q32" s="94">
        <f t="shared" si="3"/>
        <v>3235632935</v>
      </c>
      <c r="R32" s="92">
        <f t="shared" si="3"/>
        <v>2657574910</v>
      </c>
      <c r="S32" s="93">
        <f t="shared" si="3"/>
        <v>187121908</v>
      </c>
      <c r="T32" s="93">
        <f t="shared" si="3"/>
        <v>257888175</v>
      </c>
      <c r="U32" s="93">
        <f t="shared" si="3"/>
        <v>14260000</v>
      </c>
      <c r="V32" s="93">
        <f t="shared" si="3"/>
        <v>118787942</v>
      </c>
      <c r="W32" s="95">
        <f t="shared" si="3"/>
        <v>3235632935</v>
      </c>
    </row>
    <row r="33" spans="1:23" ht="12">
      <c r="A33" s="51"/>
      <c r="B33" s="122" t="s">
        <v>43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</row>
    <row r="34" spans="1:23" ht="12">
      <c r="A34" s="52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ht="12">
      <c r="A35" s="51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12">
      <c r="A36" s="51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spans="1:23" ht="12">
      <c r="A37" s="51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ht="12">
      <c r="A38" s="51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1:23" ht="12">
      <c r="A39" s="51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:23" ht="12">
      <c r="A40" s="51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1:23" ht="12">
      <c r="A41" s="51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ht="12">
      <c r="A42" s="51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2">
      <c r="A43" s="5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2">
      <c r="A44" s="51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2">
      <c r="A45" s="51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2">
      <c r="A46" s="51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2">
      <c r="A47" s="51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34:W34"/>
    <mergeCell ref="B3:W3"/>
    <mergeCell ref="B33:W3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0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610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567</v>
      </c>
      <c r="B9" s="78" t="s">
        <v>399</v>
      </c>
      <c r="C9" s="79" t="s">
        <v>400</v>
      </c>
      <c r="D9" s="80">
        <v>527500</v>
      </c>
      <c r="E9" s="81">
        <v>13616885</v>
      </c>
      <c r="F9" s="81">
        <v>77412537</v>
      </c>
      <c r="G9" s="81">
        <v>0</v>
      </c>
      <c r="H9" s="81">
        <v>0</v>
      </c>
      <c r="I9" s="81">
        <v>16205327</v>
      </c>
      <c r="J9" s="81">
        <v>0</v>
      </c>
      <c r="K9" s="81">
        <v>0</v>
      </c>
      <c r="L9" s="81">
        <v>0</v>
      </c>
      <c r="M9" s="81">
        <v>0</v>
      </c>
      <c r="N9" s="81">
        <v>3165000</v>
      </c>
      <c r="O9" s="81">
        <v>1982968</v>
      </c>
      <c r="P9" s="81">
        <v>0</v>
      </c>
      <c r="Q9" s="82">
        <v>112910217</v>
      </c>
      <c r="R9" s="80">
        <v>107916477</v>
      </c>
      <c r="S9" s="81">
        <v>0</v>
      </c>
      <c r="T9" s="81">
        <v>0</v>
      </c>
      <c r="U9" s="81">
        <v>0</v>
      </c>
      <c r="V9" s="81">
        <v>4993740</v>
      </c>
      <c r="W9" s="83">
        <v>112910217</v>
      </c>
    </row>
    <row r="10" spans="1:23" ht="12.75">
      <c r="A10" s="48" t="s">
        <v>567</v>
      </c>
      <c r="B10" s="78" t="s">
        <v>401</v>
      </c>
      <c r="C10" s="79" t="s">
        <v>402</v>
      </c>
      <c r="D10" s="80">
        <v>0</v>
      </c>
      <c r="E10" s="81">
        <v>14462253</v>
      </c>
      <c r="F10" s="81">
        <v>93473795</v>
      </c>
      <c r="G10" s="81">
        <v>0</v>
      </c>
      <c r="H10" s="81">
        <v>3200000</v>
      </c>
      <c r="I10" s="81">
        <v>1526205</v>
      </c>
      <c r="J10" s="81">
        <v>0</v>
      </c>
      <c r="K10" s="81">
        <v>0</v>
      </c>
      <c r="L10" s="81">
        <v>0</v>
      </c>
      <c r="M10" s="81">
        <v>0</v>
      </c>
      <c r="N10" s="81">
        <v>27221277</v>
      </c>
      <c r="O10" s="81">
        <v>0</v>
      </c>
      <c r="P10" s="81">
        <v>0</v>
      </c>
      <c r="Q10" s="82">
        <v>139883530</v>
      </c>
      <c r="R10" s="80">
        <v>139883530</v>
      </c>
      <c r="S10" s="81">
        <v>0</v>
      </c>
      <c r="T10" s="81">
        <v>0</v>
      </c>
      <c r="U10" s="81">
        <v>0</v>
      </c>
      <c r="V10" s="81">
        <v>0</v>
      </c>
      <c r="W10" s="83">
        <v>139883530</v>
      </c>
    </row>
    <row r="11" spans="1:23" ht="12.75">
      <c r="A11" s="48" t="s">
        <v>567</v>
      </c>
      <c r="B11" s="78" t="s">
        <v>403</v>
      </c>
      <c r="C11" s="79" t="s">
        <v>404</v>
      </c>
      <c r="D11" s="80">
        <v>0</v>
      </c>
      <c r="E11" s="81">
        <v>0</v>
      </c>
      <c r="F11" s="81">
        <v>56000000</v>
      </c>
      <c r="G11" s="81">
        <v>0</v>
      </c>
      <c r="H11" s="81">
        <v>55087000</v>
      </c>
      <c r="I11" s="81">
        <v>11853000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2">
        <v>122940000</v>
      </c>
      <c r="R11" s="80">
        <v>102940000</v>
      </c>
      <c r="S11" s="81">
        <v>0</v>
      </c>
      <c r="T11" s="81">
        <v>0</v>
      </c>
      <c r="U11" s="81">
        <v>20000000</v>
      </c>
      <c r="V11" s="81">
        <v>0</v>
      </c>
      <c r="W11" s="83">
        <v>122940000</v>
      </c>
    </row>
    <row r="12" spans="1:23" ht="12.75">
      <c r="A12" s="48" t="s">
        <v>568</v>
      </c>
      <c r="B12" s="78" t="s">
        <v>548</v>
      </c>
      <c r="C12" s="79" t="s">
        <v>549</v>
      </c>
      <c r="D12" s="8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2645000</v>
      </c>
      <c r="P12" s="81">
        <v>0</v>
      </c>
      <c r="Q12" s="82">
        <v>2645000</v>
      </c>
      <c r="R12" s="80">
        <v>2645000</v>
      </c>
      <c r="S12" s="81">
        <v>0</v>
      </c>
      <c r="T12" s="81">
        <v>0</v>
      </c>
      <c r="U12" s="81">
        <v>0</v>
      </c>
      <c r="V12" s="81">
        <v>0</v>
      </c>
      <c r="W12" s="83">
        <v>2645000</v>
      </c>
    </row>
    <row r="13" spans="1:23" ht="13.5">
      <c r="A13" s="49"/>
      <c r="B13" s="84" t="s">
        <v>611</v>
      </c>
      <c r="C13" s="85"/>
      <c r="D13" s="86">
        <f aca="true" t="shared" si="0" ref="D13:W13">SUM(D9:D12)</f>
        <v>527500</v>
      </c>
      <c r="E13" s="87">
        <f t="shared" si="0"/>
        <v>28079138</v>
      </c>
      <c r="F13" s="87">
        <f t="shared" si="0"/>
        <v>226886332</v>
      </c>
      <c r="G13" s="87">
        <f t="shared" si="0"/>
        <v>0</v>
      </c>
      <c r="H13" s="87">
        <f t="shared" si="0"/>
        <v>58287000</v>
      </c>
      <c r="I13" s="87">
        <f t="shared" si="0"/>
        <v>29584532</v>
      </c>
      <c r="J13" s="87">
        <f t="shared" si="0"/>
        <v>0</v>
      </c>
      <c r="K13" s="87">
        <f t="shared" si="0"/>
        <v>0</v>
      </c>
      <c r="L13" s="87">
        <f t="shared" si="0"/>
        <v>0</v>
      </c>
      <c r="M13" s="87">
        <f t="shared" si="0"/>
        <v>0</v>
      </c>
      <c r="N13" s="87">
        <f t="shared" si="0"/>
        <v>30386277</v>
      </c>
      <c r="O13" s="87">
        <f t="shared" si="0"/>
        <v>4627968</v>
      </c>
      <c r="P13" s="87">
        <f t="shared" si="0"/>
        <v>0</v>
      </c>
      <c r="Q13" s="88">
        <f t="shared" si="0"/>
        <v>378378747</v>
      </c>
      <c r="R13" s="86">
        <f t="shared" si="0"/>
        <v>353385007</v>
      </c>
      <c r="S13" s="87">
        <f t="shared" si="0"/>
        <v>0</v>
      </c>
      <c r="T13" s="87">
        <f t="shared" si="0"/>
        <v>0</v>
      </c>
      <c r="U13" s="87">
        <f t="shared" si="0"/>
        <v>20000000</v>
      </c>
      <c r="V13" s="87">
        <f t="shared" si="0"/>
        <v>4993740</v>
      </c>
      <c r="W13" s="89">
        <f t="shared" si="0"/>
        <v>378378747</v>
      </c>
    </row>
    <row r="14" spans="1:23" ht="12.75">
      <c r="A14" s="48" t="s">
        <v>567</v>
      </c>
      <c r="B14" s="78" t="s">
        <v>355</v>
      </c>
      <c r="C14" s="79" t="s">
        <v>356</v>
      </c>
      <c r="D14" s="80">
        <v>0</v>
      </c>
      <c r="E14" s="81">
        <v>0</v>
      </c>
      <c r="F14" s="81">
        <v>21782000</v>
      </c>
      <c r="G14" s="81">
        <v>0</v>
      </c>
      <c r="H14" s="81">
        <v>6400000</v>
      </c>
      <c r="I14" s="81">
        <v>7338000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2">
        <v>35520000</v>
      </c>
      <c r="R14" s="80">
        <v>35520000</v>
      </c>
      <c r="S14" s="81">
        <v>0</v>
      </c>
      <c r="T14" s="81">
        <v>0</v>
      </c>
      <c r="U14" s="81">
        <v>0</v>
      </c>
      <c r="V14" s="81">
        <v>0</v>
      </c>
      <c r="W14" s="83">
        <v>35520000</v>
      </c>
    </row>
    <row r="15" spans="1:23" ht="12.75">
      <c r="A15" s="48" t="s">
        <v>567</v>
      </c>
      <c r="B15" s="78" t="s">
        <v>357</v>
      </c>
      <c r="C15" s="79" t="s">
        <v>358</v>
      </c>
      <c r="D15" s="80">
        <v>0</v>
      </c>
      <c r="E15" s="81">
        <v>3958696</v>
      </c>
      <c r="F15" s="81">
        <v>2282693</v>
      </c>
      <c r="G15" s="81">
        <v>0</v>
      </c>
      <c r="H15" s="81">
        <v>3200000</v>
      </c>
      <c r="I15" s="81">
        <v>8351611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2">
        <v>17793000</v>
      </c>
      <c r="R15" s="80">
        <v>17793000</v>
      </c>
      <c r="S15" s="81">
        <v>0</v>
      </c>
      <c r="T15" s="81">
        <v>0</v>
      </c>
      <c r="U15" s="81">
        <v>0</v>
      </c>
      <c r="V15" s="81">
        <v>0</v>
      </c>
      <c r="W15" s="83">
        <v>17793000</v>
      </c>
    </row>
    <row r="16" spans="1:23" ht="12.75">
      <c r="A16" s="48" t="s">
        <v>567</v>
      </c>
      <c r="B16" s="78" t="s">
        <v>359</v>
      </c>
      <c r="C16" s="79" t="s">
        <v>360</v>
      </c>
      <c r="D16" s="80">
        <v>0</v>
      </c>
      <c r="E16" s="81">
        <v>0</v>
      </c>
      <c r="F16" s="81">
        <v>8019000</v>
      </c>
      <c r="G16" s="81">
        <v>0</v>
      </c>
      <c r="H16" s="81">
        <v>147000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2">
        <v>8166000</v>
      </c>
      <c r="R16" s="80">
        <v>7700000</v>
      </c>
      <c r="S16" s="81">
        <v>0</v>
      </c>
      <c r="T16" s="81">
        <v>0</v>
      </c>
      <c r="U16" s="81">
        <v>0</v>
      </c>
      <c r="V16" s="81">
        <v>466000</v>
      </c>
      <c r="W16" s="83">
        <v>8166000</v>
      </c>
    </row>
    <row r="17" spans="1:23" ht="12.75">
      <c r="A17" s="48" t="s">
        <v>567</v>
      </c>
      <c r="B17" s="78" t="s">
        <v>361</v>
      </c>
      <c r="C17" s="79" t="s">
        <v>362</v>
      </c>
      <c r="D17" s="80">
        <v>0</v>
      </c>
      <c r="E17" s="81">
        <v>3904000</v>
      </c>
      <c r="F17" s="81">
        <v>21503000</v>
      </c>
      <c r="G17" s="81">
        <v>0</v>
      </c>
      <c r="H17" s="81">
        <v>3200000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5856000</v>
      </c>
      <c r="O17" s="81">
        <v>0</v>
      </c>
      <c r="P17" s="81">
        <v>0</v>
      </c>
      <c r="Q17" s="82">
        <v>34463000</v>
      </c>
      <c r="R17" s="80">
        <v>34463000</v>
      </c>
      <c r="S17" s="81">
        <v>0</v>
      </c>
      <c r="T17" s="81">
        <v>0</v>
      </c>
      <c r="U17" s="81">
        <v>0</v>
      </c>
      <c r="V17" s="81">
        <v>0</v>
      </c>
      <c r="W17" s="83">
        <v>34463000</v>
      </c>
    </row>
    <row r="18" spans="1:23" ht="12.75">
      <c r="A18" s="48" t="s">
        <v>567</v>
      </c>
      <c r="B18" s="78" t="s">
        <v>363</v>
      </c>
      <c r="C18" s="79" t="s">
        <v>364</v>
      </c>
      <c r="D18" s="80">
        <v>0</v>
      </c>
      <c r="E18" s="81">
        <v>2426100</v>
      </c>
      <c r="F18" s="81">
        <v>25660900</v>
      </c>
      <c r="G18" s="81">
        <v>0</v>
      </c>
      <c r="H18" s="81">
        <v>5000000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2">
        <v>33087000</v>
      </c>
      <c r="R18" s="80">
        <v>33087000</v>
      </c>
      <c r="S18" s="81">
        <v>0</v>
      </c>
      <c r="T18" s="81">
        <v>0</v>
      </c>
      <c r="U18" s="81">
        <v>0</v>
      </c>
      <c r="V18" s="81">
        <v>0</v>
      </c>
      <c r="W18" s="83">
        <v>33087000</v>
      </c>
    </row>
    <row r="19" spans="1:23" ht="12.75">
      <c r="A19" s="48" t="s">
        <v>567</v>
      </c>
      <c r="B19" s="78" t="s">
        <v>365</v>
      </c>
      <c r="C19" s="79" t="s">
        <v>366</v>
      </c>
      <c r="D19" s="80">
        <v>0</v>
      </c>
      <c r="E19" s="81">
        <v>0</v>
      </c>
      <c r="F19" s="81">
        <v>6759131</v>
      </c>
      <c r="G19" s="81">
        <v>0</v>
      </c>
      <c r="H19" s="81">
        <v>1920000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2">
        <v>8679131</v>
      </c>
      <c r="R19" s="80">
        <v>8679131</v>
      </c>
      <c r="S19" s="81">
        <v>0</v>
      </c>
      <c r="T19" s="81">
        <v>0</v>
      </c>
      <c r="U19" s="81">
        <v>0</v>
      </c>
      <c r="V19" s="81">
        <v>0</v>
      </c>
      <c r="W19" s="83">
        <v>8679131</v>
      </c>
    </row>
    <row r="20" spans="1:23" ht="12.75">
      <c r="A20" s="48" t="s">
        <v>568</v>
      </c>
      <c r="B20" s="78" t="s">
        <v>556</v>
      </c>
      <c r="C20" s="79" t="s">
        <v>557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2">
        <v>0</v>
      </c>
      <c r="R20" s="80">
        <v>0</v>
      </c>
      <c r="S20" s="81">
        <v>0</v>
      </c>
      <c r="T20" s="81">
        <v>0</v>
      </c>
      <c r="U20" s="81">
        <v>0</v>
      </c>
      <c r="V20" s="81">
        <v>0</v>
      </c>
      <c r="W20" s="83">
        <v>0</v>
      </c>
    </row>
    <row r="21" spans="1:23" ht="13.5">
      <c r="A21" s="49"/>
      <c r="B21" s="84" t="s">
        <v>612</v>
      </c>
      <c r="C21" s="85"/>
      <c r="D21" s="86">
        <f aca="true" t="shared" si="1" ref="D21:W21">SUM(D14:D20)</f>
        <v>0</v>
      </c>
      <c r="E21" s="87">
        <f t="shared" si="1"/>
        <v>10288796</v>
      </c>
      <c r="F21" s="87">
        <f t="shared" si="1"/>
        <v>86006724</v>
      </c>
      <c r="G21" s="87">
        <f t="shared" si="1"/>
        <v>0</v>
      </c>
      <c r="H21" s="87">
        <f t="shared" si="1"/>
        <v>19867000</v>
      </c>
      <c r="I21" s="87">
        <f t="shared" si="1"/>
        <v>15689611</v>
      </c>
      <c r="J21" s="87">
        <f t="shared" si="1"/>
        <v>0</v>
      </c>
      <c r="K21" s="87">
        <f t="shared" si="1"/>
        <v>0</v>
      </c>
      <c r="L21" s="87">
        <f t="shared" si="1"/>
        <v>0</v>
      </c>
      <c r="M21" s="87">
        <f t="shared" si="1"/>
        <v>0</v>
      </c>
      <c r="N21" s="87">
        <f t="shared" si="1"/>
        <v>5856000</v>
      </c>
      <c r="O21" s="87">
        <f t="shared" si="1"/>
        <v>0</v>
      </c>
      <c r="P21" s="87">
        <f t="shared" si="1"/>
        <v>0</v>
      </c>
      <c r="Q21" s="88">
        <f t="shared" si="1"/>
        <v>137708131</v>
      </c>
      <c r="R21" s="86">
        <f t="shared" si="1"/>
        <v>137242131</v>
      </c>
      <c r="S21" s="87">
        <f t="shared" si="1"/>
        <v>0</v>
      </c>
      <c r="T21" s="87">
        <f t="shared" si="1"/>
        <v>0</v>
      </c>
      <c r="U21" s="87">
        <f t="shared" si="1"/>
        <v>0</v>
      </c>
      <c r="V21" s="87">
        <f t="shared" si="1"/>
        <v>466000</v>
      </c>
      <c r="W21" s="89">
        <f t="shared" si="1"/>
        <v>137708131</v>
      </c>
    </row>
    <row r="22" spans="1:23" ht="12.75">
      <c r="A22" s="48" t="s">
        <v>567</v>
      </c>
      <c r="B22" s="78" t="s">
        <v>367</v>
      </c>
      <c r="C22" s="79" t="s">
        <v>368</v>
      </c>
      <c r="D22" s="80">
        <v>0</v>
      </c>
      <c r="E22" s="81">
        <v>9970000</v>
      </c>
      <c r="F22" s="81">
        <v>0</v>
      </c>
      <c r="G22" s="81">
        <v>0</v>
      </c>
      <c r="H22" s="81">
        <v>3200000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2">
        <v>13170000</v>
      </c>
      <c r="R22" s="80">
        <v>13170000</v>
      </c>
      <c r="S22" s="81">
        <v>0</v>
      </c>
      <c r="T22" s="81">
        <v>0</v>
      </c>
      <c r="U22" s="81">
        <v>0</v>
      </c>
      <c r="V22" s="81">
        <v>0</v>
      </c>
      <c r="W22" s="83">
        <v>13170000</v>
      </c>
    </row>
    <row r="23" spans="1:23" ht="12.75">
      <c r="A23" s="48" t="s">
        <v>567</v>
      </c>
      <c r="B23" s="78" t="s">
        <v>369</v>
      </c>
      <c r="C23" s="79" t="s">
        <v>370</v>
      </c>
      <c r="D23" s="80">
        <v>0</v>
      </c>
      <c r="E23" s="81">
        <v>8915500</v>
      </c>
      <c r="F23" s="81">
        <v>0</v>
      </c>
      <c r="G23" s="81">
        <v>0</v>
      </c>
      <c r="H23" s="81">
        <v>3200000</v>
      </c>
      <c r="I23" s="81">
        <v>2000000</v>
      </c>
      <c r="J23" s="81">
        <v>0</v>
      </c>
      <c r="K23" s="81">
        <v>0</v>
      </c>
      <c r="L23" s="81">
        <v>0</v>
      </c>
      <c r="M23" s="81">
        <v>0</v>
      </c>
      <c r="N23" s="81">
        <v>640450</v>
      </c>
      <c r="O23" s="81">
        <v>1595000</v>
      </c>
      <c r="P23" s="81">
        <v>0</v>
      </c>
      <c r="Q23" s="82">
        <v>16350950</v>
      </c>
      <c r="R23" s="80">
        <v>14115500</v>
      </c>
      <c r="S23" s="81">
        <v>0</v>
      </c>
      <c r="T23" s="81">
        <v>0</v>
      </c>
      <c r="U23" s="81">
        <v>0</v>
      </c>
      <c r="V23" s="81">
        <v>2235450</v>
      </c>
      <c r="W23" s="83">
        <v>16350950</v>
      </c>
    </row>
    <row r="24" spans="1:23" ht="12.75">
      <c r="A24" s="48" t="s">
        <v>567</v>
      </c>
      <c r="B24" s="78" t="s">
        <v>371</v>
      </c>
      <c r="C24" s="79" t="s">
        <v>372</v>
      </c>
      <c r="D24" s="80">
        <v>273298</v>
      </c>
      <c r="E24" s="81">
        <v>14574600</v>
      </c>
      <c r="F24" s="81">
        <v>3910000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88358</v>
      </c>
      <c r="O24" s="81">
        <v>6203536</v>
      </c>
      <c r="P24" s="81">
        <v>0</v>
      </c>
      <c r="Q24" s="82">
        <v>25049792</v>
      </c>
      <c r="R24" s="80">
        <v>19267000</v>
      </c>
      <c r="S24" s="81">
        <v>0</v>
      </c>
      <c r="T24" s="81">
        <v>0</v>
      </c>
      <c r="U24" s="81">
        <v>0</v>
      </c>
      <c r="V24" s="81">
        <v>5782792</v>
      </c>
      <c r="W24" s="83">
        <v>25049792</v>
      </c>
    </row>
    <row r="25" spans="1:23" ht="12.75">
      <c r="A25" s="48" t="s">
        <v>567</v>
      </c>
      <c r="B25" s="78" t="s">
        <v>373</v>
      </c>
      <c r="C25" s="79" t="s">
        <v>374</v>
      </c>
      <c r="D25" s="80">
        <v>0</v>
      </c>
      <c r="E25" s="81">
        <v>8038000</v>
      </c>
      <c r="F25" s="81">
        <v>0</v>
      </c>
      <c r="G25" s="81">
        <v>0</v>
      </c>
      <c r="H25" s="81">
        <v>1920000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2">
        <v>9958000</v>
      </c>
      <c r="R25" s="80">
        <v>9958000</v>
      </c>
      <c r="S25" s="81">
        <v>0</v>
      </c>
      <c r="T25" s="81">
        <v>0</v>
      </c>
      <c r="U25" s="81">
        <v>0</v>
      </c>
      <c r="V25" s="81">
        <v>0</v>
      </c>
      <c r="W25" s="83">
        <v>9958000</v>
      </c>
    </row>
    <row r="26" spans="1:23" ht="12.75">
      <c r="A26" s="48" t="s">
        <v>567</v>
      </c>
      <c r="B26" s="78" t="s">
        <v>375</v>
      </c>
      <c r="C26" s="79" t="s">
        <v>376</v>
      </c>
      <c r="D26" s="80">
        <v>0</v>
      </c>
      <c r="E26" s="81">
        <v>7479999</v>
      </c>
      <c r="F26" s="81">
        <v>0</v>
      </c>
      <c r="G26" s="81">
        <v>0</v>
      </c>
      <c r="H26" s="81">
        <v>1920000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2">
        <v>9399999</v>
      </c>
      <c r="R26" s="80">
        <v>9399999</v>
      </c>
      <c r="S26" s="81">
        <v>0</v>
      </c>
      <c r="T26" s="81">
        <v>0</v>
      </c>
      <c r="U26" s="81">
        <v>0</v>
      </c>
      <c r="V26" s="81">
        <v>0</v>
      </c>
      <c r="W26" s="83">
        <v>9399999</v>
      </c>
    </row>
    <row r="27" spans="1:23" ht="12.75">
      <c r="A27" s="48" t="s">
        <v>567</v>
      </c>
      <c r="B27" s="78" t="s">
        <v>377</v>
      </c>
      <c r="C27" s="79" t="s">
        <v>378</v>
      </c>
      <c r="D27" s="80">
        <v>0</v>
      </c>
      <c r="E27" s="81">
        <v>9232100</v>
      </c>
      <c r="F27" s="81">
        <v>0</v>
      </c>
      <c r="G27" s="81">
        <v>0</v>
      </c>
      <c r="H27" s="81">
        <v>9600000</v>
      </c>
      <c r="I27" s="81">
        <v>0</v>
      </c>
      <c r="J27" s="81">
        <v>0</v>
      </c>
      <c r="K27" s="81">
        <v>0</v>
      </c>
      <c r="L27" s="81">
        <v>0</v>
      </c>
      <c r="M27" s="81">
        <v>55862</v>
      </c>
      <c r="N27" s="81">
        <v>0</v>
      </c>
      <c r="O27" s="81">
        <v>109916</v>
      </c>
      <c r="P27" s="81">
        <v>0</v>
      </c>
      <c r="Q27" s="82">
        <v>18997878</v>
      </c>
      <c r="R27" s="80">
        <v>18832100</v>
      </c>
      <c r="S27" s="81">
        <v>0</v>
      </c>
      <c r="T27" s="81">
        <v>0</v>
      </c>
      <c r="U27" s="81">
        <v>0</v>
      </c>
      <c r="V27" s="81">
        <v>165778</v>
      </c>
      <c r="W27" s="83">
        <v>18997878</v>
      </c>
    </row>
    <row r="28" spans="1:23" ht="12.75">
      <c r="A28" s="48" t="s">
        <v>567</v>
      </c>
      <c r="B28" s="78" t="s">
        <v>379</v>
      </c>
      <c r="C28" s="79" t="s">
        <v>380</v>
      </c>
      <c r="D28" s="80">
        <v>0</v>
      </c>
      <c r="E28" s="81">
        <v>9829000</v>
      </c>
      <c r="F28" s="81">
        <v>0</v>
      </c>
      <c r="G28" s="81">
        <v>0</v>
      </c>
      <c r="H28" s="81">
        <v>3200000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2">
        <v>13029000</v>
      </c>
      <c r="R28" s="80">
        <v>13029000</v>
      </c>
      <c r="S28" s="81">
        <v>0</v>
      </c>
      <c r="T28" s="81">
        <v>0</v>
      </c>
      <c r="U28" s="81">
        <v>0</v>
      </c>
      <c r="V28" s="81">
        <v>0</v>
      </c>
      <c r="W28" s="83">
        <v>13029000</v>
      </c>
    </row>
    <row r="29" spans="1:23" ht="12.75">
      <c r="A29" s="48" t="s">
        <v>567</v>
      </c>
      <c r="B29" s="78" t="s">
        <v>381</v>
      </c>
      <c r="C29" s="79" t="s">
        <v>382</v>
      </c>
      <c r="D29" s="80">
        <v>0</v>
      </c>
      <c r="E29" s="81">
        <v>0</v>
      </c>
      <c r="F29" s="81">
        <v>4261000</v>
      </c>
      <c r="G29" s="81">
        <v>0</v>
      </c>
      <c r="H29" s="81">
        <v>3091000</v>
      </c>
      <c r="I29" s="81">
        <v>16608000</v>
      </c>
      <c r="J29" s="81">
        <v>0</v>
      </c>
      <c r="K29" s="81">
        <v>0</v>
      </c>
      <c r="L29" s="81">
        <v>18133000</v>
      </c>
      <c r="M29" s="81">
        <v>0</v>
      </c>
      <c r="N29" s="81">
        <v>0</v>
      </c>
      <c r="O29" s="81">
        <v>0</v>
      </c>
      <c r="P29" s="81">
        <v>0</v>
      </c>
      <c r="Q29" s="82">
        <v>42093000</v>
      </c>
      <c r="R29" s="80">
        <v>42093000</v>
      </c>
      <c r="S29" s="81">
        <v>0</v>
      </c>
      <c r="T29" s="81">
        <v>0</v>
      </c>
      <c r="U29" s="81">
        <v>0</v>
      </c>
      <c r="V29" s="81">
        <v>0</v>
      </c>
      <c r="W29" s="83">
        <v>42093000</v>
      </c>
    </row>
    <row r="30" spans="1:23" ht="12.75">
      <c r="A30" s="48" t="s">
        <v>568</v>
      </c>
      <c r="B30" s="78" t="s">
        <v>558</v>
      </c>
      <c r="C30" s="79" t="s">
        <v>559</v>
      </c>
      <c r="D30" s="80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2">
        <v>0</v>
      </c>
      <c r="R30" s="80">
        <v>0</v>
      </c>
      <c r="S30" s="81">
        <v>0</v>
      </c>
      <c r="T30" s="81">
        <v>0</v>
      </c>
      <c r="U30" s="81">
        <v>0</v>
      </c>
      <c r="V30" s="81">
        <v>0</v>
      </c>
      <c r="W30" s="83">
        <v>0</v>
      </c>
    </row>
    <row r="31" spans="1:23" ht="13.5">
      <c r="A31" s="49"/>
      <c r="B31" s="84" t="s">
        <v>613</v>
      </c>
      <c r="C31" s="85"/>
      <c r="D31" s="86">
        <f aca="true" t="shared" si="2" ref="D31:W31">SUM(D22:D30)</f>
        <v>273298</v>
      </c>
      <c r="E31" s="87">
        <f t="shared" si="2"/>
        <v>68039199</v>
      </c>
      <c r="F31" s="87">
        <f t="shared" si="2"/>
        <v>8171000</v>
      </c>
      <c r="G31" s="87">
        <f t="shared" si="2"/>
        <v>0</v>
      </c>
      <c r="H31" s="87">
        <f t="shared" si="2"/>
        <v>26131000</v>
      </c>
      <c r="I31" s="87">
        <f t="shared" si="2"/>
        <v>18608000</v>
      </c>
      <c r="J31" s="87">
        <f t="shared" si="2"/>
        <v>0</v>
      </c>
      <c r="K31" s="87">
        <f t="shared" si="2"/>
        <v>0</v>
      </c>
      <c r="L31" s="87">
        <f t="shared" si="2"/>
        <v>18133000</v>
      </c>
      <c r="M31" s="87">
        <f t="shared" si="2"/>
        <v>55862</v>
      </c>
      <c r="N31" s="87">
        <f t="shared" si="2"/>
        <v>728808</v>
      </c>
      <c r="O31" s="87">
        <f t="shared" si="2"/>
        <v>7908452</v>
      </c>
      <c r="P31" s="87">
        <f t="shared" si="2"/>
        <v>0</v>
      </c>
      <c r="Q31" s="88">
        <f t="shared" si="2"/>
        <v>148048619</v>
      </c>
      <c r="R31" s="86">
        <f t="shared" si="2"/>
        <v>139864599</v>
      </c>
      <c r="S31" s="87">
        <f t="shared" si="2"/>
        <v>0</v>
      </c>
      <c r="T31" s="87">
        <f t="shared" si="2"/>
        <v>0</v>
      </c>
      <c r="U31" s="87">
        <f t="shared" si="2"/>
        <v>0</v>
      </c>
      <c r="V31" s="87">
        <f t="shared" si="2"/>
        <v>8184020</v>
      </c>
      <c r="W31" s="89">
        <f t="shared" si="2"/>
        <v>148048619</v>
      </c>
    </row>
    <row r="32" spans="1:23" ht="12.75">
      <c r="A32" s="48" t="s">
        <v>567</v>
      </c>
      <c r="B32" s="78" t="s">
        <v>383</v>
      </c>
      <c r="C32" s="79" t="s">
        <v>384</v>
      </c>
      <c r="D32" s="80">
        <v>0</v>
      </c>
      <c r="E32" s="81">
        <v>0</v>
      </c>
      <c r="F32" s="81">
        <v>21295200</v>
      </c>
      <c r="G32" s="81">
        <v>0</v>
      </c>
      <c r="H32" s="81">
        <v>1920000</v>
      </c>
      <c r="I32" s="81">
        <v>10000000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2">
        <v>33215200</v>
      </c>
      <c r="R32" s="80">
        <v>33215200</v>
      </c>
      <c r="S32" s="81">
        <v>0</v>
      </c>
      <c r="T32" s="81">
        <v>0</v>
      </c>
      <c r="U32" s="81">
        <v>0</v>
      </c>
      <c r="V32" s="81">
        <v>0</v>
      </c>
      <c r="W32" s="83">
        <v>33215200</v>
      </c>
    </row>
    <row r="33" spans="1:23" ht="12.75">
      <c r="A33" s="48" t="s">
        <v>567</v>
      </c>
      <c r="B33" s="78" t="s">
        <v>385</v>
      </c>
      <c r="C33" s="79" t="s">
        <v>386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10691000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2">
        <v>10691000</v>
      </c>
      <c r="R33" s="80">
        <v>10691000</v>
      </c>
      <c r="S33" s="81">
        <v>0</v>
      </c>
      <c r="T33" s="81">
        <v>0</v>
      </c>
      <c r="U33" s="81">
        <v>0</v>
      </c>
      <c r="V33" s="81">
        <v>0</v>
      </c>
      <c r="W33" s="83">
        <v>10691000</v>
      </c>
    </row>
    <row r="34" spans="1:23" ht="12.75">
      <c r="A34" s="48" t="s">
        <v>567</v>
      </c>
      <c r="B34" s="78" t="s">
        <v>387</v>
      </c>
      <c r="C34" s="79" t="s">
        <v>388</v>
      </c>
      <c r="D34" s="80">
        <v>0</v>
      </c>
      <c r="E34" s="81">
        <v>14765000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2335000</v>
      </c>
      <c r="P34" s="81">
        <v>0</v>
      </c>
      <c r="Q34" s="82">
        <v>17100000</v>
      </c>
      <c r="R34" s="80">
        <v>14765000</v>
      </c>
      <c r="S34" s="81">
        <v>0</v>
      </c>
      <c r="T34" s="81">
        <v>0</v>
      </c>
      <c r="U34" s="81">
        <v>0</v>
      </c>
      <c r="V34" s="81">
        <v>2335000</v>
      </c>
      <c r="W34" s="83">
        <v>17100000</v>
      </c>
    </row>
    <row r="35" spans="1:23" ht="12.75">
      <c r="A35" s="48" t="s">
        <v>567</v>
      </c>
      <c r="B35" s="78" t="s">
        <v>389</v>
      </c>
      <c r="C35" s="79" t="s">
        <v>390</v>
      </c>
      <c r="D35" s="80">
        <v>0</v>
      </c>
      <c r="E35" s="81">
        <v>0</v>
      </c>
      <c r="F35" s="81">
        <v>0</v>
      </c>
      <c r="G35" s="81">
        <v>0</v>
      </c>
      <c r="H35" s="81">
        <v>1920000</v>
      </c>
      <c r="I35" s="81">
        <v>8042000</v>
      </c>
      <c r="J35" s="81">
        <v>0</v>
      </c>
      <c r="K35" s="81">
        <v>0</v>
      </c>
      <c r="L35" s="81">
        <v>12644000</v>
      </c>
      <c r="M35" s="81">
        <v>0</v>
      </c>
      <c r="N35" s="81">
        <v>0</v>
      </c>
      <c r="O35" s="81">
        <v>0</v>
      </c>
      <c r="P35" s="81">
        <v>0</v>
      </c>
      <c r="Q35" s="82">
        <v>22606000</v>
      </c>
      <c r="R35" s="80">
        <v>22606000</v>
      </c>
      <c r="S35" s="81">
        <v>0</v>
      </c>
      <c r="T35" s="81">
        <v>0</v>
      </c>
      <c r="U35" s="81">
        <v>0</v>
      </c>
      <c r="V35" s="81">
        <v>0</v>
      </c>
      <c r="W35" s="83">
        <v>22606000</v>
      </c>
    </row>
    <row r="36" spans="1:23" ht="12.75">
      <c r="A36" s="48" t="s">
        <v>567</v>
      </c>
      <c r="B36" s="78" t="s">
        <v>391</v>
      </c>
      <c r="C36" s="79" t="s">
        <v>392</v>
      </c>
      <c r="D36" s="80">
        <v>0</v>
      </c>
      <c r="E36" s="81">
        <v>0</v>
      </c>
      <c r="F36" s="81">
        <v>12734357</v>
      </c>
      <c r="G36" s="81">
        <v>0</v>
      </c>
      <c r="H36" s="81">
        <v>7930435</v>
      </c>
      <c r="I36" s="81">
        <v>5966739</v>
      </c>
      <c r="J36" s="81">
        <v>2432694</v>
      </c>
      <c r="K36" s="81">
        <v>0</v>
      </c>
      <c r="L36" s="81">
        <v>0</v>
      </c>
      <c r="M36" s="81">
        <v>0</v>
      </c>
      <c r="N36" s="81">
        <v>5776863</v>
      </c>
      <c r="O36" s="81">
        <v>16261000</v>
      </c>
      <c r="P36" s="81">
        <v>0</v>
      </c>
      <c r="Q36" s="82">
        <v>51102088</v>
      </c>
      <c r="R36" s="80">
        <v>28874348</v>
      </c>
      <c r="S36" s="81">
        <v>0</v>
      </c>
      <c r="T36" s="81">
        <v>22227739</v>
      </c>
      <c r="U36" s="81">
        <v>0</v>
      </c>
      <c r="V36" s="81">
        <v>0</v>
      </c>
      <c r="W36" s="83">
        <v>51102087</v>
      </c>
    </row>
    <row r="37" spans="1:23" ht="12.75">
      <c r="A37" s="48" t="s">
        <v>568</v>
      </c>
      <c r="B37" s="78" t="s">
        <v>560</v>
      </c>
      <c r="C37" s="79" t="s">
        <v>561</v>
      </c>
      <c r="D37" s="80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2000000</v>
      </c>
      <c r="P37" s="81">
        <v>0</v>
      </c>
      <c r="Q37" s="82">
        <v>2000000</v>
      </c>
      <c r="R37" s="80">
        <v>610000</v>
      </c>
      <c r="S37" s="81">
        <v>0</v>
      </c>
      <c r="T37" s="81">
        <v>0</v>
      </c>
      <c r="U37" s="81">
        <v>0</v>
      </c>
      <c r="V37" s="81">
        <v>1390000</v>
      </c>
      <c r="W37" s="83">
        <v>2000000</v>
      </c>
    </row>
    <row r="38" spans="1:23" ht="13.5">
      <c r="A38" s="49"/>
      <c r="B38" s="84" t="s">
        <v>614</v>
      </c>
      <c r="C38" s="85"/>
      <c r="D38" s="86">
        <f aca="true" t="shared" si="3" ref="D38:W38">SUM(D32:D37)</f>
        <v>0</v>
      </c>
      <c r="E38" s="87">
        <f t="shared" si="3"/>
        <v>14765000</v>
      </c>
      <c r="F38" s="87">
        <f t="shared" si="3"/>
        <v>34029557</v>
      </c>
      <c r="G38" s="87">
        <f t="shared" si="3"/>
        <v>0</v>
      </c>
      <c r="H38" s="87">
        <f t="shared" si="3"/>
        <v>11770435</v>
      </c>
      <c r="I38" s="87">
        <f t="shared" si="3"/>
        <v>34699739</v>
      </c>
      <c r="J38" s="87">
        <f t="shared" si="3"/>
        <v>2432694</v>
      </c>
      <c r="K38" s="87">
        <f t="shared" si="3"/>
        <v>0</v>
      </c>
      <c r="L38" s="87">
        <f t="shared" si="3"/>
        <v>12644000</v>
      </c>
      <c r="M38" s="87">
        <f t="shared" si="3"/>
        <v>0</v>
      </c>
      <c r="N38" s="87">
        <f t="shared" si="3"/>
        <v>5776863</v>
      </c>
      <c r="O38" s="87">
        <f t="shared" si="3"/>
        <v>20596000</v>
      </c>
      <c r="P38" s="87">
        <f t="shared" si="3"/>
        <v>0</v>
      </c>
      <c r="Q38" s="88">
        <f t="shared" si="3"/>
        <v>136714288</v>
      </c>
      <c r="R38" s="86">
        <f t="shared" si="3"/>
        <v>110761548</v>
      </c>
      <c r="S38" s="87">
        <f t="shared" si="3"/>
        <v>0</v>
      </c>
      <c r="T38" s="87">
        <f t="shared" si="3"/>
        <v>22227739</v>
      </c>
      <c r="U38" s="87">
        <f t="shared" si="3"/>
        <v>0</v>
      </c>
      <c r="V38" s="87">
        <f t="shared" si="3"/>
        <v>3725000</v>
      </c>
      <c r="W38" s="89">
        <f t="shared" si="3"/>
        <v>136714287</v>
      </c>
    </row>
    <row r="39" spans="1:23" ht="12.75">
      <c r="A39" s="48" t="s">
        <v>567</v>
      </c>
      <c r="B39" s="78" t="s">
        <v>85</v>
      </c>
      <c r="C39" s="79" t="s">
        <v>86</v>
      </c>
      <c r="D39" s="80">
        <v>3000000</v>
      </c>
      <c r="E39" s="81">
        <v>189723654</v>
      </c>
      <c r="F39" s="81">
        <v>9000000</v>
      </c>
      <c r="G39" s="81">
        <v>0</v>
      </c>
      <c r="H39" s="81">
        <v>41480000</v>
      </c>
      <c r="I39" s="81">
        <v>6000000</v>
      </c>
      <c r="J39" s="81">
        <v>0</v>
      </c>
      <c r="K39" s="81">
        <v>0</v>
      </c>
      <c r="L39" s="81">
        <v>0</v>
      </c>
      <c r="M39" s="81">
        <v>0</v>
      </c>
      <c r="N39" s="81">
        <v>15032704</v>
      </c>
      <c r="O39" s="81">
        <v>12000000</v>
      </c>
      <c r="P39" s="81">
        <v>0</v>
      </c>
      <c r="Q39" s="82">
        <v>276236358</v>
      </c>
      <c r="R39" s="80">
        <v>226036358</v>
      </c>
      <c r="S39" s="81">
        <v>0</v>
      </c>
      <c r="T39" s="81">
        <v>0</v>
      </c>
      <c r="U39" s="81">
        <v>0</v>
      </c>
      <c r="V39" s="81">
        <v>50200000</v>
      </c>
      <c r="W39" s="83">
        <v>276236358</v>
      </c>
    </row>
    <row r="40" spans="1:23" ht="12.75">
      <c r="A40" s="48" t="s">
        <v>567</v>
      </c>
      <c r="B40" s="78" t="s">
        <v>393</v>
      </c>
      <c r="C40" s="79" t="s">
        <v>394</v>
      </c>
      <c r="D40" s="80">
        <v>0</v>
      </c>
      <c r="E40" s="81">
        <v>0</v>
      </c>
      <c r="F40" s="81">
        <v>13150000</v>
      </c>
      <c r="G40" s="81">
        <v>0</v>
      </c>
      <c r="H40" s="81">
        <v>1052000</v>
      </c>
      <c r="I40" s="81">
        <v>20209000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2">
        <v>34411000</v>
      </c>
      <c r="R40" s="80">
        <v>34411000</v>
      </c>
      <c r="S40" s="81">
        <v>0</v>
      </c>
      <c r="T40" s="81">
        <v>0</v>
      </c>
      <c r="U40" s="81">
        <v>0</v>
      </c>
      <c r="V40" s="81">
        <v>0</v>
      </c>
      <c r="W40" s="83">
        <v>34411000</v>
      </c>
    </row>
    <row r="41" spans="1:23" ht="12.75">
      <c r="A41" s="48" t="s">
        <v>567</v>
      </c>
      <c r="B41" s="78" t="s">
        <v>395</v>
      </c>
      <c r="C41" s="79" t="s">
        <v>396</v>
      </c>
      <c r="D41" s="80">
        <v>0</v>
      </c>
      <c r="E41" s="81">
        <v>0</v>
      </c>
      <c r="F41" s="81">
        <v>27578964</v>
      </c>
      <c r="G41" s="81">
        <v>0</v>
      </c>
      <c r="H41" s="81">
        <v>4216000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2">
        <v>31794964</v>
      </c>
      <c r="R41" s="80">
        <v>31794964</v>
      </c>
      <c r="S41" s="81">
        <v>0</v>
      </c>
      <c r="T41" s="81">
        <v>0</v>
      </c>
      <c r="U41" s="81">
        <v>0</v>
      </c>
      <c r="V41" s="81">
        <v>0</v>
      </c>
      <c r="W41" s="83">
        <v>31794964</v>
      </c>
    </row>
    <row r="42" spans="1:23" ht="12.75">
      <c r="A42" s="48" t="s">
        <v>567</v>
      </c>
      <c r="B42" s="78" t="s">
        <v>397</v>
      </c>
      <c r="C42" s="79" t="s">
        <v>398</v>
      </c>
      <c r="D42" s="80">
        <v>0</v>
      </c>
      <c r="E42" s="81">
        <v>3000000</v>
      </c>
      <c r="F42" s="81">
        <v>10000000</v>
      </c>
      <c r="G42" s="81">
        <v>0</v>
      </c>
      <c r="H42" s="81">
        <v>0</v>
      </c>
      <c r="I42" s="81">
        <v>4746629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2">
        <v>17746629</v>
      </c>
      <c r="R42" s="80">
        <v>17746629</v>
      </c>
      <c r="S42" s="81">
        <v>0</v>
      </c>
      <c r="T42" s="81">
        <v>0</v>
      </c>
      <c r="U42" s="81">
        <v>0</v>
      </c>
      <c r="V42" s="81">
        <v>0</v>
      </c>
      <c r="W42" s="83">
        <v>17746629</v>
      </c>
    </row>
    <row r="43" spans="1:23" ht="12.75">
      <c r="A43" s="48" t="s">
        <v>568</v>
      </c>
      <c r="B43" s="78" t="s">
        <v>562</v>
      </c>
      <c r="C43" s="79" t="s">
        <v>563</v>
      </c>
      <c r="D43" s="80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1900000</v>
      </c>
      <c r="Q43" s="82">
        <v>1900000</v>
      </c>
      <c r="R43" s="80">
        <v>0</v>
      </c>
      <c r="S43" s="81">
        <v>0</v>
      </c>
      <c r="T43" s="81">
        <v>1900000</v>
      </c>
      <c r="U43" s="81">
        <v>0</v>
      </c>
      <c r="V43" s="81">
        <v>0</v>
      </c>
      <c r="W43" s="83">
        <v>1900000</v>
      </c>
    </row>
    <row r="44" spans="1:23" ht="13.5">
      <c r="A44" s="49"/>
      <c r="B44" s="84" t="s">
        <v>615</v>
      </c>
      <c r="C44" s="85"/>
      <c r="D44" s="86">
        <f aca="true" t="shared" si="4" ref="D44:W44">SUM(D39:D43)</f>
        <v>3000000</v>
      </c>
      <c r="E44" s="87">
        <f t="shared" si="4"/>
        <v>192723654</v>
      </c>
      <c r="F44" s="87">
        <f t="shared" si="4"/>
        <v>59728964</v>
      </c>
      <c r="G44" s="87">
        <f t="shared" si="4"/>
        <v>0</v>
      </c>
      <c r="H44" s="87">
        <f t="shared" si="4"/>
        <v>46748000</v>
      </c>
      <c r="I44" s="87">
        <f t="shared" si="4"/>
        <v>30955629</v>
      </c>
      <c r="J44" s="87">
        <f t="shared" si="4"/>
        <v>0</v>
      </c>
      <c r="K44" s="87">
        <f t="shared" si="4"/>
        <v>0</v>
      </c>
      <c r="L44" s="87">
        <f t="shared" si="4"/>
        <v>0</v>
      </c>
      <c r="M44" s="87">
        <f t="shared" si="4"/>
        <v>0</v>
      </c>
      <c r="N44" s="87">
        <f t="shared" si="4"/>
        <v>15032704</v>
      </c>
      <c r="O44" s="87">
        <f t="shared" si="4"/>
        <v>12000000</v>
      </c>
      <c r="P44" s="87">
        <f t="shared" si="4"/>
        <v>1900000</v>
      </c>
      <c r="Q44" s="88">
        <f t="shared" si="4"/>
        <v>362088951</v>
      </c>
      <c r="R44" s="86">
        <f t="shared" si="4"/>
        <v>309988951</v>
      </c>
      <c r="S44" s="87">
        <f t="shared" si="4"/>
        <v>0</v>
      </c>
      <c r="T44" s="87">
        <f t="shared" si="4"/>
        <v>1900000</v>
      </c>
      <c r="U44" s="87">
        <f t="shared" si="4"/>
        <v>0</v>
      </c>
      <c r="V44" s="87">
        <f t="shared" si="4"/>
        <v>50200000</v>
      </c>
      <c r="W44" s="89">
        <f t="shared" si="4"/>
        <v>362088951</v>
      </c>
    </row>
    <row r="45" spans="1:23" ht="13.5">
      <c r="A45" s="50"/>
      <c r="B45" s="90" t="s">
        <v>616</v>
      </c>
      <c r="C45" s="91"/>
      <c r="D45" s="92">
        <f aca="true" t="shared" si="5" ref="D45:W45">SUM(D9:D12,D14:D20,D22:D30,D32:D37,D39:D43)</f>
        <v>3800798</v>
      </c>
      <c r="E45" s="93">
        <f t="shared" si="5"/>
        <v>313895787</v>
      </c>
      <c r="F45" s="93">
        <f t="shared" si="5"/>
        <v>414822577</v>
      </c>
      <c r="G45" s="93">
        <f t="shared" si="5"/>
        <v>0</v>
      </c>
      <c r="H45" s="93">
        <f t="shared" si="5"/>
        <v>162803435</v>
      </c>
      <c r="I45" s="93">
        <f t="shared" si="5"/>
        <v>129537511</v>
      </c>
      <c r="J45" s="93">
        <f t="shared" si="5"/>
        <v>2432694</v>
      </c>
      <c r="K45" s="93">
        <f t="shared" si="5"/>
        <v>0</v>
      </c>
      <c r="L45" s="93">
        <f t="shared" si="5"/>
        <v>30777000</v>
      </c>
      <c r="M45" s="93">
        <f t="shared" si="5"/>
        <v>55862</v>
      </c>
      <c r="N45" s="93">
        <f t="shared" si="5"/>
        <v>57780652</v>
      </c>
      <c r="O45" s="93">
        <f t="shared" si="5"/>
        <v>45132420</v>
      </c>
      <c r="P45" s="93">
        <f t="shared" si="5"/>
        <v>1900000</v>
      </c>
      <c r="Q45" s="94">
        <f t="shared" si="5"/>
        <v>1162938736</v>
      </c>
      <c r="R45" s="92">
        <f t="shared" si="5"/>
        <v>1051242236</v>
      </c>
      <c r="S45" s="93">
        <f t="shared" si="5"/>
        <v>0</v>
      </c>
      <c r="T45" s="93">
        <f t="shared" si="5"/>
        <v>24127739</v>
      </c>
      <c r="U45" s="93">
        <f t="shared" si="5"/>
        <v>20000000</v>
      </c>
      <c r="V45" s="93">
        <f t="shared" si="5"/>
        <v>67568760</v>
      </c>
      <c r="W45" s="95">
        <f t="shared" si="5"/>
        <v>1162938735</v>
      </c>
    </row>
    <row r="46" spans="1:23" ht="12">
      <c r="A46" s="51"/>
      <c r="B46" s="122" t="s">
        <v>43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</row>
    <row r="47" spans="1:23" ht="12">
      <c r="A47" s="52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47:W47"/>
    <mergeCell ref="B3:W3"/>
    <mergeCell ref="B46:W46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617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567</v>
      </c>
      <c r="B9" s="78" t="s">
        <v>405</v>
      </c>
      <c r="C9" s="79" t="s">
        <v>406</v>
      </c>
      <c r="D9" s="80">
        <v>0</v>
      </c>
      <c r="E9" s="81">
        <v>26352267</v>
      </c>
      <c r="F9" s="81">
        <v>105000000</v>
      </c>
      <c r="G9" s="81">
        <v>0</v>
      </c>
      <c r="H9" s="81">
        <v>8500000</v>
      </c>
      <c r="I9" s="81">
        <v>32000000</v>
      </c>
      <c r="J9" s="81">
        <v>0</v>
      </c>
      <c r="K9" s="81">
        <v>10000000</v>
      </c>
      <c r="L9" s="81">
        <v>0</v>
      </c>
      <c r="M9" s="81">
        <v>0</v>
      </c>
      <c r="N9" s="81">
        <v>12927733</v>
      </c>
      <c r="O9" s="81">
        <v>0</v>
      </c>
      <c r="P9" s="81">
        <v>0</v>
      </c>
      <c r="Q9" s="82">
        <v>194780000</v>
      </c>
      <c r="R9" s="80">
        <v>194780000</v>
      </c>
      <c r="S9" s="81">
        <v>0</v>
      </c>
      <c r="T9" s="81">
        <v>0</v>
      </c>
      <c r="U9" s="81">
        <v>0</v>
      </c>
      <c r="V9" s="81">
        <v>0</v>
      </c>
      <c r="W9" s="83">
        <v>194780000</v>
      </c>
    </row>
    <row r="10" spans="1:23" ht="12.75">
      <c r="A10" s="48" t="s">
        <v>567</v>
      </c>
      <c r="B10" s="78" t="s">
        <v>87</v>
      </c>
      <c r="C10" s="79" t="s">
        <v>88</v>
      </c>
      <c r="D10" s="80">
        <v>0</v>
      </c>
      <c r="E10" s="81">
        <v>70000000</v>
      </c>
      <c r="F10" s="81">
        <v>135000000</v>
      </c>
      <c r="G10" s="81">
        <v>0</v>
      </c>
      <c r="H10" s="81">
        <v>17797000</v>
      </c>
      <c r="I10" s="81">
        <v>75000000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2">
        <v>297797000</v>
      </c>
      <c r="R10" s="80">
        <v>297797000</v>
      </c>
      <c r="S10" s="81">
        <v>0</v>
      </c>
      <c r="T10" s="81">
        <v>0</v>
      </c>
      <c r="U10" s="81">
        <v>0</v>
      </c>
      <c r="V10" s="81">
        <v>0</v>
      </c>
      <c r="W10" s="83">
        <v>297797000</v>
      </c>
    </row>
    <row r="11" spans="1:23" ht="12.75">
      <c r="A11" s="48" t="s">
        <v>567</v>
      </c>
      <c r="B11" s="78" t="s">
        <v>89</v>
      </c>
      <c r="C11" s="79" t="s">
        <v>90</v>
      </c>
      <c r="D11" s="80">
        <v>0</v>
      </c>
      <c r="E11" s="81">
        <v>228009000</v>
      </c>
      <c r="F11" s="81">
        <v>139148000</v>
      </c>
      <c r="G11" s="81">
        <v>0</v>
      </c>
      <c r="H11" s="81">
        <v>112018000</v>
      </c>
      <c r="I11" s="81">
        <v>85625217</v>
      </c>
      <c r="J11" s="81">
        <v>0</v>
      </c>
      <c r="K11" s="81">
        <v>0</v>
      </c>
      <c r="L11" s="81">
        <v>0</v>
      </c>
      <c r="M11" s="81">
        <v>0</v>
      </c>
      <c r="N11" s="81">
        <v>14524000</v>
      </c>
      <c r="O11" s="81">
        <v>117744000</v>
      </c>
      <c r="P11" s="81">
        <v>0</v>
      </c>
      <c r="Q11" s="82">
        <v>697068217</v>
      </c>
      <c r="R11" s="80">
        <v>470684217</v>
      </c>
      <c r="S11" s="81">
        <v>60000000</v>
      </c>
      <c r="T11" s="81">
        <v>166384000</v>
      </c>
      <c r="U11" s="81">
        <v>0</v>
      </c>
      <c r="V11" s="81">
        <v>0</v>
      </c>
      <c r="W11" s="83">
        <v>697068217</v>
      </c>
    </row>
    <row r="12" spans="1:23" ht="12.75">
      <c r="A12" s="48" t="s">
        <v>567</v>
      </c>
      <c r="B12" s="78" t="s">
        <v>407</v>
      </c>
      <c r="C12" s="79" t="s">
        <v>408</v>
      </c>
      <c r="D12" s="80">
        <v>0</v>
      </c>
      <c r="E12" s="81">
        <v>12000000</v>
      </c>
      <c r="F12" s="81">
        <v>42554650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2">
        <v>54554650</v>
      </c>
      <c r="R12" s="80">
        <v>54554650</v>
      </c>
      <c r="S12" s="81">
        <v>0</v>
      </c>
      <c r="T12" s="81">
        <v>0</v>
      </c>
      <c r="U12" s="81">
        <v>0</v>
      </c>
      <c r="V12" s="81">
        <v>0</v>
      </c>
      <c r="W12" s="83">
        <v>54554650</v>
      </c>
    </row>
    <row r="13" spans="1:23" ht="12.75">
      <c r="A13" s="48" t="s">
        <v>567</v>
      </c>
      <c r="B13" s="78" t="s">
        <v>409</v>
      </c>
      <c r="C13" s="79" t="s">
        <v>410</v>
      </c>
      <c r="D13" s="80">
        <v>0</v>
      </c>
      <c r="E13" s="81">
        <v>62193000</v>
      </c>
      <c r="F13" s="81">
        <v>85500000</v>
      </c>
      <c r="G13" s="81">
        <v>0</v>
      </c>
      <c r="H13" s="81">
        <v>0</v>
      </c>
      <c r="I13" s="81">
        <v>24111000</v>
      </c>
      <c r="J13" s="81">
        <v>0</v>
      </c>
      <c r="K13" s="81">
        <v>18098691</v>
      </c>
      <c r="L13" s="81">
        <v>15796909</v>
      </c>
      <c r="M13" s="81">
        <v>0</v>
      </c>
      <c r="N13" s="81">
        <v>16090000</v>
      </c>
      <c r="O13" s="81">
        <v>2200000</v>
      </c>
      <c r="P13" s="81">
        <v>0</v>
      </c>
      <c r="Q13" s="82">
        <v>223989600</v>
      </c>
      <c r="R13" s="80">
        <v>221789600</v>
      </c>
      <c r="S13" s="81">
        <v>0</v>
      </c>
      <c r="T13" s="81">
        <v>0</v>
      </c>
      <c r="U13" s="81">
        <v>0</v>
      </c>
      <c r="V13" s="81">
        <v>2200000</v>
      </c>
      <c r="W13" s="83">
        <v>223989600</v>
      </c>
    </row>
    <row r="14" spans="1:23" ht="12.75">
      <c r="A14" s="48" t="s">
        <v>568</v>
      </c>
      <c r="B14" s="78" t="s">
        <v>532</v>
      </c>
      <c r="C14" s="79" t="s">
        <v>533</v>
      </c>
      <c r="D14" s="80">
        <v>0</v>
      </c>
      <c r="E14" s="81">
        <v>10300000</v>
      </c>
      <c r="F14" s="81">
        <v>0</v>
      </c>
      <c r="G14" s="81">
        <v>0</v>
      </c>
      <c r="H14" s="81">
        <v>0</v>
      </c>
      <c r="I14" s="81">
        <v>2060000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7901618</v>
      </c>
      <c r="P14" s="81">
        <v>0</v>
      </c>
      <c r="Q14" s="82">
        <v>20261618</v>
      </c>
      <c r="R14" s="80">
        <v>0</v>
      </c>
      <c r="S14" s="81">
        <v>0</v>
      </c>
      <c r="T14" s="81">
        <v>0</v>
      </c>
      <c r="U14" s="81">
        <v>0</v>
      </c>
      <c r="V14" s="81">
        <v>20261618</v>
      </c>
      <c r="W14" s="83">
        <v>20261618</v>
      </c>
    </row>
    <row r="15" spans="1:23" ht="13.5">
      <c r="A15" s="49"/>
      <c r="B15" s="84" t="s">
        <v>618</v>
      </c>
      <c r="C15" s="85"/>
      <c r="D15" s="86">
        <f aca="true" t="shared" si="0" ref="D15:W15">SUM(D9:D14)</f>
        <v>0</v>
      </c>
      <c r="E15" s="87">
        <f t="shared" si="0"/>
        <v>408854267</v>
      </c>
      <c r="F15" s="87">
        <f t="shared" si="0"/>
        <v>507202650</v>
      </c>
      <c r="G15" s="87">
        <f t="shared" si="0"/>
        <v>0</v>
      </c>
      <c r="H15" s="87">
        <f t="shared" si="0"/>
        <v>138315000</v>
      </c>
      <c r="I15" s="87">
        <f t="shared" si="0"/>
        <v>218796217</v>
      </c>
      <c r="J15" s="87">
        <f t="shared" si="0"/>
        <v>0</v>
      </c>
      <c r="K15" s="87">
        <f t="shared" si="0"/>
        <v>28098691</v>
      </c>
      <c r="L15" s="87">
        <f t="shared" si="0"/>
        <v>15796909</v>
      </c>
      <c r="M15" s="87">
        <f t="shared" si="0"/>
        <v>0</v>
      </c>
      <c r="N15" s="87">
        <f t="shared" si="0"/>
        <v>43541733</v>
      </c>
      <c r="O15" s="87">
        <f t="shared" si="0"/>
        <v>127845618</v>
      </c>
      <c r="P15" s="87">
        <f t="shared" si="0"/>
        <v>0</v>
      </c>
      <c r="Q15" s="88">
        <f t="shared" si="0"/>
        <v>1488451085</v>
      </c>
      <c r="R15" s="86">
        <f t="shared" si="0"/>
        <v>1239605467</v>
      </c>
      <c r="S15" s="87">
        <f t="shared" si="0"/>
        <v>60000000</v>
      </c>
      <c r="T15" s="87">
        <f t="shared" si="0"/>
        <v>166384000</v>
      </c>
      <c r="U15" s="87">
        <f t="shared" si="0"/>
        <v>0</v>
      </c>
      <c r="V15" s="87">
        <f t="shared" si="0"/>
        <v>22461618</v>
      </c>
      <c r="W15" s="89">
        <f t="shared" si="0"/>
        <v>1488451085</v>
      </c>
    </row>
    <row r="16" spans="1:23" ht="12.75">
      <c r="A16" s="48" t="s">
        <v>567</v>
      </c>
      <c r="B16" s="78" t="s">
        <v>411</v>
      </c>
      <c r="C16" s="79" t="s">
        <v>412</v>
      </c>
      <c r="D16" s="80">
        <v>0</v>
      </c>
      <c r="E16" s="81">
        <v>19000000</v>
      </c>
      <c r="F16" s="81">
        <v>0</v>
      </c>
      <c r="G16" s="81">
        <v>0</v>
      </c>
      <c r="H16" s="81">
        <v>0</v>
      </c>
      <c r="I16" s="81">
        <v>800000</v>
      </c>
      <c r="J16" s="81">
        <v>0</v>
      </c>
      <c r="K16" s="81">
        <v>0</v>
      </c>
      <c r="L16" s="81">
        <v>0</v>
      </c>
      <c r="M16" s="81">
        <v>0</v>
      </c>
      <c r="N16" s="81">
        <v>12728250</v>
      </c>
      <c r="O16" s="81">
        <v>4282000</v>
      </c>
      <c r="P16" s="81">
        <v>0</v>
      </c>
      <c r="Q16" s="82">
        <v>36810250</v>
      </c>
      <c r="R16" s="80">
        <v>27884483</v>
      </c>
      <c r="S16" s="81">
        <v>0</v>
      </c>
      <c r="T16" s="81">
        <v>0</v>
      </c>
      <c r="U16" s="81">
        <v>0</v>
      </c>
      <c r="V16" s="81">
        <v>8925767</v>
      </c>
      <c r="W16" s="83">
        <v>36810250</v>
      </c>
    </row>
    <row r="17" spans="1:23" ht="12.75">
      <c r="A17" s="48" t="s">
        <v>567</v>
      </c>
      <c r="B17" s="78" t="s">
        <v>413</v>
      </c>
      <c r="C17" s="79" t="s">
        <v>414</v>
      </c>
      <c r="D17" s="80">
        <v>0</v>
      </c>
      <c r="E17" s="81">
        <v>29274000</v>
      </c>
      <c r="F17" s="81">
        <v>0</v>
      </c>
      <c r="G17" s="81">
        <v>0</v>
      </c>
      <c r="H17" s="81">
        <v>6400000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2">
        <v>35674000</v>
      </c>
      <c r="R17" s="80">
        <v>35674000</v>
      </c>
      <c r="S17" s="81">
        <v>0</v>
      </c>
      <c r="T17" s="81">
        <v>0</v>
      </c>
      <c r="U17" s="81">
        <v>0</v>
      </c>
      <c r="V17" s="81">
        <v>0</v>
      </c>
      <c r="W17" s="83">
        <v>35674000</v>
      </c>
    </row>
    <row r="18" spans="1:23" ht="12.75">
      <c r="A18" s="48" t="s">
        <v>567</v>
      </c>
      <c r="B18" s="78" t="s">
        <v>415</v>
      </c>
      <c r="C18" s="79" t="s">
        <v>416</v>
      </c>
      <c r="D18" s="80">
        <v>0</v>
      </c>
      <c r="E18" s="81">
        <v>54601384</v>
      </c>
      <c r="F18" s="81">
        <v>20000000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30348616</v>
      </c>
      <c r="O18" s="81">
        <v>0</v>
      </c>
      <c r="P18" s="81">
        <v>0</v>
      </c>
      <c r="Q18" s="82">
        <v>104950000</v>
      </c>
      <c r="R18" s="80">
        <v>61230000</v>
      </c>
      <c r="S18" s="81">
        <v>18120000</v>
      </c>
      <c r="T18" s="81">
        <v>0</v>
      </c>
      <c r="U18" s="81">
        <v>0</v>
      </c>
      <c r="V18" s="81">
        <v>25600000</v>
      </c>
      <c r="W18" s="83">
        <v>104950000</v>
      </c>
    </row>
    <row r="19" spans="1:23" ht="12.75">
      <c r="A19" s="48" t="s">
        <v>567</v>
      </c>
      <c r="B19" s="78" t="s">
        <v>417</v>
      </c>
      <c r="C19" s="79" t="s">
        <v>418</v>
      </c>
      <c r="D19" s="80">
        <v>0</v>
      </c>
      <c r="E19" s="81">
        <v>36540000</v>
      </c>
      <c r="F19" s="81">
        <v>0</v>
      </c>
      <c r="G19" s="81">
        <v>0</v>
      </c>
      <c r="H19" s="81">
        <v>6400000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2">
        <v>42940000</v>
      </c>
      <c r="R19" s="80">
        <v>42940000</v>
      </c>
      <c r="S19" s="81">
        <v>0</v>
      </c>
      <c r="T19" s="81">
        <v>0</v>
      </c>
      <c r="U19" s="81">
        <v>0</v>
      </c>
      <c r="V19" s="81">
        <v>0</v>
      </c>
      <c r="W19" s="83">
        <v>42940000</v>
      </c>
    </row>
    <row r="20" spans="1:23" ht="12.75">
      <c r="A20" s="48" t="s">
        <v>567</v>
      </c>
      <c r="B20" s="78" t="s">
        <v>419</v>
      </c>
      <c r="C20" s="79" t="s">
        <v>420</v>
      </c>
      <c r="D20" s="80">
        <v>0</v>
      </c>
      <c r="E20" s="81">
        <v>45856315</v>
      </c>
      <c r="F20" s="81">
        <v>0</v>
      </c>
      <c r="G20" s="81">
        <v>0</v>
      </c>
      <c r="H20" s="81">
        <v>6400000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2">
        <v>52256315</v>
      </c>
      <c r="R20" s="80">
        <v>52256315</v>
      </c>
      <c r="S20" s="81">
        <v>0</v>
      </c>
      <c r="T20" s="81">
        <v>0</v>
      </c>
      <c r="U20" s="81">
        <v>0</v>
      </c>
      <c r="V20" s="81">
        <v>0</v>
      </c>
      <c r="W20" s="83">
        <v>52256315</v>
      </c>
    </row>
    <row r="21" spans="1:23" ht="12.75">
      <c r="A21" s="48" t="s">
        <v>568</v>
      </c>
      <c r="B21" s="78" t="s">
        <v>534</v>
      </c>
      <c r="C21" s="79" t="s">
        <v>535</v>
      </c>
      <c r="D21" s="80">
        <v>0</v>
      </c>
      <c r="E21" s="81">
        <v>2690000</v>
      </c>
      <c r="F21" s="81">
        <v>162500000</v>
      </c>
      <c r="G21" s="81">
        <v>0</v>
      </c>
      <c r="H21" s="81">
        <v>0</v>
      </c>
      <c r="I21" s="81">
        <v>113000000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3144000</v>
      </c>
      <c r="P21" s="81">
        <v>0</v>
      </c>
      <c r="Q21" s="82">
        <v>281334000</v>
      </c>
      <c r="R21" s="80">
        <v>278379000</v>
      </c>
      <c r="S21" s="81">
        <v>0</v>
      </c>
      <c r="T21" s="81">
        <v>0</v>
      </c>
      <c r="U21" s="81">
        <v>0</v>
      </c>
      <c r="V21" s="81">
        <v>2955000</v>
      </c>
      <c r="W21" s="83">
        <v>281334000</v>
      </c>
    </row>
    <row r="22" spans="1:23" ht="13.5">
      <c r="A22" s="49"/>
      <c r="B22" s="84" t="s">
        <v>619</v>
      </c>
      <c r="C22" s="85"/>
      <c r="D22" s="86">
        <f aca="true" t="shared" si="1" ref="D22:W22">SUM(D16:D21)</f>
        <v>0</v>
      </c>
      <c r="E22" s="87">
        <f t="shared" si="1"/>
        <v>187961699</v>
      </c>
      <c r="F22" s="87">
        <f t="shared" si="1"/>
        <v>182500000</v>
      </c>
      <c r="G22" s="87">
        <f t="shared" si="1"/>
        <v>0</v>
      </c>
      <c r="H22" s="87">
        <f t="shared" si="1"/>
        <v>19200000</v>
      </c>
      <c r="I22" s="87">
        <f t="shared" si="1"/>
        <v>113800000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87">
        <f t="shared" si="1"/>
        <v>0</v>
      </c>
      <c r="N22" s="87">
        <f t="shared" si="1"/>
        <v>43076866</v>
      </c>
      <c r="O22" s="87">
        <f t="shared" si="1"/>
        <v>7426000</v>
      </c>
      <c r="P22" s="87">
        <f t="shared" si="1"/>
        <v>0</v>
      </c>
      <c r="Q22" s="88">
        <f t="shared" si="1"/>
        <v>553964565</v>
      </c>
      <c r="R22" s="86">
        <f t="shared" si="1"/>
        <v>498363798</v>
      </c>
      <c r="S22" s="87">
        <f t="shared" si="1"/>
        <v>18120000</v>
      </c>
      <c r="T22" s="87">
        <f t="shared" si="1"/>
        <v>0</v>
      </c>
      <c r="U22" s="87">
        <f t="shared" si="1"/>
        <v>0</v>
      </c>
      <c r="V22" s="87">
        <f t="shared" si="1"/>
        <v>37480767</v>
      </c>
      <c r="W22" s="89">
        <f t="shared" si="1"/>
        <v>553964565</v>
      </c>
    </row>
    <row r="23" spans="1:23" ht="12.75">
      <c r="A23" s="48" t="s">
        <v>567</v>
      </c>
      <c r="B23" s="78" t="s">
        <v>421</v>
      </c>
      <c r="C23" s="79" t="s">
        <v>422</v>
      </c>
      <c r="D23" s="80">
        <v>0</v>
      </c>
      <c r="E23" s="81">
        <v>0</v>
      </c>
      <c r="F23" s="81">
        <v>0</v>
      </c>
      <c r="G23" s="81">
        <v>0</v>
      </c>
      <c r="H23" s="81">
        <v>16000000</v>
      </c>
      <c r="I23" s="81">
        <v>0</v>
      </c>
      <c r="J23" s="81">
        <v>0</v>
      </c>
      <c r="K23" s="81">
        <v>0</v>
      </c>
      <c r="L23" s="81">
        <v>9500000</v>
      </c>
      <c r="M23" s="81">
        <v>0</v>
      </c>
      <c r="N23" s="81">
        <v>6630050</v>
      </c>
      <c r="O23" s="81">
        <v>0</v>
      </c>
      <c r="P23" s="81">
        <v>0</v>
      </c>
      <c r="Q23" s="82">
        <v>32130050</v>
      </c>
      <c r="R23" s="80">
        <v>32130050</v>
      </c>
      <c r="S23" s="81">
        <v>0</v>
      </c>
      <c r="T23" s="81">
        <v>0</v>
      </c>
      <c r="U23" s="81">
        <v>0</v>
      </c>
      <c r="V23" s="81">
        <v>0</v>
      </c>
      <c r="W23" s="83">
        <v>32130050</v>
      </c>
    </row>
    <row r="24" spans="1:23" ht="12.75">
      <c r="A24" s="48" t="s">
        <v>567</v>
      </c>
      <c r="B24" s="78" t="s">
        <v>423</v>
      </c>
      <c r="C24" s="79" t="s">
        <v>424</v>
      </c>
      <c r="D24" s="80">
        <v>0</v>
      </c>
      <c r="E24" s="81">
        <v>13301672</v>
      </c>
      <c r="F24" s="81">
        <v>0</v>
      </c>
      <c r="G24" s="81">
        <v>0</v>
      </c>
      <c r="H24" s="81">
        <v>1442818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2898954</v>
      </c>
      <c r="O24" s="81">
        <v>6754556</v>
      </c>
      <c r="P24" s="81">
        <v>0</v>
      </c>
      <c r="Q24" s="82">
        <v>24398000</v>
      </c>
      <c r="R24" s="80">
        <v>24398000</v>
      </c>
      <c r="S24" s="81">
        <v>0</v>
      </c>
      <c r="T24" s="81">
        <v>0</v>
      </c>
      <c r="U24" s="81">
        <v>0</v>
      </c>
      <c r="V24" s="81">
        <v>0</v>
      </c>
      <c r="W24" s="83">
        <v>24398000</v>
      </c>
    </row>
    <row r="25" spans="1:23" ht="12.75">
      <c r="A25" s="48" t="s">
        <v>567</v>
      </c>
      <c r="B25" s="78" t="s">
        <v>425</v>
      </c>
      <c r="C25" s="79" t="s">
        <v>426</v>
      </c>
      <c r="D25" s="80">
        <v>2000000</v>
      </c>
      <c r="E25" s="81">
        <v>17053000</v>
      </c>
      <c r="F25" s="81">
        <v>0</v>
      </c>
      <c r="G25" s="81">
        <v>0</v>
      </c>
      <c r="H25" s="81">
        <v>0</v>
      </c>
      <c r="I25" s="81">
        <v>445000</v>
      </c>
      <c r="J25" s="81">
        <v>0</v>
      </c>
      <c r="K25" s="81">
        <v>8500200</v>
      </c>
      <c r="L25" s="81">
        <v>0</v>
      </c>
      <c r="M25" s="81">
        <v>0</v>
      </c>
      <c r="N25" s="81">
        <v>24670600</v>
      </c>
      <c r="O25" s="81">
        <v>5680000</v>
      </c>
      <c r="P25" s="81">
        <v>0</v>
      </c>
      <c r="Q25" s="82">
        <v>58348800</v>
      </c>
      <c r="R25" s="80">
        <v>46123800</v>
      </c>
      <c r="S25" s="81">
        <v>0</v>
      </c>
      <c r="T25" s="81">
        <v>0</v>
      </c>
      <c r="U25" s="81">
        <v>0</v>
      </c>
      <c r="V25" s="81">
        <v>12225000</v>
      </c>
      <c r="W25" s="83">
        <v>58348800</v>
      </c>
    </row>
    <row r="26" spans="1:23" ht="12.75">
      <c r="A26" s="48" t="s">
        <v>567</v>
      </c>
      <c r="B26" s="78" t="s">
        <v>427</v>
      </c>
      <c r="C26" s="79" t="s">
        <v>428</v>
      </c>
      <c r="D26" s="80">
        <v>0</v>
      </c>
      <c r="E26" s="81">
        <v>15615636</v>
      </c>
      <c r="F26" s="81">
        <v>0</v>
      </c>
      <c r="G26" s="81">
        <v>0</v>
      </c>
      <c r="H26" s="81">
        <v>8492127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2">
        <v>24107763</v>
      </c>
      <c r="R26" s="80">
        <v>23103799</v>
      </c>
      <c r="S26" s="81">
        <v>0</v>
      </c>
      <c r="T26" s="81">
        <v>0</v>
      </c>
      <c r="U26" s="81">
        <v>0</v>
      </c>
      <c r="V26" s="81">
        <v>1003964</v>
      </c>
      <c r="W26" s="83">
        <v>24107763</v>
      </c>
    </row>
    <row r="27" spans="1:23" ht="12.75">
      <c r="A27" s="48" t="s">
        <v>567</v>
      </c>
      <c r="B27" s="78" t="s">
        <v>429</v>
      </c>
      <c r="C27" s="79" t="s">
        <v>430</v>
      </c>
      <c r="D27" s="80">
        <v>0</v>
      </c>
      <c r="E27" s="81">
        <v>14300000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16000000</v>
      </c>
      <c r="L27" s="81">
        <v>0</v>
      </c>
      <c r="M27" s="81">
        <v>0</v>
      </c>
      <c r="N27" s="81">
        <v>5000000</v>
      </c>
      <c r="O27" s="81">
        <v>10229000</v>
      </c>
      <c r="P27" s="81">
        <v>0</v>
      </c>
      <c r="Q27" s="82">
        <v>45529000</v>
      </c>
      <c r="R27" s="80">
        <v>30068000</v>
      </c>
      <c r="S27" s="81">
        <v>0</v>
      </c>
      <c r="T27" s="81">
        <v>0</v>
      </c>
      <c r="U27" s="81">
        <v>0</v>
      </c>
      <c r="V27" s="81">
        <v>15461000</v>
      </c>
      <c r="W27" s="83">
        <v>45529000</v>
      </c>
    </row>
    <row r="28" spans="1:23" ht="12.75">
      <c r="A28" s="48" t="s">
        <v>568</v>
      </c>
      <c r="B28" s="78" t="s">
        <v>536</v>
      </c>
      <c r="C28" s="79" t="s">
        <v>537</v>
      </c>
      <c r="D28" s="80">
        <v>0</v>
      </c>
      <c r="E28" s="81">
        <v>0</v>
      </c>
      <c r="F28" s="81">
        <v>358166350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5080000</v>
      </c>
      <c r="P28" s="81">
        <v>0</v>
      </c>
      <c r="Q28" s="82">
        <v>363246350</v>
      </c>
      <c r="R28" s="80">
        <v>358166000</v>
      </c>
      <c r="S28" s="81">
        <v>0</v>
      </c>
      <c r="T28" s="81">
        <v>0</v>
      </c>
      <c r="U28" s="81">
        <v>0</v>
      </c>
      <c r="V28" s="81">
        <v>5080350</v>
      </c>
      <c r="W28" s="83">
        <v>363246350</v>
      </c>
    </row>
    <row r="29" spans="1:23" ht="13.5">
      <c r="A29" s="49"/>
      <c r="B29" s="84" t="s">
        <v>620</v>
      </c>
      <c r="C29" s="85"/>
      <c r="D29" s="86">
        <f aca="true" t="shared" si="2" ref="D29:W29">SUM(D23:D28)</f>
        <v>2000000</v>
      </c>
      <c r="E29" s="87">
        <f t="shared" si="2"/>
        <v>60270308</v>
      </c>
      <c r="F29" s="87">
        <f t="shared" si="2"/>
        <v>358166350</v>
      </c>
      <c r="G29" s="87">
        <f t="shared" si="2"/>
        <v>0</v>
      </c>
      <c r="H29" s="87">
        <f t="shared" si="2"/>
        <v>25934945</v>
      </c>
      <c r="I29" s="87">
        <f t="shared" si="2"/>
        <v>445000</v>
      </c>
      <c r="J29" s="87">
        <f t="shared" si="2"/>
        <v>0</v>
      </c>
      <c r="K29" s="87">
        <f t="shared" si="2"/>
        <v>24500200</v>
      </c>
      <c r="L29" s="87">
        <f t="shared" si="2"/>
        <v>9500000</v>
      </c>
      <c r="M29" s="87">
        <f t="shared" si="2"/>
        <v>0</v>
      </c>
      <c r="N29" s="87">
        <f t="shared" si="2"/>
        <v>39199604</v>
      </c>
      <c r="O29" s="87">
        <f t="shared" si="2"/>
        <v>27743556</v>
      </c>
      <c r="P29" s="87">
        <f t="shared" si="2"/>
        <v>0</v>
      </c>
      <c r="Q29" s="88">
        <f t="shared" si="2"/>
        <v>547759963</v>
      </c>
      <c r="R29" s="86">
        <f t="shared" si="2"/>
        <v>513989649</v>
      </c>
      <c r="S29" s="87">
        <f t="shared" si="2"/>
        <v>0</v>
      </c>
      <c r="T29" s="87">
        <f t="shared" si="2"/>
        <v>0</v>
      </c>
      <c r="U29" s="87">
        <f t="shared" si="2"/>
        <v>0</v>
      </c>
      <c r="V29" s="87">
        <f t="shared" si="2"/>
        <v>33770314</v>
      </c>
      <c r="W29" s="89">
        <f t="shared" si="2"/>
        <v>547759963</v>
      </c>
    </row>
    <row r="30" spans="1:23" ht="12.75">
      <c r="A30" s="48" t="s">
        <v>567</v>
      </c>
      <c r="B30" s="78" t="s">
        <v>91</v>
      </c>
      <c r="C30" s="79" t="s">
        <v>92</v>
      </c>
      <c r="D30" s="80">
        <v>0</v>
      </c>
      <c r="E30" s="81">
        <v>13417347</v>
      </c>
      <c r="F30" s="81">
        <v>50450440</v>
      </c>
      <c r="G30" s="81">
        <v>0</v>
      </c>
      <c r="H30" s="81">
        <v>46785551</v>
      </c>
      <c r="I30" s="81">
        <v>25822550</v>
      </c>
      <c r="J30" s="81">
        <v>0</v>
      </c>
      <c r="K30" s="81">
        <v>0</v>
      </c>
      <c r="L30" s="81">
        <v>10000000</v>
      </c>
      <c r="M30" s="81">
        <v>0</v>
      </c>
      <c r="N30" s="81">
        <v>18596662</v>
      </c>
      <c r="O30" s="81">
        <v>10000000</v>
      </c>
      <c r="P30" s="81">
        <v>0</v>
      </c>
      <c r="Q30" s="82">
        <v>175072550</v>
      </c>
      <c r="R30" s="80">
        <v>165072550</v>
      </c>
      <c r="S30" s="81">
        <v>0</v>
      </c>
      <c r="T30" s="81">
        <v>0</v>
      </c>
      <c r="U30" s="81">
        <v>0</v>
      </c>
      <c r="V30" s="81">
        <v>10000000</v>
      </c>
      <c r="W30" s="83">
        <v>175072550</v>
      </c>
    </row>
    <row r="31" spans="1:23" ht="12.75">
      <c r="A31" s="48" t="s">
        <v>567</v>
      </c>
      <c r="B31" s="78" t="s">
        <v>431</v>
      </c>
      <c r="C31" s="79" t="s">
        <v>432</v>
      </c>
      <c r="D31" s="80">
        <v>0</v>
      </c>
      <c r="E31" s="81">
        <v>0</v>
      </c>
      <c r="F31" s="81">
        <v>28209000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2">
        <v>28209000</v>
      </c>
      <c r="R31" s="80">
        <v>28209000</v>
      </c>
      <c r="S31" s="81">
        <v>0</v>
      </c>
      <c r="T31" s="81">
        <v>0</v>
      </c>
      <c r="U31" s="81">
        <v>0</v>
      </c>
      <c r="V31" s="81">
        <v>0</v>
      </c>
      <c r="W31" s="83">
        <v>28209000</v>
      </c>
    </row>
    <row r="32" spans="1:23" ht="12.75">
      <c r="A32" s="48" t="s">
        <v>567</v>
      </c>
      <c r="B32" s="78" t="s">
        <v>93</v>
      </c>
      <c r="C32" s="79" t="s">
        <v>94</v>
      </c>
      <c r="D32" s="80">
        <v>0</v>
      </c>
      <c r="E32" s="81">
        <v>7802696</v>
      </c>
      <c r="F32" s="81">
        <v>82437304</v>
      </c>
      <c r="G32" s="81">
        <v>0</v>
      </c>
      <c r="H32" s="81">
        <v>19200000</v>
      </c>
      <c r="I32" s="81">
        <v>14000000</v>
      </c>
      <c r="J32" s="81">
        <v>0</v>
      </c>
      <c r="K32" s="81">
        <v>0</v>
      </c>
      <c r="L32" s="81">
        <v>0</v>
      </c>
      <c r="M32" s="81">
        <v>0</v>
      </c>
      <c r="N32" s="81">
        <v>12000000</v>
      </c>
      <c r="O32" s="81">
        <v>0</v>
      </c>
      <c r="P32" s="81">
        <v>0</v>
      </c>
      <c r="Q32" s="82">
        <v>135440000</v>
      </c>
      <c r="R32" s="80">
        <v>135440000</v>
      </c>
      <c r="S32" s="81">
        <v>0</v>
      </c>
      <c r="T32" s="81">
        <v>0</v>
      </c>
      <c r="U32" s="81">
        <v>0</v>
      </c>
      <c r="V32" s="81">
        <v>0</v>
      </c>
      <c r="W32" s="83">
        <v>135440000</v>
      </c>
    </row>
    <row r="33" spans="1:23" ht="12.75">
      <c r="A33" s="48" t="s">
        <v>568</v>
      </c>
      <c r="B33" s="78" t="s">
        <v>540</v>
      </c>
      <c r="C33" s="79" t="s">
        <v>541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153750</v>
      </c>
      <c r="N33" s="81">
        <v>102500</v>
      </c>
      <c r="O33" s="81">
        <v>3302550</v>
      </c>
      <c r="P33" s="81">
        <v>0</v>
      </c>
      <c r="Q33" s="82">
        <v>3558800</v>
      </c>
      <c r="R33" s="80">
        <v>0</v>
      </c>
      <c r="S33" s="81">
        <v>0</v>
      </c>
      <c r="T33" s="81">
        <v>0</v>
      </c>
      <c r="U33" s="81">
        <v>0</v>
      </c>
      <c r="V33" s="81">
        <v>3558800</v>
      </c>
      <c r="W33" s="83">
        <v>3558800</v>
      </c>
    </row>
    <row r="34" spans="1:23" ht="13.5">
      <c r="A34" s="49"/>
      <c r="B34" s="84" t="s">
        <v>621</v>
      </c>
      <c r="C34" s="85"/>
      <c r="D34" s="86">
        <f aca="true" t="shared" si="3" ref="D34:W34">SUM(D30:D33)</f>
        <v>0</v>
      </c>
      <c r="E34" s="87">
        <f t="shared" si="3"/>
        <v>21220043</v>
      </c>
      <c r="F34" s="87">
        <f t="shared" si="3"/>
        <v>161096744</v>
      </c>
      <c r="G34" s="87">
        <f t="shared" si="3"/>
        <v>0</v>
      </c>
      <c r="H34" s="87">
        <f t="shared" si="3"/>
        <v>65985551</v>
      </c>
      <c r="I34" s="87">
        <f t="shared" si="3"/>
        <v>39822550</v>
      </c>
      <c r="J34" s="87">
        <f t="shared" si="3"/>
        <v>0</v>
      </c>
      <c r="K34" s="87">
        <f t="shared" si="3"/>
        <v>0</v>
      </c>
      <c r="L34" s="87">
        <f t="shared" si="3"/>
        <v>10000000</v>
      </c>
      <c r="M34" s="87">
        <f t="shared" si="3"/>
        <v>153750</v>
      </c>
      <c r="N34" s="87">
        <f t="shared" si="3"/>
        <v>30699162</v>
      </c>
      <c r="O34" s="87">
        <f t="shared" si="3"/>
        <v>13302550</v>
      </c>
      <c r="P34" s="87">
        <f t="shared" si="3"/>
        <v>0</v>
      </c>
      <c r="Q34" s="88">
        <f t="shared" si="3"/>
        <v>342280350</v>
      </c>
      <c r="R34" s="86">
        <f t="shared" si="3"/>
        <v>328721550</v>
      </c>
      <c r="S34" s="87">
        <f t="shared" si="3"/>
        <v>0</v>
      </c>
      <c r="T34" s="87">
        <f t="shared" si="3"/>
        <v>0</v>
      </c>
      <c r="U34" s="87">
        <f t="shared" si="3"/>
        <v>0</v>
      </c>
      <c r="V34" s="87">
        <f t="shared" si="3"/>
        <v>13558800</v>
      </c>
      <c r="W34" s="89">
        <f t="shared" si="3"/>
        <v>342280350</v>
      </c>
    </row>
    <row r="35" spans="1:23" ht="13.5">
      <c r="A35" s="50"/>
      <c r="B35" s="90" t="s">
        <v>622</v>
      </c>
      <c r="C35" s="91"/>
      <c r="D35" s="92">
        <f aca="true" t="shared" si="4" ref="D35:W35">SUM(D9:D14,D16:D21,D23:D28,D30:D33)</f>
        <v>2000000</v>
      </c>
      <c r="E35" s="93">
        <f t="shared" si="4"/>
        <v>678306317</v>
      </c>
      <c r="F35" s="93">
        <f t="shared" si="4"/>
        <v>1208965744</v>
      </c>
      <c r="G35" s="93">
        <f t="shared" si="4"/>
        <v>0</v>
      </c>
      <c r="H35" s="93">
        <f t="shared" si="4"/>
        <v>249435496</v>
      </c>
      <c r="I35" s="93">
        <f t="shared" si="4"/>
        <v>372863767</v>
      </c>
      <c r="J35" s="93">
        <f t="shared" si="4"/>
        <v>0</v>
      </c>
      <c r="K35" s="93">
        <f t="shared" si="4"/>
        <v>52598891</v>
      </c>
      <c r="L35" s="93">
        <f t="shared" si="4"/>
        <v>35296909</v>
      </c>
      <c r="M35" s="93">
        <f t="shared" si="4"/>
        <v>153750</v>
      </c>
      <c r="N35" s="93">
        <f t="shared" si="4"/>
        <v>156517365</v>
      </c>
      <c r="O35" s="93">
        <f t="shared" si="4"/>
        <v>176317724</v>
      </c>
      <c r="P35" s="93">
        <f t="shared" si="4"/>
        <v>0</v>
      </c>
      <c r="Q35" s="94">
        <f t="shared" si="4"/>
        <v>2932455963</v>
      </c>
      <c r="R35" s="92">
        <f t="shared" si="4"/>
        <v>2580680464</v>
      </c>
      <c r="S35" s="93">
        <f t="shared" si="4"/>
        <v>78120000</v>
      </c>
      <c r="T35" s="93">
        <f t="shared" si="4"/>
        <v>166384000</v>
      </c>
      <c r="U35" s="93">
        <f t="shared" si="4"/>
        <v>0</v>
      </c>
      <c r="V35" s="93">
        <f t="shared" si="4"/>
        <v>107271499</v>
      </c>
      <c r="W35" s="95">
        <f t="shared" si="4"/>
        <v>2932455963</v>
      </c>
    </row>
    <row r="36" spans="1:23" ht="12">
      <c r="A36" s="51"/>
      <c r="B36" s="122" t="s">
        <v>43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3" ht="12">
      <c r="A37" s="52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ht="12">
      <c r="A38" s="51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1:23" ht="12">
      <c r="A39" s="51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:23" ht="12">
      <c r="A40" s="51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1:23" ht="12">
      <c r="A41" s="51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ht="12">
      <c r="A42" s="51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2">
      <c r="A43" s="5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2">
      <c r="A44" s="51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2">
      <c r="A45" s="51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2">
      <c r="A46" s="51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2">
      <c r="A47" s="51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37:W37"/>
    <mergeCell ref="B3:W3"/>
    <mergeCell ref="B36:W36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7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623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565</v>
      </c>
      <c r="B9" s="78" t="s">
        <v>48</v>
      </c>
      <c r="C9" s="79" t="s">
        <v>49</v>
      </c>
      <c r="D9" s="80">
        <v>457016578</v>
      </c>
      <c r="E9" s="81">
        <v>1395445995</v>
      </c>
      <c r="F9" s="81">
        <v>2189824826</v>
      </c>
      <c r="G9" s="81">
        <v>0</v>
      </c>
      <c r="H9" s="81">
        <v>1321037934</v>
      </c>
      <c r="I9" s="81">
        <v>2511973563</v>
      </c>
      <c r="J9" s="81">
        <v>0</v>
      </c>
      <c r="K9" s="81">
        <v>62500000</v>
      </c>
      <c r="L9" s="81">
        <v>381727940</v>
      </c>
      <c r="M9" s="81">
        <v>201927499</v>
      </c>
      <c r="N9" s="81">
        <v>396076657</v>
      </c>
      <c r="O9" s="81">
        <v>854421309</v>
      </c>
      <c r="P9" s="81">
        <v>84000000</v>
      </c>
      <c r="Q9" s="82">
        <v>9855952301</v>
      </c>
      <c r="R9" s="80">
        <v>2118841586</v>
      </c>
      <c r="S9" s="81">
        <v>5700000000</v>
      </c>
      <c r="T9" s="81">
        <v>737210690</v>
      </c>
      <c r="U9" s="81">
        <v>78600000</v>
      </c>
      <c r="V9" s="81">
        <v>1221300026</v>
      </c>
      <c r="W9" s="83">
        <v>9855952302</v>
      </c>
    </row>
    <row r="10" spans="1:23" ht="13.5">
      <c r="A10" s="49"/>
      <c r="B10" s="84" t="s">
        <v>566</v>
      </c>
      <c r="C10" s="85"/>
      <c r="D10" s="86">
        <f aca="true" t="shared" si="0" ref="D10:W10">D9</f>
        <v>457016578</v>
      </c>
      <c r="E10" s="87">
        <f t="shared" si="0"/>
        <v>1395445995</v>
      </c>
      <c r="F10" s="87">
        <f t="shared" si="0"/>
        <v>2189824826</v>
      </c>
      <c r="G10" s="87">
        <f t="shared" si="0"/>
        <v>0</v>
      </c>
      <c r="H10" s="87">
        <f t="shared" si="0"/>
        <v>1321037934</v>
      </c>
      <c r="I10" s="87">
        <f t="shared" si="0"/>
        <v>2511973563</v>
      </c>
      <c r="J10" s="87">
        <f t="shared" si="0"/>
        <v>0</v>
      </c>
      <c r="K10" s="87">
        <f t="shared" si="0"/>
        <v>62500000</v>
      </c>
      <c r="L10" s="87">
        <f t="shared" si="0"/>
        <v>381727940</v>
      </c>
      <c r="M10" s="87">
        <f t="shared" si="0"/>
        <v>201927499</v>
      </c>
      <c r="N10" s="87">
        <f t="shared" si="0"/>
        <v>396076657</v>
      </c>
      <c r="O10" s="87">
        <f t="shared" si="0"/>
        <v>854421309</v>
      </c>
      <c r="P10" s="87">
        <f t="shared" si="0"/>
        <v>84000000</v>
      </c>
      <c r="Q10" s="88">
        <f t="shared" si="0"/>
        <v>9855952301</v>
      </c>
      <c r="R10" s="86">
        <f t="shared" si="0"/>
        <v>2118841586</v>
      </c>
      <c r="S10" s="87">
        <f t="shared" si="0"/>
        <v>5700000000</v>
      </c>
      <c r="T10" s="87">
        <f t="shared" si="0"/>
        <v>737210690</v>
      </c>
      <c r="U10" s="87">
        <f t="shared" si="0"/>
        <v>78600000</v>
      </c>
      <c r="V10" s="87">
        <f t="shared" si="0"/>
        <v>1221300026</v>
      </c>
      <c r="W10" s="89">
        <f t="shared" si="0"/>
        <v>9855952302</v>
      </c>
    </row>
    <row r="11" spans="1:23" ht="12.75">
      <c r="A11" s="48" t="s">
        <v>567</v>
      </c>
      <c r="B11" s="78" t="s">
        <v>433</v>
      </c>
      <c r="C11" s="79" t="s">
        <v>434</v>
      </c>
      <c r="D11" s="80">
        <v>400000</v>
      </c>
      <c r="E11" s="81">
        <v>11808000</v>
      </c>
      <c r="F11" s="81">
        <v>15400000</v>
      </c>
      <c r="G11" s="81">
        <v>0</v>
      </c>
      <c r="H11" s="81">
        <v>5120000</v>
      </c>
      <c r="I11" s="81">
        <v>6249000</v>
      </c>
      <c r="J11" s="81">
        <v>0</v>
      </c>
      <c r="K11" s="81">
        <v>0</v>
      </c>
      <c r="L11" s="81">
        <v>0</v>
      </c>
      <c r="M11" s="81">
        <v>0</v>
      </c>
      <c r="N11" s="81">
        <v>50000</v>
      </c>
      <c r="O11" s="81">
        <v>845000</v>
      </c>
      <c r="P11" s="81">
        <v>0</v>
      </c>
      <c r="Q11" s="82">
        <v>39872000</v>
      </c>
      <c r="R11" s="80">
        <v>36427000</v>
      </c>
      <c r="S11" s="81">
        <v>0</v>
      </c>
      <c r="T11" s="81">
        <v>0</v>
      </c>
      <c r="U11" s="81">
        <v>0</v>
      </c>
      <c r="V11" s="81">
        <v>3445000</v>
      </c>
      <c r="W11" s="83">
        <v>39872000</v>
      </c>
    </row>
    <row r="12" spans="1:23" ht="12.75">
      <c r="A12" s="48" t="s">
        <v>567</v>
      </c>
      <c r="B12" s="78" t="s">
        <v>435</v>
      </c>
      <c r="C12" s="79" t="s">
        <v>436</v>
      </c>
      <c r="D12" s="80">
        <v>400000</v>
      </c>
      <c r="E12" s="81">
        <v>10255435</v>
      </c>
      <c r="F12" s="81">
        <v>11084783</v>
      </c>
      <c r="G12" s="81">
        <v>0</v>
      </c>
      <c r="H12" s="81">
        <v>5142174</v>
      </c>
      <c r="I12" s="81">
        <v>4816870</v>
      </c>
      <c r="J12" s="81">
        <v>0</v>
      </c>
      <c r="K12" s="81">
        <v>0</v>
      </c>
      <c r="L12" s="81">
        <v>1000000</v>
      </c>
      <c r="M12" s="81">
        <v>0</v>
      </c>
      <c r="N12" s="81">
        <v>1133716</v>
      </c>
      <c r="O12" s="81">
        <v>2006043</v>
      </c>
      <c r="P12" s="81">
        <v>0</v>
      </c>
      <c r="Q12" s="82">
        <v>35839021</v>
      </c>
      <c r="R12" s="80">
        <v>27829262</v>
      </c>
      <c r="S12" s="81">
        <v>0</v>
      </c>
      <c r="T12" s="81">
        <v>0</v>
      </c>
      <c r="U12" s="81">
        <v>0</v>
      </c>
      <c r="V12" s="81">
        <v>8009759</v>
      </c>
      <c r="W12" s="83">
        <v>35839021</v>
      </c>
    </row>
    <row r="13" spans="1:23" ht="12.75">
      <c r="A13" s="48" t="s">
        <v>567</v>
      </c>
      <c r="B13" s="78" t="s">
        <v>437</v>
      </c>
      <c r="C13" s="79" t="s">
        <v>438</v>
      </c>
      <c r="D13" s="80">
        <v>3155000</v>
      </c>
      <c r="E13" s="81">
        <v>4285000</v>
      </c>
      <c r="F13" s="81">
        <v>9337285</v>
      </c>
      <c r="G13" s="81">
        <v>0</v>
      </c>
      <c r="H13" s="81">
        <v>6002609</v>
      </c>
      <c r="I13" s="81">
        <v>7830715</v>
      </c>
      <c r="J13" s="81">
        <v>0</v>
      </c>
      <c r="K13" s="81">
        <v>0</v>
      </c>
      <c r="L13" s="81">
        <v>850000</v>
      </c>
      <c r="M13" s="81">
        <v>0</v>
      </c>
      <c r="N13" s="81">
        <v>4265000</v>
      </c>
      <c r="O13" s="81">
        <v>9422174</v>
      </c>
      <c r="P13" s="81">
        <v>0</v>
      </c>
      <c r="Q13" s="82">
        <v>45147783</v>
      </c>
      <c r="R13" s="80">
        <v>18052783</v>
      </c>
      <c r="S13" s="81">
        <v>11850000</v>
      </c>
      <c r="T13" s="81">
        <v>15245000</v>
      </c>
      <c r="U13" s="81">
        <v>0</v>
      </c>
      <c r="V13" s="81">
        <v>0</v>
      </c>
      <c r="W13" s="83">
        <v>45147783</v>
      </c>
    </row>
    <row r="14" spans="1:23" ht="12.75">
      <c r="A14" s="48" t="s">
        <v>567</v>
      </c>
      <c r="B14" s="78" t="s">
        <v>439</v>
      </c>
      <c r="C14" s="79" t="s">
        <v>440</v>
      </c>
      <c r="D14" s="80">
        <v>0</v>
      </c>
      <c r="E14" s="81">
        <v>38158905</v>
      </c>
      <c r="F14" s="81">
        <v>61336146</v>
      </c>
      <c r="G14" s="81">
        <v>0</v>
      </c>
      <c r="H14" s="81">
        <v>18433133</v>
      </c>
      <c r="I14" s="81">
        <v>23878129</v>
      </c>
      <c r="J14" s="81">
        <v>0</v>
      </c>
      <c r="K14" s="81">
        <v>0</v>
      </c>
      <c r="L14" s="81">
        <v>19984250</v>
      </c>
      <c r="M14" s="81">
        <v>2000000</v>
      </c>
      <c r="N14" s="81">
        <v>12030012</v>
      </c>
      <c r="O14" s="81">
        <v>19472716</v>
      </c>
      <c r="P14" s="81">
        <v>0</v>
      </c>
      <c r="Q14" s="82">
        <v>195293291</v>
      </c>
      <c r="R14" s="80">
        <v>39645547</v>
      </c>
      <c r="S14" s="81">
        <v>104500024</v>
      </c>
      <c r="T14" s="81">
        <v>0</v>
      </c>
      <c r="U14" s="81">
        <v>0</v>
      </c>
      <c r="V14" s="81">
        <v>51147720</v>
      </c>
      <c r="W14" s="83">
        <v>195293291</v>
      </c>
    </row>
    <row r="15" spans="1:23" ht="12.75">
      <c r="A15" s="48" t="s">
        <v>567</v>
      </c>
      <c r="B15" s="78" t="s">
        <v>441</v>
      </c>
      <c r="C15" s="79" t="s">
        <v>442</v>
      </c>
      <c r="D15" s="80">
        <v>0</v>
      </c>
      <c r="E15" s="81">
        <v>19420000</v>
      </c>
      <c r="F15" s="81">
        <v>7897913</v>
      </c>
      <c r="G15" s="81">
        <v>0</v>
      </c>
      <c r="H15" s="81">
        <v>23110000</v>
      </c>
      <c r="I15" s="81">
        <v>20700695</v>
      </c>
      <c r="J15" s="81">
        <v>0</v>
      </c>
      <c r="K15" s="81">
        <v>0</v>
      </c>
      <c r="L15" s="81">
        <v>3700000</v>
      </c>
      <c r="M15" s="81">
        <v>0</v>
      </c>
      <c r="N15" s="81">
        <v>7150000</v>
      </c>
      <c r="O15" s="81">
        <v>15565430</v>
      </c>
      <c r="P15" s="81">
        <v>0</v>
      </c>
      <c r="Q15" s="82">
        <v>97544038</v>
      </c>
      <c r="R15" s="80">
        <v>42261000</v>
      </c>
      <c r="S15" s="81">
        <v>4303495</v>
      </c>
      <c r="T15" s="81">
        <v>50979543</v>
      </c>
      <c r="U15" s="81">
        <v>0</v>
      </c>
      <c r="V15" s="81">
        <v>0</v>
      </c>
      <c r="W15" s="83">
        <v>97544038</v>
      </c>
    </row>
    <row r="16" spans="1:23" ht="12.75">
      <c r="A16" s="48" t="s">
        <v>568</v>
      </c>
      <c r="B16" s="78" t="s">
        <v>476</v>
      </c>
      <c r="C16" s="79" t="s">
        <v>477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1303000</v>
      </c>
      <c r="P16" s="81">
        <v>0</v>
      </c>
      <c r="Q16" s="82">
        <v>1303000</v>
      </c>
      <c r="R16" s="80">
        <v>0</v>
      </c>
      <c r="S16" s="81">
        <v>0</v>
      </c>
      <c r="T16" s="81">
        <v>0</v>
      </c>
      <c r="U16" s="81">
        <v>0</v>
      </c>
      <c r="V16" s="81">
        <v>1303000</v>
      </c>
      <c r="W16" s="83">
        <v>1303000</v>
      </c>
    </row>
    <row r="17" spans="1:23" ht="13.5">
      <c r="A17" s="49"/>
      <c r="B17" s="84" t="s">
        <v>624</v>
      </c>
      <c r="C17" s="85"/>
      <c r="D17" s="86">
        <f aca="true" t="shared" si="1" ref="D17:W17">SUM(D11:D16)</f>
        <v>3955000</v>
      </c>
      <c r="E17" s="87">
        <f t="shared" si="1"/>
        <v>83927340</v>
      </c>
      <c r="F17" s="87">
        <f t="shared" si="1"/>
        <v>105056127</v>
      </c>
      <c r="G17" s="87">
        <f t="shared" si="1"/>
        <v>0</v>
      </c>
      <c r="H17" s="87">
        <f t="shared" si="1"/>
        <v>57807916</v>
      </c>
      <c r="I17" s="87">
        <f t="shared" si="1"/>
        <v>63475409</v>
      </c>
      <c r="J17" s="87">
        <f t="shared" si="1"/>
        <v>0</v>
      </c>
      <c r="K17" s="87">
        <f t="shared" si="1"/>
        <v>0</v>
      </c>
      <c r="L17" s="87">
        <f t="shared" si="1"/>
        <v>25534250</v>
      </c>
      <c r="M17" s="87">
        <f t="shared" si="1"/>
        <v>2000000</v>
      </c>
      <c r="N17" s="87">
        <f t="shared" si="1"/>
        <v>24628728</v>
      </c>
      <c r="O17" s="87">
        <f t="shared" si="1"/>
        <v>48614363</v>
      </c>
      <c r="P17" s="87">
        <f t="shared" si="1"/>
        <v>0</v>
      </c>
      <c r="Q17" s="88">
        <f t="shared" si="1"/>
        <v>414999133</v>
      </c>
      <c r="R17" s="86">
        <f t="shared" si="1"/>
        <v>164215592</v>
      </c>
      <c r="S17" s="87">
        <f t="shared" si="1"/>
        <v>120653519</v>
      </c>
      <c r="T17" s="87">
        <f t="shared" si="1"/>
        <v>66224543</v>
      </c>
      <c r="U17" s="87">
        <f t="shared" si="1"/>
        <v>0</v>
      </c>
      <c r="V17" s="87">
        <f t="shared" si="1"/>
        <v>63905479</v>
      </c>
      <c r="W17" s="89">
        <f t="shared" si="1"/>
        <v>414999133</v>
      </c>
    </row>
    <row r="18" spans="1:23" ht="12.75">
      <c r="A18" s="48" t="s">
        <v>567</v>
      </c>
      <c r="B18" s="78" t="s">
        <v>443</v>
      </c>
      <c r="C18" s="79" t="s">
        <v>444</v>
      </c>
      <c r="D18" s="80">
        <v>0</v>
      </c>
      <c r="E18" s="81">
        <v>35043612</v>
      </c>
      <c r="F18" s="81">
        <v>19670434</v>
      </c>
      <c r="G18" s="81">
        <v>0</v>
      </c>
      <c r="H18" s="81">
        <v>8945652</v>
      </c>
      <c r="I18" s="81">
        <v>4539130</v>
      </c>
      <c r="J18" s="81">
        <v>0</v>
      </c>
      <c r="K18" s="81">
        <v>0</v>
      </c>
      <c r="L18" s="81">
        <v>0</v>
      </c>
      <c r="M18" s="81">
        <v>6997613</v>
      </c>
      <c r="N18" s="81">
        <v>6318922</v>
      </c>
      <c r="O18" s="81">
        <v>5977000</v>
      </c>
      <c r="P18" s="81">
        <v>3000000</v>
      </c>
      <c r="Q18" s="82">
        <v>90492363</v>
      </c>
      <c r="R18" s="80">
        <v>60778259</v>
      </c>
      <c r="S18" s="81">
        <v>3000000</v>
      </c>
      <c r="T18" s="81">
        <v>24064104</v>
      </c>
      <c r="U18" s="81">
        <v>0</v>
      </c>
      <c r="V18" s="81">
        <v>2650000</v>
      </c>
      <c r="W18" s="83">
        <v>90492363</v>
      </c>
    </row>
    <row r="19" spans="1:23" ht="12.75">
      <c r="A19" s="48" t="s">
        <v>567</v>
      </c>
      <c r="B19" s="78" t="s">
        <v>95</v>
      </c>
      <c r="C19" s="79" t="s">
        <v>96</v>
      </c>
      <c r="D19" s="80">
        <v>3325000</v>
      </c>
      <c r="E19" s="81">
        <v>36363043</v>
      </c>
      <c r="F19" s="81">
        <v>89048070</v>
      </c>
      <c r="G19" s="81">
        <v>0</v>
      </c>
      <c r="H19" s="81">
        <v>58806838</v>
      </c>
      <c r="I19" s="81">
        <v>17476465</v>
      </c>
      <c r="J19" s="81">
        <v>0</v>
      </c>
      <c r="K19" s="81">
        <v>0</v>
      </c>
      <c r="L19" s="81">
        <v>0</v>
      </c>
      <c r="M19" s="81">
        <v>950000</v>
      </c>
      <c r="N19" s="81">
        <v>49688070</v>
      </c>
      <c r="O19" s="81">
        <v>24379035</v>
      </c>
      <c r="P19" s="81">
        <v>0</v>
      </c>
      <c r="Q19" s="82">
        <v>280036521</v>
      </c>
      <c r="R19" s="80">
        <v>50036521</v>
      </c>
      <c r="S19" s="81">
        <v>173602596</v>
      </c>
      <c r="T19" s="81">
        <v>56397404</v>
      </c>
      <c r="U19" s="81">
        <v>0</v>
      </c>
      <c r="V19" s="81">
        <v>0</v>
      </c>
      <c r="W19" s="83">
        <v>280036521</v>
      </c>
    </row>
    <row r="20" spans="1:23" ht="12.75">
      <c r="A20" s="48" t="s">
        <v>567</v>
      </c>
      <c r="B20" s="78" t="s">
        <v>97</v>
      </c>
      <c r="C20" s="79" t="s">
        <v>98</v>
      </c>
      <c r="D20" s="80">
        <v>0</v>
      </c>
      <c r="E20" s="81">
        <v>49750000</v>
      </c>
      <c r="F20" s="81">
        <v>47620500</v>
      </c>
      <c r="G20" s="81">
        <v>0</v>
      </c>
      <c r="H20" s="81">
        <v>133230000</v>
      </c>
      <c r="I20" s="81">
        <v>87200000</v>
      </c>
      <c r="J20" s="81">
        <v>57000</v>
      </c>
      <c r="K20" s="81">
        <v>0</v>
      </c>
      <c r="L20" s="81">
        <v>11500000</v>
      </c>
      <c r="M20" s="81">
        <v>1700000</v>
      </c>
      <c r="N20" s="81">
        <v>28435000</v>
      </c>
      <c r="O20" s="81">
        <v>108169000</v>
      </c>
      <c r="P20" s="81">
        <v>0</v>
      </c>
      <c r="Q20" s="82">
        <v>467661500</v>
      </c>
      <c r="R20" s="80">
        <v>58979500</v>
      </c>
      <c r="S20" s="81">
        <v>100000000</v>
      </c>
      <c r="T20" s="81">
        <v>308682000</v>
      </c>
      <c r="U20" s="81">
        <v>0</v>
      </c>
      <c r="V20" s="81">
        <v>0</v>
      </c>
      <c r="W20" s="83">
        <v>467661500</v>
      </c>
    </row>
    <row r="21" spans="1:23" ht="12.75">
      <c r="A21" s="48" t="s">
        <v>567</v>
      </c>
      <c r="B21" s="78" t="s">
        <v>445</v>
      </c>
      <c r="C21" s="79" t="s">
        <v>446</v>
      </c>
      <c r="D21" s="80">
        <v>1750000</v>
      </c>
      <c r="E21" s="81">
        <v>37741317</v>
      </c>
      <c r="F21" s="81">
        <v>38433001</v>
      </c>
      <c r="G21" s="81">
        <v>0</v>
      </c>
      <c r="H21" s="81">
        <v>16787491</v>
      </c>
      <c r="I21" s="81">
        <v>15197764</v>
      </c>
      <c r="J21" s="81">
        <v>0</v>
      </c>
      <c r="K21" s="81">
        <v>0</v>
      </c>
      <c r="L21" s="81">
        <v>8331095</v>
      </c>
      <c r="M21" s="81">
        <v>0</v>
      </c>
      <c r="N21" s="81">
        <v>12724888</v>
      </c>
      <c r="O21" s="81">
        <v>10237600</v>
      </c>
      <c r="P21" s="81">
        <v>0</v>
      </c>
      <c r="Q21" s="82">
        <v>141203156</v>
      </c>
      <c r="R21" s="80">
        <v>101882000</v>
      </c>
      <c r="S21" s="81">
        <v>0</v>
      </c>
      <c r="T21" s="81">
        <v>0</v>
      </c>
      <c r="U21" s="81">
        <v>0</v>
      </c>
      <c r="V21" s="81">
        <v>39321156</v>
      </c>
      <c r="W21" s="83">
        <v>141203156</v>
      </c>
    </row>
    <row r="22" spans="1:23" ht="12.75">
      <c r="A22" s="48" t="s">
        <v>567</v>
      </c>
      <c r="B22" s="78" t="s">
        <v>447</v>
      </c>
      <c r="C22" s="79" t="s">
        <v>448</v>
      </c>
      <c r="D22" s="80">
        <v>1200000</v>
      </c>
      <c r="E22" s="81">
        <v>22449650</v>
      </c>
      <c r="F22" s="81">
        <v>4660000</v>
      </c>
      <c r="G22" s="81">
        <v>0</v>
      </c>
      <c r="H22" s="81">
        <v>21551690</v>
      </c>
      <c r="I22" s="81">
        <v>350000</v>
      </c>
      <c r="J22" s="81">
        <v>0</v>
      </c>
      <c r="K22" s="81">
        <v>0</v>
      </c>
      <c r="L22" s="81">
        <v>4000000</v>
      </c>
      <c r="M22" s="81">
        <v>0</v>
      </c>
      <c r="N22" s="81">
        <v>0</v>
      </c>
      <c r="O22" s="81">
        <v>9330000</v>
      </c>
      <c r="P22" s="81">
        <v>0</v>
      </c>
      <c r="Q22" s="82">
        <v>63541340</v>
      </c>
      <c r="R22" s="80">
        <v>21341740</v>
      </c>
      <c r="S22" s="81">
        <v>14875600</v>
      </c>
      <c r="T22" s="81">
        <v>27324000</v>
      </c>
      <c r="U22" s="81">
        <v>0</v>
      </c>
      <c r="V22" s="81">
        <v>0</v>
      </c>
      <c r="W22" s="83">
        <v>63541340</v>
      </c>
    </row>
    <row r="23" spans="1:23" ht="12.75">
      <c r="A23" s="48" t="s">
        <v>568</v>
      </c>
      <c r="B23" s="78" t="s">
        <v>494</v>
      </c>
      <c r="C23" s="79" t="s">
        <v>495</v>
      </c>
      <c r="D23" s="80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1120000</v>
      </c>
      <c r="O23" s="81">
        <v>20404595</v>
      </c>
      <c r="P23" s="81">
        <v>6290000</v>
      </c>
      <c r="Q23" s="82">
        <v>27814595</v>
      </c>
      <c r="R23" s="80">
        <v>5183500</v>
      </c>
      <c r="S23" s="81">
        <v>0</v>
      </c>
      <c r="T23" s="81">
        <v>22631095</v>
      </c>
      <c r="U23" s="81">
        <v>0</v>
      </c>
      <c r="V23" s="81">
        <v>0</v>
      </c>
      <c r="W23" s="83">
        <v>27814595</v>
      </c>
    </row>
    <row r="24" spans="1:23" ht="13.5">
      <c r="A24" s="49"/>
      <c r="B24" s="84" t="s">
        <v>625</v>
      </c>
      <c r="C24" s="85"/>
      <c r="D24" s="86">
        <f aca="true" t="shared" si="2" ref="D24:W24">SUM(D18:D23)</f>
        <v>6275000</v>
      </c>
      <c r="E24" s="87">
        <f t="shared" si="2"/>
        <v>181347622</v>
      </c>
      <c r="F24" s="87">
        <f t="shared" si="2"/>
        <v>199432005</v>
      </c>
      <c r="G24" s="87">
        <f t="shared" si="2"/>
        <v>0</v>
      </c>
      <c r="H24" s="87">
        <f t="shared" si="2"/>
        <v>239321671</v>
      </c>
      <c r="I24" s="87">
        <f t="shared" si="2"/>
        <v>124763359</v>
      </c>
      <c r="J24" s="87">
        <f t="shared" si="2"/>
        <v>57000</v>
      </c>
      <c r="K24" s="87">
        <f t="shared" si="2"/>
        <v>0</v>
      </c>
      <c r="L24" s="87">
        <f t="shared" si="2"/>
        <v>23831095</v>
      </c>
      <c r="M24" s="87">
        <f t="shared" si="2"/>
        <v>9647613</v>
      </c>
      <c r="N24" s="87">
        <f t="shared" si="2"/>
        <v>98286880</v>
      </c>
      <c r="O24" s="87">
        <f t="shared" si="2"/>
        <v>178497230</v>
      </c>
      <c r="P24" s="87">
        <f t="shared" si="2"/>
        <v>9290000</v>
      </c>
      <c r="Q24" s="88">
        <f t="shared" si="2"/>
        <v>1070749475</v>
      </c>
      <c r="R24" s="86">
        <f t="shared" si="2"/>
        <v>298201520</v>
      </c>
      <c r="S24" s="87">
        <f t="shared" si="2"/>
        <v>291478196</v>
      </c>
      <c r="T24" s="87">
        <f t="shared" si="2"/>
        <v>439098603</v>
      </c>
      <c r="U24" s="87">
        <f t="shared" si="2"/>
        <v>0</v>
      </c>
      <c r="V24" s="87">
        <f t="shared" si="2"/>
        <v>41971156</v>
      </c>
      <c r="W24" s="89">
        <f t="shared" si="2"/>
        <v>1070749475</v>
      </c>
    </row>
    <row r="25" spans="1:23" ht="12.75">
      <c r="A25" s="48" t="s">
        <v>567</v>
      </c>
      <c r="B25" s="78" t="s">
        <v>449</v>
      </c>
      <c r="C25" s="79" t="s">
        <v>450</v>
      </c>
      <c r="D25" s="80">
        <v>0</v>
      </c>
      <c r="E25" s="81">
        <v>2631579</v>
      </c>
      <c r="F25" s="81">
        <v>6647126</v>
      </c>
      <c r="G25" s="81">
        <v>0</v>
      </c>
      <c r="H25" s="81">
        <v>8347895</v>
      </c>
      <c r="I25" s="81">
        <v>16440114</v>
      </c>
      <c r="J25" s="81">
        <v>0</v>
      </c>
      <c r="K25" s="81">
        <v>0</v>
      </c>
      <c r="L25" s="81">
        <v>11618525</v>
      </c>
      <c r="M25" s="81">
        <v>0</v>
      </c>
      <c r="N25" s="81">
        <v>625000</v>
      </c>
      <c r="O25" s="81">
        <v>800000</v>
      </c>
      <c r="P25" s="81">
        <v>0</v>
      </c>
      <c r="Q25" s="82">
        <v>47110239</v>
      </c>
      <c r="R25" s="80">
        <v>31578710</v>
      </c>
      <c r="S25" s="81">
        <v>0</v>
      </c>
      <c r="T25" s="81">
        <v>15531529</v>
      </c>
      <c r="U25" s="81">
        <v>0</v>
      </c>
      <c r="V25" s="81">
        <v>0</v>
      </c>
      <c r="W25" s="83">
        <v>47110239</v>
      </c>
    </row>
    <row r="26" spans="1:23" ht="12.75">
      <c r="A26" s="48" t="s">
        <v>567</v>
      </c>
      <c r="B26" s="78" t="s">
        <v>451</v>
      </c>
      <c r="C26" s="79" t="s">
        <v>452</v>
      </c>
      <c r="D26" s="80">
        <v>0</v>
      </c>
      <c r="E26" s="81">
        <v>6038000</v>
      </c>
      <c r="F26" s="81">
        <v>32072000</v>
      </c>
      <c r="G26" s="81">
        <v>0</v>
      </c>
      <c r="H26" s="81">
        <v>20040000</v>
      </c>
      <c r="I26" s="81">
        <v>17400000</v>
      </c>
      <c r="J26" s="81">
        <v>0</v>
      </c>
      <c r="K26" s="81">
        <v>0</v>
      </c>
      <c r="L26" s="81">
        <v>0</v>
      </c>
      <c r="M26" s="81">
        <v>0</v>
      </c>
      <c r="N26" s="81">
        <v>9000000</v>
      </c>
      <c r="O26" s="81">
        <v>49479957</v>
      </c>
      <c r="P26" s="81">
        <v>0</v>
      </c>
      <c r="Q26" s="82">
        <v>134029957</v>
      </c>
      <c r="R26" s="80">
        <v>58529957</v>
      </c>
      <c r="S26" s="81">
        <v>54000000</v>
      </c>
      <c r="T26" s="81">
        <v>0</v>
      </c>
      <c r="U26" s="81">
        <v>0</v>
      </c>
      <c r="V26" s="81">
        <v>21500000</v>
      </c>
      <c r="W26" s="83">
        <v>134029957</v>
      </c>
    </row>
    <row r="27" spans="1:23" ht="12.75">
      <c r="A27" s="48" t="s">
        <v>567</v>
      </c>
      <c r="B27" s="78" t="s">
        <v>453</v>
      </c>
      <c r="C27" s="79" t="s">
        <v>454</v>
      </c>
      <c r="D27" s="80">
        <v>30000</v>
      </c>
      <c r="E27" s="81">
        <v>9840000</v>
      </c>
      <c r="F27" s="81">
        <v>1800000</v>
      </c>
      <c r="G27" s="81">
        <v>0</v>
      </c>
      <c r="H27" s="81">
        <v>9953100</v>
      </c>
      <c r="I27" s="81">
        <v>7170833</v>
      </c>
      <c r="J27" s="81">
        <v>0</v>
      </c>
      <c r="K27" s="81">
        <v>0</v>
      </c>
      <c r="L27" s="81">
        <v>1000000</v>
      </c>
      <c r="M27" s="81">
        <v>0</v>
      </c>
      <c r="N27" s="81">
        <v>2055000</v>
      </c>
      <c r="O27" s="81">
        <v>9189305</v>
      </c>
      <c r="P27" s="81">
        <v>0</v>
      </c>
      <c r="Q27" s="82">
        <v>41038238</v>
      </c>
      <c r="R27" s="80">
        <v>17092333</v>
      </c>
      <c r="S27" s="81">
        <v>11398100</v>
      </c>
      <c r="T27" s="81">
        <v>12547805</v>
      </c>
      <c r="U27" s="81">
        <v>0</v>
      </c>
      <c r="V27" s="81">
        <v>0</v>
      </c>
      <c r="W27" s="83">
        <v>41038238</v>
      </c>
    </row>
    <row r="28" spans="1:23" ht="12.75">
      <c r="A28" s="48" t="s">
        <v>567</v>
      </c>
      <c r="B28" s="78" t="s">
        <v>455</v>
      </c>
      <c r="C28" s="79" t="s">
        <v>456</v>
      </c>
      <c r="D28" s="80">
        <v>0</v>
      </c>
      <c r="E28" s="81">
        <v>5552953</v>
      </c>
      <c r="F28" s="81">
        <v>4308047</v>
      </c>
      <c r="G28" s="81">
        <v>0</v>
      </c>
      <c r="H28" s="81">
        <v>4452174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1400000</v>
      </c>
      <c r="O28" s="81">
        <v>2190000</v>
      </c>
      <c r="P28" s="81">
        <v>0</v>
      </c>
      <c r="Q28" s="82">
        <v>17903174</v>
      </c>
      <c r="R28" s="80">
        <v>14313174</v>
      </c>
      <c r="S28" s="81">
        <v>0</v>
      </c>
      <c r="T28" s="81">
        <v>0</v>
      </c>
      <c r="U28" s="81">
        <v>0</v>
      </c>
      <c r="V28" s="81">
        <v>3590000</v>
      </c>
      <c r="W28" s="83">
        <v>17903174</v>
      </c>
    </row>
    <row r="29" spans="1:23" ht="12.75">
      <c r="A29" s="48" t="s">
        <v>568</v>
      </c>
      <c r="B29" s="78" t="s">
        <v>516</v>
      </c>
      <c r="C29" s="79" t="s">
        <v>517</v>
      </c>
      <c r="D29" s="80">
        <v>250000</v>
      </c>
      <c r="E29" s="81">
        <v>0</v>
      </c>
      <c r="F29" s="81">
        <v>200000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1415473</v>
      </c>
      <c r="M29" s="81">
        <v>0</v>
      </c>
      <c r="N29" s="81">
        <v>1400000</v>
      </c>
      <c r="O29" s="81">
        <v>490000</v>
      </c>
      <c r="P29" s="81">
        <v>0</v>
      </c>
      <c r="Q29" s="82">
        <v>3755473</v>
      </c>
      <c r="R29" s="80">
        <v>0</v>
      </c>
      <c r="S29" s="81">
        <v>1415473</v>
      </c>
      <c r="T29" s="81">
        <v>0</v>
      </c>
      <c r="U29" s="81">
        <v>0</v>
      </c>
      <c r="V29" s="81">
        <v>2340000</v>
      </c>
      <c r="W29" s="83">
        <v>3755473</v>
      </c>
    </row>
    <row r="30" spans="1:23" ht="13.5">
      <c r="A30" s="49"/>
      <c r="B30" s="84" t="s">
        <v>626</v>
      </c>
      <c r="C30" s="85"/>
      <c r="D30" s="86">
        <f aca="true" t="shared" si="3" ref="D30:W30">SUM(D25:D29)</f>
        <v>280000</v>
      </c>
      <c r="E30" s="87">
        <f t="shared" si="3"/>
        <v>24062532</v>
      </c>
      <c r="F30" s="87">
        <f t="shared" si="3"/>
        <v>45027173</v>
      </c>
      <c r="G30" s="87">
        <f t="shared" si="3"/>
        <v>0</v>
      </c>
      <c r="H30" s="87">
        <f t="shared" si="3"/>
        <v>42793169</v>
      </c>
      <c r="I30" s="87">
        <f t="shared" si="3"/>
        <v>41010947</v>
      </c>
      <c r="J30" s="87">
        <f t="shared" si="3"/>
        <v>0</v>
      </c>
      <c r="K30" s="87">
        <f t="shared" si="3"/>
        <v>0</v>
      </c>
      <c r="L30" s="87">
        <f t="shared" si="3"/>
        <v>14033998</v>
      </c>
      <c r="M30" s="87">
        <f t="shared" si="3"/>
        <v>0</v>
      </c>
      <c r="N30" s="87">
        <f t="shared" si="3"/>
        <v>14480000</v>
      </c>
      <c r="O30" s="87">
        <f t="shared" si="3"/>
        <v>62149262</v>
      </c>
      <c r="P30" s="87">
        <f t="shared" si="3"/>
        <v>0</v>
      </c>
      <c r="Q30" s="88">
        <f t="shared" si="3"/>
        <v>243837081</v>
      </c>
      <c r="R30" s="86">
        <f t="shared" si="3"/>
        <v>121514174</v>
      </c>
      <c r="S30" s="87">
        <f t="shared" si="3"/>
        <v>66813573</v>
      </c>
      <c r="T30" s="87">
        <f t="shared" si="3"/>
        <v>28079334</v>
      </c>
      <c r="U30" s="87">
        <f t="shared" si="3"/>
        <v>0</v>
      </c>
      <c r="V30" s="87">
        <f t="shared" si="3"/>
        <v>27430000</v>
      </c>
      <c r="W30" s="89">
        <f t="shared" si="3"/>
        <v>243837081</v>
      </c>
    </row>
    <row r="31" spans="1:23" ht="12.75">
      <c r="A31" s="48" t="s">
        <v>567</v>
      </c>
      <c r="B31" s="78" t="s">
        <v>457</v>
      </c>
      <c r="C31" s="79" t="s">
        <v>458</v>
      </c>
      <c r="D31" s="80">
        <v>0</v>
      </c>
      <c r="E31" s="81">
        <v>9757450</v>
      </c>
      <c r="F31" s="81">
        <v>20000000</v>
      </c>
      <c r="G31" s="81">
        <v>0</v>
      </c>
      <c r="H31" s="81">
        <v>3071000</v>
      </c>
      <c r="I31" s="81">
        <v>27000000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2">
        <v>59828450</v>
      </c>
      <c r="R31" s="80">
        <v>59828450</v>
      </c>
      <c r="S31" s="81">
        <v>0</v>
      </c>
      <c r="T31" s="81">
        <v>0</v>
      </c>
      <c r="U31" s="81">
        <v>0</v>
      </c>
      <c r="V31" s="81">
        <v>0</v>
      </c>
      <c r="W31" s="83">
        <v>59828450</v>
      </c>
    </row>
    <row r="32" spans="1:23" ht="12.75">
      <c r="A32" s="48" t="s">
        <v>567</v>
      </c>
      <c r="B32" s="78" t="s">
        <v>459</v>
      </c>
      <c r="C32" s="79" t="s">
        <v>460</v>
      </c>
      <c r="D32" s="80">
        <v>0</v>
      </c>
      <c r="E32" s="81">
        <v>5150000</v>
      </c>
      <c r="F32" s="81">
        <v>18096000</v>
      </c>
      <c r="G32" s="81">
        <v>0</v>
      </c>
      <c r="H32" s="81">
        <v>21221000</v>
      </c>
      <c r="I32" s="81">
        <v>15972509</v>
      </c>
      <c r="J32" s="81">
        <v>0</v>
      </c>
      <c r="K32" s="81">
        <v>0</v>
      </c>
      <c r="L32" s="81">
        <v>100000</v>
      </c>
      <c r="M32" s="81">
        <v>7990000</v>
      </c>
      <c r="N32" s="81">
        <v>12092691</v>
      </c>
      <c r="O32" s="81">
        <v>13186720</v>
      </c>
      <c r="P32" s="81">
        <v>0</v>
      </c>
      <c r="Q32" s="82">
        <v>93808920</v>
      </c>
      <c r="R32" s="80">
        <v>17159200</v>
      </c>
      <c r="S32" s="81">
        <v>65001000</v>
      </c>
      <c r="T32" s="81">
        <v>11648720</v>
      </c>
      <c r="U32" s="81">
        <v>0</v>
      </c>
      <c r="V32" s="81">
        <v>0</v>
      </c>
      <c r="W32" s="83">
        <v>93808920</v>
      </c>
    </row>
    <row r="33" spans="1:23" ht="12.75">
      <c r="A33" s="48" t="s">
        <v>567</v>
      </c>
      <c r="B33" s="78" t="s">
        <v>461</v>
      </c>
      <c r="C33" s="79" t="s">
        <v>462</v>
      </c>
      <c r="D33" s="80">
        <v>0</v>
      </c>
      <c r="E33" s="81">
        <v>51123044</v>
      </c>
      <c r="F33" s="81">
        <v>41314067</v>
      </c>
      <c r="G33" s="81">
        <v>0</v>
      </c>
      <c r="H33" s="81">
        <v>34743043</v>
      </c>
      <c r="I33" s="81">
        <v>58007538</v>
      </c>
      <c r="J33" s="81">
        <v>0</v>
      </c>
      <c r="K33" s="81">
        <v>0</v>
      </c>
      <c r="L33" s="81">
        <v>0</v>
      </c>
      <c r="M33" s="81">
        <v>1000000</v>
      </c>
      <c r="N33" s="81">
        <v>8181515</v>
      </c>
      <c r="O33" s="81">
        <v>59272613</v>
      </c>
      <c r="P33" s="81">
        <v>0</v>
      </c>
      <c r="Q33" s="82">
        <v>253641820</v>
      </c>
      <c r="R33" s="80">
        <v>72849566</v>
      </c>
      <c r="S33" s="81">
        <v>0</v>
      </c>
      <c r="T33" s="81">
        <v>96612254</v>
      </c>
      <c r="U33" s="81">
        <v>2180000</v>
      </c>
      <c r="V33" s="81">
        <v>82000000</v>
      </c>
      <c r="W33" s="83">
        <v>253641820</v>
      </c>
    </row>
    <row r="34" spans="1:23" ht="12.75">
      <c r="A34" s="48" t="s">
        <v>567</v>
      </c>
      <c r="B34" s="78" t="s">
        <v>99</v>
      </c>
      <c r="C34" s="79" t="s">
        <v>100</v>
      </c>
      <c r="D34" s="80">
        <v>7252000</v>
      </c>
      <c r="E34" s="81">
        <v>26239000</v>
      </c>
      <c r="F34" s="81">
        <v>83634200</v>
      </c>
      <c r="G34" s="81">
        <v>1031000</v>
      </c>
      <c r="H34" s="81">
        <v>78577269</v>
      </c>
      <c r="I34" s="81">
        <v>104312000</v>
      </c>
      <c r="J34" s="81">
        <v>0</v>
      </c>
      <c r="K34" s="81">
        <v>0</v>
      </c>
      <c r="L34" s="81">
        <v>5819000</v>
      </c>
      <c r="M34" s="81">
        <v>0</v>
      </c>
      <c r="N34" s="81">
        <v>10302409</v>
      </c>
      <c r="O34" s="81">
        <v>16334875</v>
      </c>
      <c r="P34" s="81">
        <v>0</v>
      </c>
      <c r="Q34" s="82">
        <v>333501753</v>
      </c>
      <c r="R34" s="80">
        <v>47907648</v>
      </c>
      <c r="S34" s="81">
        <v>107840017</v>
      </c>
      <c r="T34" s="81">
        <v>177754088</v>
      </c>
      <c r="U34" s="81">
        <v>0</v>
      </c>
      <c r="V34" s="81">
        <v>0</v>
      </c>
      <c r="W34" s="83">
        <v>333501753</v>
      </c>
    </row>
    <row r="35" spans="1:23" ht="12.75">
      <c r="A35" s="48" t="s">
        <v>567</v>
      </c>
      <c r="B35" s="78" t="s">
        <v>463</v>
      </c>
      <c r="C35" s="79" t="s">
        <v>464</v>
      </c>
      <c r="D35" s="80">
        <v>210000</v>
      </c>
      <c r="E35" s="81">
        <v>7215750</v>
      </c>
      <c r="F35" s="81">
        <v>26786957</v>
      </c>
      <c r="G35" s="81">
        <v>0</v>
      </c>
      <c r="H35" s="81">
        <v>13310055</v>
      </c>
      <c r="I35" s="81">
        <v>4757043</v>
      </c>
      <c r="J35" s="81">
        <v>0</v>
      </c>
      <c r="K35" s="81">
        <v>0</v>
      </c>
      <c r="L35" s="81">
        <v>0</v>
      </c>
      <c r="M35" s="81">
        <v>0</v>
      </c>
      <c r="N35" s="81">
        <v>10360609</v>
      </c>
      <c r="O35" s="81">
        <v>5352690</v>
      </c>
      <c r="P35" s="81">
        <v>0</v>
      </c>
      <c r="Q35" s="82">
        <v>67993104</v>
      </c>
      <c r="R35" s="80">
        <v>57096414</v>
      </c>
      <c r="S35" s="81">
        <v>0</v>
      </c>
      <c r="T35" s="81">
        <v>0</v>
      </c>
      <c r="U35" s="81">
        <v>0</v>
      </c>
      <c r="V35" s="81">
        <v>10896690</v>
      </c>
      <c r="W35" s="83">
        <v>67993104</v>
      </c>
    </row>
    <row r="36" spans="1:23" ht="12.75">
      <c r="A36" s="48" t="s">
        <v>567</v>
      </c>
      <c r="B36" s="78" t="s">
        <v>465</v>
      </c>
      <c r="C36" s="79" t="s">
        <v>466</v>
      </c>
      <c r="D36" s="80">
        <v>200000</v>
      </c>
      <c r="E36" s="81">
        <v>17082678</v>
      </c>
      <c r="F36" s="81">
        <v>17436957</v>
      </c>
      <c r="G36" s="81">
        <v>0</v>
      </c>
      <c r="H36" s="81">
        <v>12047826</v>
      </c>
      <c r="I36" s="81">
        <v>15640585</v>
      </c>
      <c r="J36" s="81">
        <v>0</v>
      </c>
      <c r="K36" s="81">
        <v>0</v>
      </c>
      <c r="L36" s="81">
        <v>1823853</v>
      </c>
      <c r="M36" s="81">
        <v>0</v>
      </c>
      <c r="N36" s="81">
        <v>4241519</v>
      </c>
      <c r="O36" s="81">
        <v>8631503</v>
      </c>
      <c r="P36" s="81">
        <v>0</v>
      </c>
      <c r="Q36" s="82">
        <v>77104921</v>
      </c>
      <c r="R36" s="80">
        <v>43749565</v>
      </c>
      <c r="S36" s="81">
        <v>0</v>
      </c>
      <c r="T36" s="81">
        <v>33355356</v>
      </c>
      <c r="U36" s="81">
        <v>0</v>
      </c>
      <c r="V36" s="81">
        <v>0</v>
      </c>
      <c r="W36" s="83">
        <v>77104921</v>
      </c>
    </row>
    <row r="37" spans="1:23" ht="12.75">
      <c r="A37" s="48" t="s">
        <v>567</v>
      </c>
      <c r="B37" s="78" t="s">
        <v>467</v>
      </c>
      <c r="C37" s="79" t="s">
        <v>468</v>
      </c>
      <c r="D37" s="80">
        <v>0</v>
      </c>
      <c r="E37" s="81">
        <v>26243040</v>
      </c>
      <c r="F37" s="81">
        <v>44318850</v>
      </c>
      <c r="G37" s="81">
        <v>0</v>
      </c>
      <c r="H37" s="81">
        <v>32342000</v>
      </c>
      <c r="I37" s="81">
        <v>9840280</v>
      </c>
      <c r="J37" s="81">
        <v>0</v>
      </c>
      <c r="K37" s="81">
        <v>0</v>
      </c>
      <c r="L37" s="81">
        <v>600000</v>
      </c>
      <c r="M37" s="81">
        <v>200000</v>
      </c>
      <c r="N37" s="81">
        <v>3959070</v>
      </c>
      <c r="O37" s="81">
        <v>6956000</v>
      </c>
      <c r="P37" s="81">
        <v>0</v>
      </c>
      <c r="Q37" s="82">
        <v>124459240</v>
      </c>
      <c r="R37" s="80">
        <v>33056700</v>
      </c>
      <c r="S37" s="81">
        <v>45372540</v>
      </c>
      <c r="T37" s="81">
        <v>0</v>
      </c>
      <c r="U37" s="81">
        <v>0</v>
      </c>
      <c r="V37" s="81">
        <v>46030000</v>
      </c>
      <c r="W37" s="83">
        <v>124459240</v>
      </c>
    </row>
    <row r="38" spans="1:23" ht="12.75">
      <c r="A38" s="48" t="s">
        <v>568</v>
      </c>
      <c r="B38" s="78" t="s">
        <v>538</v>
      </c>
      <c r="C38" s="79" t="s">
        <v>539</v>
      </c>
      <c r="D38" s="80">
        <v>800000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2000000</v>
      </c>
      <c r="O38" s="81">
        <v>20000</v>
      </c>
      <c r="P38" s="81">
        <v>0</v>
      </c>
      <c r="Q38" s="82">
        <v>2820000</v>
      </c>
      <c r="R38" s="80">
        <v>0</v>
      </c>
      <c r="S38" s="81">
        <v>0</v>
      </c>
      <c r="T38" s="81">
        <v>0</v>
      </c>
      <c r="U38" s="81">
        <v>0</v>
      </c>
      <c r="V38" s="81">
        <v>2820000</v>
      </c>
      <c r="W38" s="83">
        <v>2820000</v>
      </c>
    </row>
    <row r="39" spans="1:23" ht="13.5">
      <c r="A39" s="49"/>
      <c r="B39" s="84" t="s">
        <v>627</v>
      </c>
      <c r="C39" s="85"/>
      <c r="D39" s="86">
        <f aca="true" t="shared" si="4" ref="D39:W39">SUM(D31:D38)</f>
        <v>8462000</v>
      </c>
      <c r="E39" s="87">
        <f t="shared" si="4"/>
        <v>142810962</v>
      </c>
      <c r="F39" s="87">
        <f t="shared" si="4"/>
        <v>251587031</v>
      </c>
      <c r="G39" s="87">
        <f t="shared" si="4"/>
        <v>1031000</v>
      </c>
      <c r="H39" s="87">
        <f t="shared" si="4"/>
        <v>195312193</v>
      </c>
      <c r="I39" s="87">
        <f t="shared" si="4"/>
        <v>235529955</v>
      </c>
      <c r="J39" s="87">
        <f t="shared" si="4"/>
        <v>0</v>
      </c>
      <c r="K39" s="87">
        <f t="shared" si="4"/>
        <v>0</v>
      </c>
      <c r="L39" s="87">
        <f t="shared" si="4"/>
        <v>8342853</v>
      </c>
      <c r="M39" s="87">
        <f t="shared" si="4"/>
        <v>9190000</v>
      </c>
      <c r="N39" s="87">
        <f t="shared" si="4"/>
        <v>51137813</v>
      </c>
      <c r="O39" s="87">
        <f t="shared" si="4"/>
        <v>109754401</v>
      </c>
      <c r="P39" s="87">
        <f t="shared" si="4"/>
        <v>0</v>
      </c>
      <c r="Q39" s="88">
        <f t="shared" si="4"/>
        <v>1013158208</v>
      </c>
      <c r="R39" s="86">
        <f t="shared" si="4"/>
        <v>331647543</v>
      </c>
      <c r="S39" s="87">
        <f t="shared" si="4"/>
        <v>218213557</v>
      </c>
      <c r="T39" s="87">
        <f t="shared" si="4"/>
        <v>319370418</v>
      </c>
      <c r="U39" s="87">
        <f t="shared" si="4"/>
        <v>2180000</v>
      </c>
      <c r="V39" s="87">
        <f t="shared" si="4"/>
        <v>141746690</v>
      </c>
      <c r="W39" s="89">
        <f t="shared" si="4"/>
        <v>1013158208</v>
      </c>
    </row>
    <row r="40" spans="1:23" ht="12.75">
      <c r="A40" s="48" t="s">
        <v>567</v>
      </c>
      <c r="B40" s="78" t="s">
        <v>469</v>
      </c>
      <c r="C40" s="79" t="s">
        <v>470</v>
      </c>
      <c r="D40" s="80">
        <v>0</v>
      </c>
      <c r="E40" s="81">
        <v>0</v>
      </c>
      <c r="F40" s="81">
        <v>6289950</v>
      </c>
      <c r="G40" s="81">
        <v>0</v>
      </c>
      <c r="H40" s="81">
        <v>4480000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2">
        <v>10769950</v>
      </c>
      <c r="R40" s="80">
        <v>10769950</v>
      </c>
      <c r="S40" s="81">
        <v>0</v>
      </c>
      <c r="T40" s="81">
        <v>0</v>
      </c>
      <c r="U40" s="81">
        <v>0</v>
      </c>
      <c r="V40" s="81">
        <v>0</v>
      </c>
      <c r="W40" s="83">
        <v>10769950</v>
      </c>
    </row>
    <row r="41" spans="1:23" ht="12.75">
      <c r="A41" s="48" t="s">
        <v>567</v>
      </c>
      <c r="B41" s="78" t="s">
        <v>471</v>
      </c>
      <c r="C41" s="79" t="s">
        <v>472</v>
      </c>
      <c r="D41" s="80">
        <v>0</v>
      </c>
      <c r="E41" s="81">
        <v>2503713</v>
      </c>
      <c r="F41" s="81">
        <v>0</v>
      </c>
      <c r="G41" s="81">
        <v>0</v>
      </c>
      <c r="H41" s="81">
        <v>5150000</v>
      </c>
      <c r="I41" s="81">
        <v>2573000</v>
      </c>
      <c r="J41" s="81">
        <v>0</v>
      </c>
      <c r="K41" s="81">
        <v>0</v>
      </c>
      <c r="L41" s="81">
        <v>0</v>
      </c>
      <c r="M41" s="81">
        <v>0</v>
      </c>
      <c r="N41" s="81">
        <v>2106237</v>
      </c>
      <c r="O41" s="81">
        <v>0</v>
      </c>
      <c r="P41" s="81">
        <v>0</v>
      </c>
      <c r="Q41" s="82">
        <v>12332950</v>
      </c>
      <c r="R41" s="80">
        <v>12332950</v>
      </c>
      <c r="S41" s="81">
        <v>0</v>
      </c>
      <c r="T41" s="81">
        <v>0</v>
      </c>
      <c r="U41" s="81">
        <v>0</v>
      </c>
      <c r="V41" s="81">
        <v>0</v>
      </c>
      <c r="W41" s="83">
        <v>12332950</v>
      </c>
    </row>
    <row r="42" spans="1:23" ht="12.75">
      <c r="A42" s="48" t="s">
        <v>567</v>
      </c>
      <c r="B42" s="78" t="s">
        <v>473</v>
      </c>
      <c r="C42" s="79" t="s">
        <v>474</v>
      </c>
      <c r="D42" s="80">
        <v>0</v>
      </c>
      <c r="E42" s="81">
        <v>6582586</v>
      </c>
      <c r="F42" s="81">
        <v>5892600</v>
      </c>
      <c r="G42" s="81">
        <v>0</v>
      </c>
      <c r="H42" s="81">
        <v>9600000</v>
      </c>
      <c r="I42" s="81">
        <v>2254647</v>
      </c>
      <c r="J42" s="81">
        <v>0</v>
      </c>
      <c r="K42" s="81">
        <v>0</v>
      </c>
      <c r="L42" s="81">
        <v>532874</v>
      </c>
      <c r="M42" s="81">
        <v>0</v>
      </c>
      <c r="N42" s="81">
        <v>3010693</v>
      </c>
      <c r="O42" s="81">
        <v>0</v>
      </c>
      <c r="P42" s="81">
        <v>0</v>
      </c>
      <c r="Q42" s="82">
        <v>27873400</v>
      </c>
      <c r="R42" s="80">
        <v>27873400</v>
      </c>
      <c r="S42" s="81">
        <v>0</v>
      </c>
      <c r="T42" s="81">
        <v>0</v>
      </c>
      <c r="U42" s="81">
        <v>0</v>
      </c>
      <c r="V42" s="81">
        <v>0</v>
      </c>
      <c r="W42" s="83">
        <v>27873400</v>
      </c>
    </row>
    <row r="43" spans="1:23" ht="12.75">
      <c r="A43" s="48" t="s">
        <v>568</v>
      </c>
      <c r="B43" s="78" t="s">
        <v>554</v>
      </c>
      <c r="C43" s="79" t="s">
        <v>555</v>
      </c>
      <c r="D43" s="80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998000</v>
      </c>
      <c r="P43" s="81">
        <v>0</v>
      </c>
      <c r="Q43" s="82">
        <v>998000</v>
      </c>
      <c r="R43" s="80">
        <v>998000</v>
      </c>
      <c r="S43" s="81">
        <v>0</v>
      </c>
      <c r="T43" s="81">
        <v>0</v>
      </c>
      <c r="U43" s="81">
        <v>0</v>
      </c>
      <c r="V43" s="81">
        <v>0</v>
      </c>
      <c r="W43" s="83">
        <v>998000</v>
      </c>
    </row>
    <row r="44" spans="1:23" ht="13.5">
      <c r="A44" s="49"/>
      <c r="B44" s="84" t="s">
        <v>628</v>
      </c>
      <c r="C44" s="85"/>
      <c r="D44" s="86">
        <f aca="true" t="shared" si="5" ref="D44:W44">SUM(D40:D43)</f>
        <v>0</v>
      </c>
      <c r="E44" s="87">
        <f t="shared" si="5"/>
        <v>9086299</v>
      </c>
      <c r="F44" s="87">
        <f t="shared" si="5"/>
        <v>12182550</v>
      </c>
      <c r="G44" s="87">
        <f t="shared" si="5"/>
        <v>0</v>
      </c>
      <c r="H44" s="87">
        <f t="shared" si="5"/>
        <v>19230000</v>
      </c>
      <c r="I44" s="87">
        <f t="shared" si="5"/>
        <v>4827647</v>
      </c>
      <c r="J44" s="87">
        <f t="shared" si="5"/>
        <v>0</v>
      </c>
      <c r="K44" s="87">
        <f t="shared" si="5"/>
        <v>0</v>
      </c>
      <c r="L44" s="87">
        <f t="shared" si="5"/>
        <v>532874</v>
      </c>
      <c r="M44" s="87">
        <f t="shared" si="5"/>
        <v>0</v>
      </c>
      <c r="N44" s="87">
        <f t="shared" si="5"/>
        <v>5116930</v>
      </c>
      <c r="O44" s="87">
        <f t="shared" si="5"/>
        <v>998000</v>
      </c>
      <c r="P44" s="87">
        <f t="shared" si="5"/>
        <v>0</v>
      </c>
      <c r="Q44" s="88">
        <f t="shared" si="5"/>
        <v>51974300</v>
      </c>
      <c r="R44" s="86">
        <f t="shared" si="5"/>
        <v>51974300</v>
      </c>
      <c r="S44" s="87">
        <f t="shared" si="5"/>
        <v>0</v>
      </c>
      <c r="T44" s="87">
        <f t="shared" si="5"/>
        <v>0</v>
      </c>
      <c r="U44" s="87">
        <f t="shared" si="5"/>
        <v>0</v>
      </c>
      <c r="V44" s="87">
        <f t="shared" si="5"/>
        <v>0</v>
      </c>
      <c r="W44" s="89">
        <f t="shared" si="5"/>
        <v>51974300</v>
      </c>
    </row>
    <row r="45" spans="1:23" ht="13.5">
      <c r="A45" s="50"/>
      <c r="B45" s="90" t="s">
        <v>629</v>
      </c>
      <c r="C45" s="91"/>
      <c r="D45" s="92">
        <f aca="true" t="shared" si="6" ref="D45:W45">SUM(D9,D11:D16,D18:D23,D25:D29,D31:D38,D40:D43)</f>
        <v>475988578</v>
      </c>
      <c r="E45" s="93">
        <f t="shared" si="6"/>
        <v>1836680750</v>
      </c>
      <c r="F45" s="93">
        <f t="shared" si="6"/>
        <v>2803109712</v>
      </c>
      <c r="G45" s="93">
        <f t="shared" si="6"/>
        <v>1031000</v>
      </c>
      <c r="H45" s="93">
        <f t="shared" si="6"/>
        <v>1875502883</v>
      </c>
      <c r="I45" s="93">
        <f t="shared" si="6"/>
        <v>2981580880</v>
      </c>
      <c r="J45" s="93">
        <f t="shared" si="6"/>
        <v>57000</v>
      </c>
      <c r="K45" s="93">
        <f t="shared" si="6"/>
        <v>62500000</v>
      </c>
      <c r="L45" s="93">
        <f t="shared" si="6"/>
        <v>454003010</v>
      </c>
      <c r="M45" s="93">
        <f t="shared" si="6"/>
        <v>222765112</v>
      </c>
      <c r="N45" s="93">
        <f t="shared" si="6"/>
        <v>589727008</v>
      </c>
      <c r="O45" s="93">
        <f t="shared" si="6"/>
        <v>1254434565</v>
      </c>
      <c r="P45" s="93">
        <f t="shared" si="6"/>
        <v>93290000</v>
      </c>
      <c r="Q45" s="94">
        <f t="shared" si="6"/>
        <v>12650670498</v>
      </c>
      <c r="R45" s="92">
        <f t="shared" si="6"/>
        <v>3086394715</v>
      </c>
      <c r="S45" s="93">
        <f t="shared" si="6"/>
        <v>6397158845</v>
      </c>
      <c r="T45" s="93">
        <f t="shared" si="6"/>
        <v>1589983588</v>
      </c>
      <c r="U45" s="93">
        <f t="shared" si="6"/>
        <v>80780000</v>
      </c>
      <c r="V45" s="93">
        <f t="shared" si="6"/>
        <v>1496353351</v>
      </c>
      <c r="W45" s="95">
        <f t="shared" si="6"/>
        <v>12650670499</v>
      </c>
    </row>
    <row r="46" spans="1:23" ht="12">
      <c r="A46" s="51"/>
      <c r="B46" s="122" t="s">
        <v>43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</row>
    <row r="47" spans="1:23" ht="12">
      <c r="A47" s="52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47:W47"/>
    <mergeCell ref="B3:W3"/>
    <mergeCell ref="B46:W46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2" width="10.7109375" style="3" customWidth="1"/>
    <col min="23" max="23" width="11.7109375" style="3" customWidth="1"/>
    <col min="24" max="16384" width="9.140625" style="3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7" ht="15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2"/>
      <c r="Y2" s="2"/>
      <c r="Z2" s="2"/>
      <c r="AA2" s="2"/>
    </row>
    <row r="3" spans="1:23" ht="16.5" customHeight="1">
      <c r="A3" s="5"/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9"/>
      <c r="R6" s="18"/>
      <c r="S6" s="17"/>
      <c r="T6" s="17"/>
      <c r="U6" s="17"/>
      <c r="V6" s="17"/>
      <c r="W6" s="19"/>
    </row>
    <row r="7" spans="1:23" s="10" customFormat="1" ht="12.75">
      <c r="A7" s="20"/>
      <c r="B7" s="21" t="s">
        <v>45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  <c r="Q7" s="25"/>
      <c r="R7" s="24"/>
      <c r="S7" s="23"/>
      <c r="T7" s="23"/>
      <c r="U7" s="23"/>
      <c r="V7" s="23"/>
      <c r="W7" s="25"/>
    </row>
    <row r="8" spans="1:23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5"/>
      <c r="R8" s="24"/>
      <c r="S8" s="23"/>
      <c r="T8" s="23"/>
      <c r="U8" s="23"/>
      <c r="V8" s="23"/>
      <c r="W8" s="25"/>
    </row>
    <row r="9" spans="1:23" s="10" customFormat="1" ht="12.75">
      <c r="A9" s="27"/>
      <c r="B9" s="53" t="s">
        <v>46</v>
      </c>
      <c r="C9" s="54" t="s">
        <v>47</v>
      </c>
      <c r="D9" s="55">
        <v>3000000</v>
      </c>
      <c r="E9" s="56">
        <v>649944550</v>
      </c>
      <c r="F9" s="56">
        <v>326455500</v>
      </c>
      <c r="G9" s="56">
        <v>0</v>
      </c>
      <c r="H9" s="56">
        <v>251020000</v>
      </c>
      <c r="I9" s="56">
        <v>564696790</v>
      </c>
      <c r="J9" s="56">
        <v>0</v>
      </c>
      <c r="K9" s="56">
        <v>0</v>
      </c>
      <c r="L9" s="56">
        <v>105900000</v>
      </c>
      <c r="M9" s="56">
        <v>44000000</v>
      </c>
      <c r="N9" s="57">
        <v>191550000</v>
      </c>
      <c r="O9" s="58">
        <v>143308325</v>
      </c>
      <c r="P9" s="57">
        <v>9000000</v>
      </c>
      <c r="Q9" s="59">
        <v>2288875165</v>
      </c>
      <c r="R9" s="58">
        <v>999476840</v>
      </c>
      <c r="S9" s="57">
        <v>377000000</v>
      </c>
      <c r="T9" s="57">
        <v>912398325</v>
      </c>
      <c r="U9" s="56">
        <v>0</v>
      </c>
      <c r="V9" s="57">
        <v>0</v>
      </c>
      <c r="W9" s="59">
        <v>2288875165</v>
      </c>
    </row>
    <row r="10" spans="1:23" s="10" customFormat="1" ht="12.75">
      <c r="A10" s="27"/>
      <c r="B10" s="53" t="s">
        <v>48</v>
      </c>
      <c r="C10" s="54" t="s">
        <v>49</v>
      </c>
      <c r="D10" s="55">
        <v>457016578</v>
      </c>
      <c r="E10" s="56">
        <v>1395445995</v>
      </c>
      <c r="F10" s="56">
        <v>2189824826</v>
      </c>
      <c r="G10" s="56">
        <v>0</v>
      </c>
      <c r="H10" s="56">
        <v>1321037934</v>
      </c>
      <c r="I10" s="56">
        <v>2511973563</v>
      </c>
      <c r="J10" s="56">
        <v>0</v>
      </c>
      <c r="K10" s="56">
        <v>62500000</v>
      </c>
      <c r="L10" s="56">
        <v>381727940</v>
      </c>
      <c r="M10" s="56">
        <v>201927499</v>
      </c>
      <c r="N10" s="57">
        <v>396076657</v>
      </c>
      <c r="O10" s="58">
        <v>854421309</v>
      </c>
      <c r="P10" s="57">
        <v>84000000</v>
      </c>
      <c r="Q10" s="59">
        <v>9855952301</v>
      </c>
      <c r="R10" s="58">
        <v>2118841586</v>
      </c>
      <c r="S10" s="57">
        <v>5700000000</v>
      </c>
      <c r="T10" s="57">
        <v>737210690</v>
      </c>
      <c r="U10" s="56">
        <v>78600000</v>
      </c>
      <c r="V10" s="57">
        <v>1221300026</v>
      </c>
      <c r="W10" s="59">
        <v>9855952302</v>
      </c>
    </row>
    <row r="11" spans="1:23" s="10" customFormat="1" ht="12.75">
      <c r="A11" s="27"/>
      <c r="B11" s="53" t="s">
        <v>50</v>
      </c>
      <c r="C11" s="54" t="s">
        <v>51</v>
      </c>
      <c r="D11" s="55">
        <v>427880000</v>
      </c>
      <c r="E11" s="56">
        <v>1032121000</v>
      </c>
      <c r="F11" s="56">
        <v>603000000</v>
      </c>
      <c r="G11" s="56">
        <v>0</v>
      </c>
      <c r="H11" s="56">
        <v>767065000</v>
      </c>
      <c r="I11" s="56">
        <v>334051055</v>
      </c>
      <c r="J11" s="56">
        <v>0</v>
      </c>
      <c r="K11" s="56">
        <v>0</v>
      </c>
      <c r="L11" s="56">
        <v>72400000</v>
      </c>
      <c r="M11" s="56">
        <v>580344768</v>
      </c>
      <c r="N11" s="57">
        <v>908700000</v>
      </c>
      <c r="O11" s="58">
        <v>2405433481</v>
      </c>
      <c r="P11" s="57">
        <v>0</v>
      </c>
      <c r="Q11" s="59">
        <v>7130995304</v>
      </c>
      <c r="R11" s="58">
        <v>2281917361</v>
      </c>
      <c r="S11" s="57">
        <v>3816221893</v>
      </c>
      <c r="T11" s="57">
        <v>0</v>
      </c>
      <c r="U11" s="56">
        <v>0</v>
      </c>
      <c r="V11" s="57">
        <v>1032856050</v>
      </c>
      <c r="W11" s="59">
        <v>7130995304</v>
      </c>
    </row>
    <row r="12" spans="1:23" s="10" customFormat="1" ht="12.75">
      <c r="A12" s="27"/>
      <c r="B12" s="53" t="s">
        <v>52</v>
      </c>
      <c r="C12" s="54" t="s">
        <v>53</v>
      </c>
      <c r="D12" s="55">
        <v>106571231</v>
      </c>
      <c r="E12" s="56">
        <v>2584028000</v>
      </c>
      <c r="F12" s="56">
        <v>761578000</v>
      </c>
      <c r="G12" s="56">
        <v>0</v>
      </c>
      <c r="H12" s="56">
        <v>873954000</v>
      </c>
      <c r="I12" s="56">
        <v>627814000</v>
      </c>
      <c r="J12" s="56">
        <v>0</v>
      </c>
      <c r="K12" s="56">
        <v>0</v>
      </c>
      <c r="L12" s="56">
        <v>64300000</v>
      </c>
      <c r="M12" s="56">
        <v>112464000</v>
      </c>
      <c r="N12" s="57">
        <v>893631000</v>
      </c>
      <c r="O12" s="58">
        <v>1624728929</v>
      </c>
      <c r="P12" s="57">
        <v>39271840</v>
      </c>
      <c r="Q12" s="59">
        <v>7688341000</v>
      </c>
      <c r="R12" s="58">
        <v>3559428000</v>
      </c>
      <c r="S12" s="57">
        <v>1000000000</v>
      </c>
      <c r="T12" s="57">
        <v>3128913000</v>
      </c>
      <c r="U12" s="56">
        <v>0</v>
      </c>
      <c r="V12" s="57">
        <v>0</v>
      </c>
      <c r="W12" s="59">
        <v>7688341000</v>
      </c>
    </row>
    <row r="13" spans="1:23" s="10" customFormat="1" ht="12.75">
      <c r="A13" s="27"/>
      <c r="B13" s="53" t="s">
        <v>54</v>
      </c>
      <c r="C13" s="54" t="s">
        <v>55</v>
      </c>
      <c r="D13" s="55">
        <v>0</v>
      </c>
      <c r="E13" s="56">
        <v>2286718180</v>
      </c>
      <c r="F13" s="56">
        <v>1317175743</v>
      </c>
      <c r="G13" s="56">
        <v>0</v>
      </c>
      <c r="H13" s="56">
        <v>827538447</v>
      </c>
      <c r="I13" s="56">
        <v>238500000</v>
      </c>
      <c r="J13" s="56">
        <v>0</v>
      </c>
      <c r="K13" s="56">
        <v>0</v>
      </c>
      <c r="L13" s="56">
        <v>0</v>
      </c>
      <c r="M13" s="56">
        <v>597442057</v>
      </c>
      <c r="N13" s="57">
        <v>357883008</v>
      </c>
      <c r="O13" s="58">
        <v>2908606811</v>
      </c>
      <c r="P13" s="57">
        <v>0</v>
      </c>
      <c r="Q13" s="59">
        <v>8533864246</v>
      </c>
      <c r="R13" s="58">
        <v>2693432400</v>
      </c>
      <c r="S13" s="57">
        <v>2265938600</v>
      </c>
      <c r="T13" s="57">
        <v>3162005246</v>
      </c>
      <c r="U13" s="56">
        <v>0</v>
      </c>
      <c r="V13" s="57">
        <v>412488000</v>
      </c>
      <c r="W13" s="59">
        <v>8533864246</v>
      </c>
    </row>
    <row r="14" spans="1:23" s="10" customFormat="1" ht="12.75">
      <c r="A14" s="27"/>
      <c r="B14" s="53" t="s">
        <v>56</v>
      </c>
      <c r="C14" s="54" t="s">
        <v>57</v>
      </c>
      <c r="D14" s="55">
        <v>14804575</v>
      </c>
      <c r="E14" s="56">
        <v>177243365</v>
      </c>
      <c r="F14" s="56">
        <v>286499819</v>
      </c>
      <c r="G14" s="56">
        <v>0</v>
      </c>
      <c r="H14" s="56">
        <v>102277296</v>
      </c>
      <c r="I14" s="56">
        <v>247280000</v>
      </c>
      <c r="J14" s="56">
        <v>0</v>
      </c>
      <c r="K14" s="56">
        <v>0</v>
      </c>
      <c r="L14" s="56">
        <v>44293635</v>
      </c>
      <c r="M14" s="56">
        <v>0</v>
      </c>
      <c r="N14" s="57">
        <v>67501000</v>
      </c>
      <c r="O14" s="58">
        <v>216000014</v>
      </c>
      <c r="P14" s="57">
        <v>0</v>
      </c>
      <c r="Q14" s="59">
        <v>1155899704</v>
      </c>
      <c r="R14" s="58">
        <v>993752526</v>
      </c>
      <c r="S14" s="57">
        <v>0</v>
      </c>
      <c r="T14" s="57">
        <v>124436425</v>
      </c>
      <c r="U14" s="56">
        <v>0</v>
      </c>
      <c r="V14" s="57">
        <v>37710753</v>
      </c>
      <c r="W14" s="59">
        <v>1155899704</v>
      </c>
    </row>
    <row r="15" spans="1:23" s="10" customFormat="1" ht="12.75">
      <c r="A15" s="27"/>
      <c r="B15" s="53" t="s">
        <v>58</v>
      </c>
      <c r="C15" s="54" t="s">
        <v>59</v>
      </c>
      <c r="D15" s="55">
        <v>51859560</v>
      </c>
      <c r="E15" s="56">
        <v>627428810</v>
      </c>
      <c r="F15" s="56">
        <v>305318320</v>
      </c>
      <c r="G15" s="56">
        <v>0</v>
      </c>
      <c r="H15" s="56">
        <v>307992090</v>
      </c>
      <c r="I15" s="56">
        <v>400438450</v>
      </c>
      <c r="J15" s="56">
        <v>0</v>
      </c>
      <c r="K15" s="56">
        <v>0</v>
      </c>
      <c r="L15" s="56">
        <v>0</v>
      </c>
      <c r="M15" s="56">
        <v>22500000</v>
      </c>
      <c r="N15" s="57">
        <v>105600000</v>
      </c>
      <c r="O15" s="58">
        <v>153725240</v>
      </c>
      <c r="P15" s="57">
        <v>0</v>
      </c>
      <c r="Q15" s="59">
        <v>1974862470</v>
      </c>
      <c r="R15" s="58">
        <v>1204097802</v>
      </c>
      <c r="S15" s="57">
        <v>286369700</v>
      </c>
      <c r="T15" s="57">
        <v>484394968</v>
      </c>
      <c r="U15" s="56">
        <v>0</v>
      </c>
      <c r="V15" s="57">
        <v>0</v>
      </c>
      <c r="W15" s="59">
        <v>1974862470</v>
      </c>
    </row>
    <row r="16" spans="1:23" s="10" customFormat="1" ht="12.75">
      <c r="A16" s="27"/>
      <c r="B16" s="53" t="s">
        <v>60</v>
      </c>
      <c r="C16" s="54" t="s">
        <v>61</v>
      </c>
      <c r="D16" s="55">
        <v>13000000</v>
      </c>
      <c r="E16" s="56">
        <v>1053272009</v>
      </c>
      <c r="F16" s="56">
        <v>219432580</v>
      </c>
      <c r="G16" s="56">
        <v>44294400</v>
      </c>
      <c r="H16" s="56">
        <v>587276071</v>
      </c>
      <c r="I16" s="56">
        <v>190000000</v>
      </c>
      <c r="J16" s="56">
        <v>0</v>
      </c>
      <c r="K16" s="56">
        <v>45000000</v>
      </c>
      <c r="L16" s="56">
        <v>0</v>
      </c>
      <c r="M16" s="56">
        <v>22300000</v>
      </c>
      <c r="N16" s="57">
        <v>312154400</v>
      </c>
      <c r="O16" s="58">
        <v>1503555927</v>
      </c>
      <c r="P16" s="57">
        <v>0</v>
      </c>
      <c r="Q16" s="59">
        <v>3990285387</v>
      </c>
      <c r="R16" s="58">
        <v>2233164480</v>
      </c>
      <c r="S16" s="57">
        <v>1300000000</v>
      </c>
      <c r="T16" s="57">
        <v>0</v>
      </c>
      <c r="U16" s="56">
        <v>150000000</v>
      </c>
      <c r="V16" s="57">
        <v>307120907</v>
      </c>
      <c r="W16" s="59">
        <v>3990285387</v>
      </c>
    </row>
    <row r="17" spans="1:23" s="10" customFormat="1" ht="12.75">
      <c r="A17" s="27"/>
      <c r="B17" s="104" t="s">
        <v>566</v>
      </c>
      <c r="C17" s="54"/>
      <c r="D17" s="64">
        <f aca="true" t="shared" si="0" ref="D17:W17">SUM(D9:D16)</f>
        <v>1074131944</v>
      </c>
      <c r="E17" s="65">
        <f t="shared" si="0"/>
        <v>9806201909</v>
      </c>
      <c r="F17" s="65">
        <f t="shared" si="0"/>
        <v>6009284788</v>
      </c>
      <c r="G17" s="65">
        <f t="shared" si="0"/>
        <v>44294400</v>
      </c>
      <c r="H17" s="65">
        <f t="shared" si="0"/>
        <v>5038160838</v>
      </c>
      <c r="I17" s="65">
        <f t="shared" si="0"/>
        <v>5114753858</v>
      </c>
      <c r="J17" s="65">
        <f t="shared" si="0"/>
        <v>0</v>
      </c>
      <c r="K17" s="65">
        <f t="shared" si="0"/>
        <v>107500000</v>
      </c>
      <c r="L17" s="65">
        <f t="shared" si="0"/>
        <v>668621575</v>
      </c>
      <c r="M17" s="65">
        <f t="shared" si="0"/>
        <v>1580978324</v>
      </c>
      <c r="N17" s="105">
        <f t="shared" si="0"/>
        <v>3233096065</v>
      </c>
      <c r="O17" s="106">
        <f t="shared" si="0"/>
        <v>9809780036</v>
      </c>
      <c r="P17" s="105">
        <f t="shared" si="0"/>
        <v>132271840</v>
      </c>
      <c r="Q17" s="68">
        <f t="shared" si="0"/>
        <v>42619075577</v>
      </c>
      <c r="R17" s="106">
        <f t="shared" si="0"/>
        <v>16084110995</v>
      </c>
      <c r="S17" s="105">
        <f t="shared" si="0"/>
        <v>14745530193</v>
      </c>
      <c r="T17" s="105">
        <f t="shared" si="0"/>
        <v>8549358654</v>
      </c>
      <c r="U17" s="65">
        <f t="shared" si="0"/>
        <v>228600000</v>
      </c>
      <c r="V17" s="105">
        <f t="shared" si="0"/>
        <v>3011475736</v>
      </c>
      <c r="W17" s="68">
        <f t="shared" si="0"/>
        <v>42619075578</v>
      </c>
    </row>
    <row r="18" spans="1:23" s="10" customFormat="1" ht="12.75">
      <c r="A18" s="29"/>
      <c r="B18" s="107"/>
      <c r="C18" s="108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112"/>
      <c r="P18" s="111"/>
      <c r="Q18" s="113"/>
      <c r="R18" s="112"/>
      <c r="S18" s="111"/>
      <c r="T18" s="111"/>
      <c r="U18" s="110"/>
      <c r="V18" s="111"/>
      <c r="W18" s="113"/>
    </row>
    <row r="19" spans="1:23" ht="12">
      <c r="A19" s="2"/>
      <c r="B19" s="122" t="s">
        <v>43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</row>
    <row r="20" spans="1:23" ht="12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ht="12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2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12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12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12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12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12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3" ht="12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ht="12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12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3" ht="12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ht="12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3" ht="12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ht="12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2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2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2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ht="12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ht="12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ht="12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1:23" ht="12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ht="12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2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ht="12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ht="12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2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ht="12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ht="12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23" ht="12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12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12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12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ht="12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</row>
    <row r="54" spans="1:23" ht="12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ht="12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2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2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12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3" ht="12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ht="12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12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1:23" ht="12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ht="12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</row>
    <row r="64" spans="1:23" ht="12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</row>
    <row r="65" spans="1:23" ht="12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1:23" ht="12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1:23" ht="12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2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2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</row>
    <row r="70" spans="1:23" ht="12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2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2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1:23" ht="12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2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2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6" spans="1:23" ht="12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</row>
    <row r="77" spans="1:23" ht="12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1:23" ht="12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</row>
    <row r="79" spans="1:23" ht="12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</row>
    <row r="80" spans="1:23" ht="12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</row>
    <row r="81" spans="1:23" ht="12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</row>
    <row r="82" spans="1:23" ht="12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</row>
    <row r="83" spans="1:23" ht="12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</row>
    <row r="84" spans="2:23" ht="1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ht="1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ht="1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ht="1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ht="1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ht="1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ht="1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ht="1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ht="1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ht="1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ht="1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ht="1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ht="1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ht="1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ht="1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ht="1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ht="1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ht="1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ht="1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ht="1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ht="1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ht="1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ht="1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ht="1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ht="1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ht="1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ht="1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ht="1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ht="1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ht="1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ht="1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ht="1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ht="1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ht="1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ht="1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ht="1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ht="1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ht="1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ht="1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ht="1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ht="1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ht="1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ht="1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ht="1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ht="1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ht="1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ht="1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ht="1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ht="1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ht="1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ht="1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ht="1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ht="1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ht="1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ht="1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ht="1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ht="1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ht="1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ht="1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ht="1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ht="1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ht="1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ht="1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ht="1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ht="1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ht="1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ht="1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ht="1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ht="1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ht="1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ht="1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ht="1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ht="1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ht="1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ht="1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ht="1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ht="1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ht="1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ht="1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ht="1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ht="1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ht="1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ht="1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ht="1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ht="1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ht="1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ht="1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ht="1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ht="1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ht="1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ht="1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ht="1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ht="1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ht="1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ht="1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ht="1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ht="1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ht="1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ht="1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ht="1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ht="1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ht="1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ht="1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ht="1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ht="1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ht="1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ht="1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ht="1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ht="1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ht="1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ht="1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ht="1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ht="1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ht="1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ht="1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ht="1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ht="1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ht="1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ht="1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ht="1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ht="1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ht="1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ht="1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ht="1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ht="1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ht="1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ht="1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ht="1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ht="1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ht="1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ht="1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ht="1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ht="1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ht="1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ht="1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ht="1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ht="1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ht="1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ht="1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ht="1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ht="1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ht="1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ht="1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ht="1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ht="1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ht="1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ht="1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ht="1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ht="1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ht="1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ht="1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ht="1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ht="1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ht="1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ht="1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ht="1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ht="1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ht="1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ht="1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ht="1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ht="1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ht="1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ht="1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ht="1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ht="12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ht="12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ht="12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ht="12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ht="12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ht="12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ht="12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ht="12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ht="12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ht="12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ht="12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ht="12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ht="12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ht="12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ht="12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ht="12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ht="12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ht="12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ht="12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ht="12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ht="12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ht="12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ht="12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ht="12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ht="12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ht="12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ht="12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ht="12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ht="12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ht="12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ht="12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ht="12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ht="12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ht="12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ht="12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ht="12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ht="12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ht="12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ht="12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ht="12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ht="12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ht="12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ht="12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ht="12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ht="12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ht="12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ht="12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ht="12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ht="12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ht="12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ht="12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ht="12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ht="12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</sheetData>
  <sheetProtection/>
  <mergeCells count="5">
    <mergeCell ref="B2:W2"/>
    <mergeCell ref="D4:Q4"/>
    <mergeCell ref="R4:W4"/>
    <mergeCell ref="B19:W19"/>
    <mergeCell ref="B3:W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3" width="10.7109375" style="3" customWidth="1"/>
    <col min="24" max="16384" width="9.140625" style="3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s="6" customFormat="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9"/>
      <c r="R6" s="18"/>
      <c r="S6" s="17"/>
      <c r="T6" s="17"/>
      <c r="U6" s="17"/>
      <c r="V6" s="17"/>
      <c r="W6" s="19"/>
    </row>
    <row r="7" spans="1:23" s="10" customFormat="1" ht="12.75">
      <c r="A7" s="20"/>
      <c r="B7" s="21" t="s">
        <v>62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  <c r="Q7" s="25"/>
      <c r="R7" s="24"/>
      <c r="S7" s="23"/>
      <c r="T7" s="23"/>
      <c r="U7" s="23"/>
      <c r="V7" s="23"/>
      <c r="W7" s="25"/>
    </row>
    <row r="8" spans="1:23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5"/>
      <c r="R8" s="24"/>
      <c r="S8" s="23"/>
      <c r="T8" s="23"/>
      <c r="U8" s="23"/>
      <c r="V8" s="23"/>
      <c r="W8" s="25"/>
    </row>
    <row r="9" spans="1:23" s="10" customFormat="1" ht="12.75" customHeight="1">
      <c r="A9" s="27"/>
      <c r="B9" s="53" t="s">
        <v>63</v>
      </c>
      <c r="C9" s="54" t="s">
        <v>64</v>
      </c>
      <c r="D9" s="55">
        <v>0</v>
      </c>
      <c r="E9" s="56">
        <v>789091</v>
      </c>
      <c r="F9" s="56">
        <v>4228823</v>
      </c>
      <c r="G9" s="56">
        <v>0</v>
      </c>
      <c r="H9" s="56">
        <v>0</v>
      </c>
      <c r="I9" s="56">
        <v>72615739</v>
      </c>
      <c r="J9" s="56">
        <v>0</v>
      </c>
      <c r="K9" s="56">
        <v>7680000</v>
      </c>
      <c r="L9" s="56">
        <v>6012300</v>
      </c>
      <c r="M9" s="56">
        <v>0</v>
      </c>
      <c r="N9" s="57">
        <v>29357807</v>
      </c>
      <c r="O9" s="58">
        <v>6066239</v>
      </c>
      <c r="P9" s="57">
        <v>0</v>
      </c>
      <c r="Q9" s="59">
        <v>126749999</v>
      </c>
      <c r="R9" s="58">
        <v>126749999</v>
      </c>
      <c r="S9" s="57">
        <v>0</v>
      </c>
      <c r="T9" s="57">
        <v>0</v>
      </c>
      <c r="U9" s="56">
        <v>0</v>
      </c>
      <c r="V9" s="57">
        <v>0</v>
      </c>
      <c r="W9" s="60">
        <v>126749999</v>
      </c>
    </row>
    <row r="10" spans="1:23" s="10" customFormat="1" ht="12.75" customHeight="1">
      <c r="A10" s="27"/>
      <c r="B10" s="53" t="s">
        <v>65</v>
      </c>
      <c r="C10" s="54" t="s">
        <v>66</v>
      </c>
      <c r="D10" s="55">
        <v>0</v>
      </c>
      <c r="E10" s="56">
        <v>107668915</v>
      </c>
      <c r="F10" s="56">
        <v>48534123</v>
      </c>
      <c r="G10" s="56">
        <v>0</v>
      </c>
      <c r="H10" s="56">
        <v>137317008</v>
      </c>
      <c r="I10" s="56">
        <v>13951650</v>
      </c>
      <c r="J10" s="56">
        <v>0</v>
      </c>
      <c r="K10" s="56">
        <v>0</v>
      </c>
      <c r="L10" s="56">
        <v>8094028</v>
      </c>
      <c r="M10" s="56">
        <v>0</v>
      </c>
      <c r="N10" s="57">
        <v>31349934</v>
      </c>
      <c r="O10" s="58">
        <v>44332000</v>
      </c>
      <c r="P10" s="57">
        <v>0</v>
      </c>
      <c r="Q10" s="59">
        <v>391247658</v>
      </c>
      <c r="R10" s="58">
        <v>223398650</v>
      </c>
      <c r="S10" s="57">
        <v>0</v>
      </c>
      <c r="T10" s="57">
        <v>167849008</v>
      </c>
      <c r="U10" s="56">
        <v>0</v>
      </c>
      <c r="V10" s="57">
        <v>0</v>
      </c>
      <c r="W10" s="60">
        <v>391247658</v>
      </c>
    </row>
    <row r="11" spans="1:23" s="10" customFormat="1" ht="12.75" customHeight="1">
      <c r="A11" s="27"/>
      <c r="B11" s="53" t="s">
        <v>67</v>
      </c>
      <c r="C11" s="54" t="s">
        <v>68</v>
      </c>
      <c r="D11" s="55">
        <v>24635000</v>
      </c>
      <c r="E11" s="56">
        <v>76070048</v>
      </c>
      <c r="F11" s="56">
        <v>56581000</v>
      </c>
      <c r="G11" s="56">
        <v>0</v>
      </c>
      <c r="H11" s="56">
        <v>26254080</v>
      </c>
      <c r="I11" s="56">
        <v>25272971</v>
      </c>
      <c r="J11" s="56">
        <v>0</v>
      </c>
      <c r="K11" s="56">
        <v>1054000</v>
      </c>
      <c r="L11" s="56">
        <v>30000000</v>
      </c>
      <c r="M11" s="56">
        <v>0</v>
      </c>
      <c r="N11" s="57">
        <v>38581651</v>
      </c>
      <c r="O11" s="58">
        <v>57074171</v>
      </c>
      <c r="P11" s="57">
        <v>0</v>
      </c>
      <c r="Q11" s="59">
        <v>335522921</v>
      </c>
      <c r="R11" s="58">
        <v>223197699</v>
      </c>
      <c r="S11" s="57">
        <v>0</v>
      </c>
      <c r="T11" s="57">
        <v>0</v>
      </c>
      <c r="U11" s="56">
        <v>0</v>
      </c>
      <c r="V11" s="57">
        <v>112325222</v>
      </c>
      <c r="W11" s="60">
        <v>335522921</v>
      </c>
    </row>
    <row r="12" spans="1:23" s="10" customFormat="1" ht="12.75" customHeight="1">
      <c r="A12" s="27"/>
      <c r="B12" s="53" t="s">
        <v>69</v>
      </c>
      <c r="C12" s="54" t="s">
        <v>70</v>
      </c>
      <c r="D12" s="55">
        <v>1500000</v>
      </c>
      <c r="E12" s="56">
        <v>223825262</v>
      </c>
      <c r="F12" s="56">
        <v>66235000</v>
      </c>
      <c r="G12" s="56">
        <v>0</v>
      </c>
      <c r="H12" s="56">
        <v>3674872</v>
      </c>
      <c r="I12" s="56">
        <v>0</v>
      </c>
      <c r="J12" s="56">
        <v>0</v>
      </c>
      <c r="K12" s="56">
        <v>5670000</v>
      </c>
      <c r="L12" s="56">
        <v>34249671</v>
      </c>
      <c r="M12" s="56">
        <v>43694876</v>
      </c>
      <c r="N12" s="57">
        <v>49770000</v>
      </c>
      <c r="O12" s="58">
        <v>85525380</v>
      </c>
      <c r="P12" s="57">
        <v>0</v>
      </c>
      <c r="Q12" s="59">
        <v>514145061</v>
      </c>
      <c r="R12" s="58">
        <v>396145061</v>
      </c>
      <c r="S12" s="57">
        <v>0</v>
      </c>
      <c r="T12" s="57">
        <v>118000000</v>
      </c>
      <c r="U12" s="56">
        <v>0</v>
      </c>
      <c r="V12" s="57">
        <v>0</v>
      </c>
      <c r="W12" s="60">
        <v>514145061</v>
      </c>
    </row>
    <row r="13" spans="1:23" s="10" customFormat="1" ht="12.75" customHeight="1">
      <c r="A13" s="27"/>
      <c r="B13" s="53" t="s">
        <v>71</v>
      </c>
      <c r="C13" s="54" t="s">
        <v>72</v>
      </c>
      <c r="D13" s="55">
        <v>0</v>
      </c>
      <c r="E13" s="56">
        <v>117568000</v>
      </c>
      <c r="F13" s="56">
        <v>102000000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0</v>
      </c>
      <c r="O13" s="58">
        <v>0</v>
      </c>
      <c r="P13" s="57">
        <v>0</v>
      </c>
      <c r="Q13" s="59">
        <v>219568000</v>
      </c>
      <c r="R13" s="58">
        <v>175568000</v>
      </c>
      <c r="S13" s="57">
        <v>0</v>
      </c>
      <c r="T13" s="57">
        <v>40000000</v>
      </c>
      <c r="U13" s="56">
        <v>0</v>
      </c>
      <c r="V13" s="57">
        <v>4000000</v>
      </c>
      <c r="W13" s="60">
        <v>219568000</v>
      </c>
    </row>
    <row r="14" spans="1:23" s="10" customFormat="1" ht="12.75" customHeight="1">
      <c r="A14" s="27"/>
      <c r="B14" s="53" t="s">
        <v>73</v>
      </c>
      <c r="C14" s="54" t="s">
        <v>74</v>
      </c>
      <c r="D14" s="55">
        <v>15198100</v>
      </c>
      <c r="E14" s="56">
        <v>117860500</v>
      </c>
      <c r="F14" s="56">
        <v>108011100</v>
      </c>
      <c r="G14" s="56">
        <v>0</v>
      </c>
      <c r="H14" s="56">
        <v>93540400</v>
      </c>
      <c r="I14" s="56">
        <v>66060500</v>
      </c>
      <c r="J14" s="56">
        <v>0</v>
      </c>
      <c r="K14" s="56">
        <v>0</v>
      </c>
      <c r="L14" s="56">
        <v>0</v>
      </c>
      <c r="M14" s="56">
        <v>8500000</v>
      </c>
      <c r="N14" s="57">
        <v>42600700</v>
      </c>
      <c r="O14" s="58">
        <v>80227400</v>
      </c>
      <c r="P14" s="57">
        <v>0</v>
      </c>
      <c r="Q14" s="59">
        <v>531998700</v>
      </c>
      <c r="R14" s="58">
        <v>165728000</v>
      </c>
      <c r="S14" s="57">
        <v>0</v>
      </c>
      <c r="T14" s="57">
        <v>0</v>
      </c>
      <c r="U14" s="56">
        <v>0</v>
      </c>
      <c r="V14" s="57">
        <v>366270700</v>
      </c>
      <c r="W14" s="60">
        <v>531998700</v>
      </c>
    </row>
    <row r="15" spans="1:23" s="10" customFormat="1" ht="12.75" customHeight="1">
      <c r="A15" s="27"/>
      <c r="B15" s="53" t="s">
        <v>75</v>
      </c>
      <c r="C15" s="54" t="s">
        <v>76</v>
      </c>
      <c r="D15" s="55">
        <v>0</v>
      </c>
      <c r="E15" s="56">
        <v>332200000</v>
      </c>
      <c r="F15" s="56">
        <v>484644000</v>
      </c>
      <c r="G15" s="56">
        <v>0</v>
      </c>
      <c r="H15" s="56">
        <v>169500000</v>
      </c>
      <c r="I15" s="56">
        <v>248000000</v>
      </c>
      <c r="J15" s="56">
        <v>0</v>
      </c>
      <c r="K15" s="56">
        <v>0</v>
      </c>
      <c r="L15" s="56">
        <v>0</v>
      </c>
      <c r="M15" s="56">
        <v>10500000</v>
      </c>
      <c r="N15" s="57">
        <v>46750000</v>
      </c>
      <c r="O15" s="58">
        <v>82389000</v>
      </c>
      <c r="P15" s="57">
        <v>0</v>
      </c>
      <c r="Q15" s="59">
        <v>1373983000</v>
      </c>
      <c r="R15" s="58">
        <v>902682000</v>
      </c>
      <c r="S15" s="57">
        <v>90000000</v>
      </c>
      <c r="T15" s="57">
        <v>381301000</v>
      </c>
      <c r="U15" s="56">
        <v>0</v>
      </c>
      <c r="V15" s="57">
        <v>0</v>
      </c>
      <c r="W15" s="60">
        <v>1373983000</v>
      </c>
    </row>
    <row r="16" spans="1:23" s="10" customFormat="1" ht="12.75" customHeight="1">
      <c r="A16" s="27"/>
      <c r="B16" s="53" t="s">
        <v>77</v>
      </c>
      <c r="C16" s="54" t="s">
        <v>78</v>
      </c>
      <c r="D16" s="55">
        <v>5145000</v>
      </c>
      <c r="E16" s="56">
        <v>0</v>
      </c>
      <c r="F16" s="56">
        <v>0</v>
      </c>
      <c r="G16" s="56">
        <v>0</v>
      </c>
      <c r="H16" s="56">
        <v>25000000</v>
      </c>
      <c r="I16" s="56">
        <v>75205000</v>
      </c>
      <c r="J16" s="56">
        <v>0</v>
      </c>
      <c r="K16" s="56">
        <v>0</v>
      </c>
      <c r="L16" s="56">
        <v>0</v>
      </c>
      <c r="M16" s="56">
        <v>0</v>
      </c>
      <c r="N16" s="57">
        <v>0</v>
      </c>
      <c r="O16" s="58">
        <v>36520750</v>
      </c>
      <c r="P16" s="57">
        <v>14700000</v>
      </c>
      <c r="Q16" s="59">
        <v>156570750</v>
      </c>
      <c r="R16" s="58">
        <v>90650000</v>
      </c>
      <c r="S16" s="57">
        <v>0</v>
      </c>
      <c r="T16" s="57">
        <v>65920750</v>
      </c>
      <c r="U16" s="56">
        <v>0</v>
      </c>
      <c r="V16" s="57">
        <v>0</v>
      </c>
      <c r="W16" s="60">
        <v>156570750</v>
      </c>
    </row>
    <row r="17" spans="1:23" s="10" customFormat="1" ht="12.75" customHeight="1">
      <c r="A17" s="27"/>
      <c r="B17" s="53" t="s">
        <v>79</v>
      </c>
      <c r="C17" s="54" t="s">
        <v>80</v>
      </c>
      <c r="D17" s="55">
        <v>0</v>
      </c>
      <c r="E17" s="56">
        <v>25605000</v>
      </c>
      <c r="F17" s="56">
        <v>53055250</v>
      </c>
      <c r="G17" s="56">
        <v>0</v>
      </c>
      <c r="H17" s="56">
        <v>19502000</v>
      </c>
      <c r="I17" s="56">
        <v>82622390</v>
      </c>
      <c r="J17" s="56">
        <v>0</v>
      </c>
      <c r="K17" s="56">
        <v>0</v>
      </c>
      <c r="L17" s="56">
        <v>4000000</v>
      </c>
      <c r="M17" s="56">
        <v>4000000</v>
      </c>
      <c r="N17" s="57">
        <v>0</v>
      </c>
      <c r="O17" s="58">
        <v>0</v>
      </c>
      <c r="P17" s="57">
        <v>0</v>
      </c>
      <c r="Q17" s="59">
        <v>188784640</v>
      </c>
      <c r="R17" s="58">
        <v>188784640</v>
      </c>
      <c r="S17" s="57">
        <v>0</v>
      </c>
      <c r="T17" s="57">
        <v>0</v>
      </c>
      <c r="U17" s="56">
        <v>0</v>
      </c>
      <c r="V17" s="57">
        <v>0</v>
      </c>
      <c r="W17" s="60">
        <v>188784640</v>
      </c>
    </row>
    <row r="18" spans="1:23" s="10" customFormat="1" ht="12.75" customHeight="1">
      <c r="A18" s="27"/>
      <c r="B18" s="53" t="s">
        <v>81</v>
      </c>
      <c r="C18" s="54" t="s">
        <v>82</v>
      </c>
      <c r="D18" s="55">
        <v>13615875</v>
      </c>
      <c r="E18" s="56">
        <v>85405620</v>
      </c>
      <c r="F18" s="56">
        <v>57942825</v>
      </c>
      <c r="G18" s="56">
        <v>0</v>
      </c>
      <c r="H18" s="56">
        <v>97315138</v>
      </c>
      <c r="I18" s="56">
        <v>44630000</v>
      </c>
      <c r="J18" s="56">
        <v>0</v>
      </c>
      <c r="K18" s="56">
        <v>0</v>
      </c>
      <c r="L18" s="56">
        <v>800000</v>
      </c>
      <c r="M18" s="56">
        <v>0</v>
      </c>
      <c r="N18" s="57">
        <v>44481000</v>
      </c>
      <c r="O18" s="58">
        <v>45212100</v>
      </c>
      <c r="P18" s="57">
        <v>0</v>
      </c>
      <c r="Q18" s="59">
        <v>389402558</v>
      </c>
      <c r="R18" s="58">
        <v>88437120</v>
      </c>
      <c r="S18" s="57">
        <v>187121908</v>
      </c>
      <c r="T18" s="57">
        <v>103336425</v>
      </c>
      <c r="U18" s="56">
        <v>0</v>
      </c>
      <c r="V18" s="57">
        <v>10507105</v>
      </c>
      <c r="W18" s="60">
        <v>389402558</v>
      </c>
    </row>
    <row r="19" spans="1:23" s="10" customFormat="1" ht="12.75" customHeight="1">
      <c r="A19" s="27"/>
      <c r="B19" s="53" t="s">
        <v>83</v>
      </c>
      <c r="C19" s="54" t="s">
        <v>84</v>
      </c>
      <c r="D19" s="55">
        <v>3000000</v>
      </c>
      <c r="E19" s="56">
        <v>307905574</v>
      </c>
      <c r="F19" s="56">
        <v>134865682</v>
      </c>
      <c r="G19" s="56">
        <v>0</v>
      </c>
      <c r="H19" s="56">
        <v>36094348</v>
      </c>
      <c r="I19" s="56">
        <v>25529083</v>
      </c>
      <c r="J19" s="56">
        <v>0</v>
      </c>
      <c r="K19" s="56">
        <v>0</v>
      </c>
      <c r="L19" s="56">
        <v>0</v>
      </c>
      <c r="M19" s="56">
        <v>24020216</v>
      </c>
      <c r="N19" s="57">
        <v>70492544</v>
      </c>
      <c r="O19" s="58">
        <v>5000000</v>
      </c>
      <c r="P19" s="57">
        <v>0</v>
      </c>
      <c r="Q19" s="59">
        <v>606907447</v>
      </c>
      <c r="R19" s="58">
        <v>534657447</v>
      </c>
      <c r="S19" s="57">
        <v>0</v>
      </c>
      <c r="T19" s="57">
        <v>72250000</v>
      </c>
      <c r="U19" s="56">
        <v>0</v>
      </c>
      <c r="V19" s="57">
        <v>0</v>
      </c>
      <c r="W19" s="60">
        <v>606907447</v>
      </c>
    </row>
    <row r="20" spans="1:23" s="10" customFormat="1" ht="12.75" customHeight="1">
      <c r="A20" s="27"/>
      <c r="B20" s="53" t="s">
        <v>85</v>
      </c>
      <c r="C20" s="54" t="s">
        <v>86</v>
      </c>
      <c r="D20" s="55">
        <v>3000000</v>
      </c>
      <c r="E20" s="56">
        <v>189723654</v>
      </c>
      <c r="F20" s="56">
        <v>9000000</v>
      </c>
      <c r="G20" s="56">
        <v>0</v>
      </c>
      <c r="H20" s="56">
        <v>41480000</v>
      </c>
      <c r="I20" s="56">
        <v>6000000</v>
      </c>
      <c r="J20" s="56">
        <v>0</v>
      </c>
      <c r="K20" s="56">
        <v>0</v>
      </c>
      <c r="L20" s="56">
        <v>0</v>
      </c>
      <c r="M20" s="56">
        <v>0</v>
      </c>
      <c r="N20" s="57">
        <v>15032704</v>
      </c>
      <c r="O20" s="58">
        <v>12000000</v>
      </c>
      <c r="P20" s="57">
        <v>0</v>
      </c>
      <c r="Q20" s="59">
        <v>276236358</v>
      </c>
      <c r="R20" s="58">
        <v>226036358</v>
      </c>
      <c r="S20" s="57">
        <v>0</v>
      </c>
      <c r="T20" s="57">
        <v>0</v>
      </c>
      <c r="U20" s="56">
        <v>0</v>
      </c>
      <c r="V20" s="57">
        <v>50200000</v>
      </c>
      <c r="W20" s="60">
        <v>276236358</v>
      </c>
    </row>
    <row r="21" spans="1:23" s="10" customFormat="1" ht="12.75" customHeight="1">
      <c r="A21" s="27"/>
      <c r="B21" s="53" t="s">
        <v>87</v>
      </c>
      <c r="C21" s="54" t="s">
        <v>88</v>
      </c>
      <c r="D21" s="55">
        <v>0</v>
      </c>
      <c r="E21" s="56">
        <v>70000000</v>
      </c>
      <c r="F21" s="56">
        <v>135000000</v>
      </c>
      <c r="G21" s="56">
        <v>0</v>
      </c>
      <c r="H21" s="56">
        <v>17797000</v>
      </c>
      <c r="I21" s="56">
        <v>75000000</v>
      </c>
      <c r="J21" s="56">
        <v>0</v>
      </c>
      <c r="K21" s="56">
        <v>0</v>
      </c>
      <c r="L21" s="56">
        <v>0</v>
      </c>
      <c r="M21" s="56">
        <v>0</v>
      </c>
      <c r="N21" s="57">
        <v>0</v>
      </c>
      <c r="O21" s="58">
        <v>0</v>
      </c>
      <c r="P21" s="57">
        <v>0</v>
      </c>
      <c r="Q21" s="59">
        <v>297797000</v>
      </c>
      <c r="R21" s="58">
        <v>297797000</v>
      </c>
      <c r="S21" s="57">
        <v>0</v>
      </c>
      <c r="T21" s="57">
        <v>0</v>
      </c>
      <c r="U21" s="56">
        <v>0</v>
      </c>
      <c r="V21" s="57">
        <v>0</v>
      </c>
      <c r="W21" s="60">
        <v>297797000</v>
      </c>
    </row>
    <row r="22" spans="1:23" s="10" customFormat="1" ht="12.75" customHeight="1">
      <c r="A22" s="27"/>
      <c r="B22" s="53" t="s">
        <v>89</v>
      </c>
      <c r="C22" s="54" t="s">
        <v>90</v>
      </c>
      <c r="D22" s="55">
        <v>0</v>
      </c>
      <c r="E22" s="56">
        <v>228009000</v>
      </c>
      <c r="F22" s="56">
        <v>139148000</v>
      </c>
      <c r="G22" s="56">
        <v>0</v>
      </c>
      <c r="H22" s="56">
        <v>112018000</v>
      </c>
      <c r="I22" s="56">
        <v>85625217</v>
      </c>
      <c r="J22" s="56">
        <v>0</v>
      </c>
      <c r="K22" s="56">
        <v>0</v>
      </c>
      <c r="L22" s="56">
        <v>0</v>
      </c>
      <c r="M22" s="56">
        <v>0</v>
      </c>
      <c r="N22" s="57">
        <v>14524000</v>
      </c>
      <c r="O22" s="58">
        <v>117744000</v>
      </c>
      <c r="P22" s="57">
        <v>0</v>
      </c>
      <c r="Q22" s="59">
        <v>697068217</v>
      </c>
      <c r="R22" s="58">
        <v>470684217</v>
      </c>
      <c r="S22" s="57">
        <v>60000000</v>
      </c>
      <c r="T22" s="57">
        <v>166384000</v>
      </c>
      <c r="U22" s="56">
        <v>0</v>
      </c>
      <c r="V22" s="57">
        <v>0</v>
      </c>
      <c r="W22" s="60">
        <v>697068217</v>
      </c>
    </row>
    <row r="23" spans="1:23" s="10" customFormat="1" ht="12.75" customHeight="1">
      <c r="A23" s="27"/>
      <c r="B23" s="53" t="s">
        <v>91</v>
      </c>
      <c r="C23" s="54" t="s">
        <v>92</v>
      </c>
      <c r="D23" s="55">
        <v>0</v>
      </c>
      <c r="E23" s="56">
        <v>13417347</v>
      </c>
      <c r="F23" s="56">
        <v>50450440</v>
      </c>
      <c r="G23" s="56">
        <v>0</v>
      </c>
      <c r="H23" s="56">
        <v>46785551</v>
      </c>
      <c r="I23" s="56">
        <v>25822550</v>
      </c>
      <c r="J23" s="56">
        <v>0</v>
      </c>
      <c r="K23" s="56">
        <v>0</v>
      </c>
      <c r="L23" s="56">
        <v>10000000</v>
      </c>
      <c r="M23" s="56">
        <v>0</v>
      </c>
      <c r="N23" s="57">
        <v>18596662</v>
      </c>
      <c r="O23" s="58">
        <v>10000000</v>
      </c>
      <c r="P23" s="57">
        <v>0</v>
      </c>
      <c r="Q23" s="59">
        <v>175072550</v>
      </c>
      <c r="R23" s="58">
        <v>165072550</v>
      </c>
      <c r="S23" s="57">
        <v>0</v>
      </c>
      <c r="T23" s="57">
        <v>0</v>
      </c>
      <c r="U23" s="56">
        <v>0</v>
      </c>
      <c r="V23" s="57">
        <v>10000000</v>
      </c>
      <c r="W23" s="60">
        <v>175072550</v>
      </c>
    </row>
    <row r="24" spans="1:23" s="10" customFormat="1" ht="12.75" customHeight="1">
      <c r="A24" s="27"/>
      <c r="B24" s="53" t="s">
        <v>93</v>
      </c>
      <c r="C24" s="54" t="s">
        <v>94</v>
      </c>
      <c r="D24" s="55">
        <v>0</v>
      </c>
      <c r="E24" s="56">
        <v>7802696</v>
      </c>
      <c r="F24" s="56">
        <v>82437304</v>
      </c>
      <c r="G24" s="56">
        <v>0</v>
      </c>
      <c r="H24" s="56">
        <v>19200000</v>
      </c>
      <c r="I24" s="56">
        <v>14000000</v>
      </c>
      <c r="J24" s="56">
        <v>0</v>
      </c>
      <c r="K24" s="56">
        <v>0</v>
      </c>
      <c r="L24" s="56">
        <v>0</v>
      </c>
      <c r="M24" s="56">
        <v>0</v>
      </c>
      <c r="N24" s="57">
        <v>12000000</v>
      </c>
      <c r="O24" s="58">
        <v>0</v>
      </c>
      <c r="P24" s="57">
        <v>0</v>
      </c>
      <c r="Q24" s="59">
        <v>135440000</v>
      </c>
      <c r="R24" s="58">
        <v>135440000</v>
      </c>
      <c r="S24" s="57">
        <v>0</v>
      </c>
      <c r="T24" s="57">
        <v>0</v>
      </c>
      <c r="U24" s="56">
        <v>0</v>
      </c>
      <c r="V24" s="57">
        <v>0</v>
      </c>
      <c r="W24" s="60">
        <v>135440000</v>
      </c>
    </row>
    <row r="25" spans="1:23" s="10" customFormat="1" ht="12.75" customHeight="1">
      <c r="A25" s="27"/>
      <c r="B25" s="53" t="s">
        <v>95</v>
      </c>
      <c r="C25" s="54" t="s">
        <v>96</v>
      </c>
      <c r="D25" s="55">
        <v>3325000</v>
      </c>
      <c r="E25" s="56">
        <v>36363043</v>
      </c>
      <c r="F25" s="56">
        <v>89048070</v>
      </c>
      <c r="G25" s="56">
        <v>0</v>
      </c>
      <c r="H25" s="56">
        <v>58806838</v>
      </c>
      <c r="I25" s="56">
        <v>17476465</v>
      </c>
      <c r="J25" s="56">
        <v>0</v>
      </c>
      <c r="K25" s="56">
        <v>0</v>
      </c>
      <c r="L25" s="56">
        <v>0</v>
      </c>
      <c r="M25" s="56">
        <v>950000</v>
      </c>
      <c r="N25" s="57">
        <v>49688070</v>
      </c>
      <c r="O25" s="58">
        <v>24379035</v>
      </c>
      <c r="P25" s="57">
        <v>0</v>
      </c>
      <c r="Q25" s="59">
        <v>280036521</v>
      </c>
      <c r="R25" s="58">
        <v>50036521</v>
      </c>
      <c r="S25" s="57">
        <v>173602596</v>
      </c>
      <c r="T25" s="57">
        <v>56397404</v>
      </c>
      <c r="U25" s="56">
        <v>0</v>
      </c>
      <c r="V25" s="57">
        <v>0</v>
      </c>
      <c r="W25" s="60">
        <v>280036521</v>
      </c>
    </row>
    <row r="26" spans="1:23" s="10" customFormat="1" ht="12.75" customHeight="1">
      <c r="A26" s="27"/>
      <c r="B26" s="53" t="s">
        <v>97</v>
      </c>
      <c r="C26" s="54" t="s">
        <v>98</v>
      </c>
      <c r="D26" s="55">
        <v>0</v>
      </c>
      <c r="E26" s="56">
        <v>49750000</v>
      </c>
      <c r="F26" s="56">
        <v>47620500</v>
      </c>
      <c r="G26" s="56">
        <v>0</v>
      </c>
      <c r="H26" s="56">
        <v>133230000</v>
      </c>
      <c r="I26" s="56">
        <v>87200000</v>
      </c>
      <c r="J26" s="56">
        <v>57000</v>
      </c>
      <c r="K26" s="56">
        <v>0</v>
      </c>
      <c r="L26" s="56">
        <v>11500000</v>
      </c>
      <c r="M26" s="56">
        <v>1700000</v>
      </c>
      <c r="N26" s="57">
        <v>28435000</v>
      </c>
      <c r="O26" s="58">
        <v>108169000</v>
      </c>
      <c r="P26" s="57">
        <v>0</v>
      </c>
      <c r="Q26" s="59">
        <v>467661500</v>
      </c>
      <c r="R26" s="58">
        <v>58979500</v>
      </c>
      <c r="S26" s="57">
        <v>100000000</v>
      </c>
      <c r="T26" s="57">
        <v>308682000</v>
      </c>
      <c r="U26" s="56">
        <v>0</v>
      </c>
      <c r="V26" s="57">
        <v>0</v>
      </c>
      <c r="W26" s="60">
        <v>467661500</v>
      </c>
    </row>
    <row r="27" spans="1:23" s="10" customFormat="1" ht="12.75" customHeight="1">
      <c r="A27" s="27"/>
      <c r="B27" s="61" t="s">
        <v>99</v>
      </c>
      <c r="C27" s="54" t="s">
        <v>100</v>
      </c>
      <c r="D27" s="55">
        <v>7252000</v>
      </c>
      <c r="E27" s="56">
        <v>26239000</v>
      </c>
      <c r="F27" s="56">
        <v>83634200</v>
      </c>
      <c r="G27" s="56">
        <v>1031000</v>
      </c>
      <c r="H27" s="56">
        <v>78577269</v>
      </c>
      <c r="I27" s="56">
        <v>104312000</v>
      </c>
      <c r="J27" s="56">
        <v>0</v>
      </c>
      <c r="K27" s="56">
        <v>0</v>
      </c>
      <c r="L27" s="56">
        <v>5819000</v>
      </c>
      <c r="M27" s="56">
        <v>0</v>
      </c>
      <c r="N27" s="57">
        <v>10302409</v>
      </c>
      <c r="O27" s="58">
        <v>16334875</v>
      </c>
      <c r="P27" s="57">
        <v>0</v>
      </c>
      <c r="Q27" s="59">
        <v>333501753</v>
      </c>
      <c r="R27" s="58">
        <v>47907648</v>
      </c>
      <c r="S27" s="57">
        <v>107840017</v>
      </c>
      <c r="T27" s="57">
        <v>177754088</v>
      </c>
      <c r="U27" s="56">
        <v>0</v>
      </c>
      <c r="V27" s="57">
        <v>0</v>
      </c>
      <c r="W27" s="60">
        <v>333501753</v>
      </c>
    </row>
    <row r="28" spans="1:23" s="10" customFormat="1" ht="12.75" customHeight="1">
      <c r="A28" s="28"/>
      <c r="B28" s="62" t="s">
        <v>631</v>
      </c>
      <c r="C28" s="63"/>
      <c r="D28" s="64">
        <f aca="true" t="shared" si="0" ref="D28:W28">SUM(D9:D27)</f>
        <v>76670975</v>
      </c>
      <c r="E28" s="65">
        <f t="shared" si="0"/>
        <v>2016202750</v>
      </c>
      <c r="F28" s="65">
        <f t="shared" si="0"/>
        <v>1752436317</v>
      </c>
      <c r="G28" s="65">
        <f t="shared" si="0"/>
        <v>1031000</v>
      </c>
      <c r="H28" s="65">
        <f t="shared" si="0"/>
        <v>1116092504</v>
      </c>
      <c r="I28" s="65">
        <f t="shared" si="0"/>
        <v>1069323565</v>
      </c>
      <c r="J28" s="65">
        <f t="shared" si="0"/>
        <v>57000</v>
      </c>
      <c r="K28" s="65">
        <f t="shared" si="0"/>
        <v>14404000</v>
      </c>
      <c r="L28" s="65">
        <f t="shared" si="0"/>
        <v>110474999</v>
      </c>
      <c r="M28" s="65">
        <f t="shared" si="0"/>
        <v>93365092</v>
      </c>
      <c r="N28" s="66">
        <f t="shared" si="0"/>
        <v>501962481</v>
      </c>
      <c r="O28" s="67">
        <f t="shared" si="0"/>
        <v>730973950</v>
      </c>
      <c r="P28" s="66">
        <f t="shared" si="0"/>
        <v>14700000</v>
      </c>
      <c r="Q28" s="68">
        <f t="shared" si="0"/>
        <v>7497694633</v>
      </c>
      <c r="R28" s="67">
        <f t="shared" si="0"/>
        <v>4567952410</v>
      </c>
      <c r="S28" s="66">
        <f t="shared" si="0"/>
        <v>718564521</v>
      </c>
      <c r="T28" s="66">
        <f t="shared" si="0"/>
        <v>1657874675</v>
      </c>
      <c r="U28" s="65">
        <f t="shared" si="0"/>
        <v>0</v>
      </c>
      <c r="V28" s="66">
        <f t="shared" si="0"/>
        <v>553303027</v>
      </c>
      <c r="W28" s="69">
        <f t="shared" si="0"/>
        <v>7497694633</v>
      </c>
    </row>
    <row r="29" spans="1:23" s="10" customFormat="1" ht="12.75" customHeight="1">
      <c r="A29" s="2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3"/>
      <c r="Q29" s="75"/>
      <c r="R29" s="74"/>
      <c r="S29" s="73"/>
      <c r="T29" s="73"/>
      <c r="U29" s="73"/>
      <c r="V29" s="73"/>
      <c r="W29" s="75"/>
    </row>
    <row r="30" spans="1:23" s="10" customFormat="1" ht="12.75" customHeight="1">
      <c r="A30" s="30"/>
      <c r="B30" s="122" t="s">
        <v>43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</row>
    <row r="31" spans="1:23" ht="12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ht="12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3" ht="12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ht="12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2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2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2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ht="12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ht="12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ht="12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1:23" ht="12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ht="12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2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ht="12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ht="12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2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ht="12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ht="12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23" ht="12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12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12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12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ht="12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</row>
    <row r="54" spans="1:23" ht="12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ht="12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2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2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12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3" ht="12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ht="12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12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1:23" ht="12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ht="12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</row>
    <row r="64" spans="1:23" ht="12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</row>
    <row r="65" spans="1:23" ht="12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1:23" ht="12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1:23" ht="12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2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2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</row>
    <row r="70" spans="1:23" ht="12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2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2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1:23" ht="12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2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2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6" spans="1:23" ht="12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</row>
    <row r="77" spans="1:23" ht="12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1:23" ht="12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</row>
    <row r="79" spans="1:23" ht="12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</row>
    <row r="80" spans="1:23" ht="12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</row>
    <row r="81" spans="1:23" ht="12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</row>
    <row r="82" spans="1:23" ht="12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</row>
    <row r="83" spans="1:23" ht="12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</row>
    <row r="84" spans="1:23" ht="12">
      <c r="A84" s="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1:23" ht="12">
      <c r="A85" s="2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3" ht="12">
      <c r="A86" s="2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</row>
    <row r="87" spans="1:23" ht="12">
      <c r="A87" s="2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8" spans="1:23" ht="12">
      <c r="A88" s="2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</row>
    <row r="89" spans="1:23" ht="12">
      <c r="A89" s="2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</row>
    <row r="90" spans="1:23" ht="12">
      <c r="A90" s="2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</row>
    <row r="91" spans="1:23" ht="12">
      <c r="A91" s="2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</row>
    <row r="92" spans="1:23" ht="12">
      <c r="A92" s="2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</row>
    <row r="93" spans="1:23" ht="12">
      <c r="A93" s="2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</row>
    <row r="94" spans="1:23" ht="12">
      <c r="A94" s="2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</row>
    <row r="95" spans="2:23" ht="1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ht="1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ht="1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ht="1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ht="1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ht="1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ht="1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ht="1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ht="1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ht="1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ht="1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ht="1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ht="1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ht="1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ht="1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ht="1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ht="1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ht="1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ht="1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ht="1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ht="1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ht="1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ht="1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ht="1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ht="1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ht="1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ht="1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ht="1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ht="1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ht="1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ht="1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ht="1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ht="1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ht="1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ht="1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ht="1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ht="1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ht="1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ht="1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ht="1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ht="1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ht="1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ht="1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ht="1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ht="1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ht="1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ht="1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ht="1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ht="1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ht="1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ht="1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ht="1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ht="1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ht="1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ht="1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ht="1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ht="1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ht="1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ht="1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ht="1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ht="1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ht="1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ht="1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ht="1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ht="1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ht="1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ht="1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ht="1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ht="1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ht="1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ht="1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ht="1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ht="1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ht="1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ht="1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ht="1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ht="1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ht="1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ht="1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ht="1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ht="1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ht="1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ht="1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ht="1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ht="1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ht="1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ht="1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ht="1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ht="1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ht="1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ht="1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ht="1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ht="1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ht="1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ht="1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ht="1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ht="1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ht="1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ht="1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ht="1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ht="1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ht="1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ht="1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ht="1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ht="1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ht="1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ht="1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ht="1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ht="1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ht="1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ht="1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ht="1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ht="1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ht="1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ht="1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ht="1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ht="1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ht="1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ht="1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ht="1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ht="1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ht="1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ht="1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ht="1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ht="1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ht="1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ht="1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ht="1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ht="1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ht="1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ht="1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ht="1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ht="1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ht="1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ht="1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ht="1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ht="1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ht="1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ht="1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ht="1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ht="1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ht="1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ht="1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ht="1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ht="1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ht="1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ht="1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ht="1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ht="1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ht="1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ht="1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ht="1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ht="1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ht="12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ht="12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ht="12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ht="12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ht="12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ht="12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ht="12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ht="12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ht="12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ht="12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ht="12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ht="12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ht="12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ht="12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ht="12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ht="12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ht="12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ht="12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ht="12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ht="12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ht="12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ht="12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ht="12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ht="12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ht="12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ht="12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ht="12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ht="12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ht="12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ht="12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ht="12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ht="12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ht="12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ht="12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ht="12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ht="12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ht="12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ht="12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ht="12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ht="12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ht="12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ht="12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ht="12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ht="12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ht="12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ht="12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ht="12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ht="12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ht="12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ht="12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ht="12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ht="12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ht="12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</sheetData>
  <sheetProtection/>
  <mergeCells count="5">
    <mergeCell ref="B2:W2"/>
    <mergeCell ref="D4:Q4"/>
    <mergeCell ref="R4:W4"/>
    <mergeCell ref="B30:W30"/>
    <mergeCell ref="B3:W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0"/>
  <sheetViews>
    <sheetView showGridLines="0" view="pageBreakPreview" zoomScale="60" zoomScalePageLayoutView="0" workbookViewId="0" topLeftCell="A199">
      <selection activeCell="A157" sqref="A157:W157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3" width="10.7109375" style="3" customWidth="1"/>
    <col min="24" max="16384" width="9.140625" style="3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s="6" customFormat="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9"/>
      <c r="R6" s="18"/>
      <c r="S6" s="17"/>
      <c r="T6" s="17"/>
      <c r="U6" s="17"/>
      <c r="V6" s="17"/>
      <c r="W6" s="19"/>
    </row>
    <row r="7" spans="1:23" s="10" customFormat="1" ht="12.75">
      <c r="A7" s="20"/>
      <c r="B7" s="21" t="s">
        <v>101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  <c r="Q7" s="25"/>
      <c r="R7" s="24"/>
      <c r="S7" s="23"/>
      <c r="T7" s="23"/>
      <c r="U7" s="23"/>
      <c r="V7" s="23"/>
      <c r="W7" s="25"/>
    </row>
    <row r="8" spans="1:23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5"/>
      <c r="R8" s="24"/>
      <c r="S8" s="23"/>
      <c r="T8" s="23"/>
      <c r="U8" s="23"/>
      <c r="V8" s="23"/>
      <c r="W8" s="25"/>
    </row>
    <row r="9" spans="1:23" s="10" customFormat="1" ht="12.75" customHeight="1">
      <c r="A9" s="27"/>
      <c r="B9" s="53" t="s">
        <v>46</v>
      </c>
      <c r="C9" s="54" t="s">
        <v>47</v>
      </c>
      <c r="D9" s="55">
        <v>3000000</v>
      </c>
      <c r="E9" s="56">
        <v>649944550</v>
      </c>
      <c r="F9" s="56">
        <v>326455500</v>
      </c>
      <c r="G9" s="56">
        <v>0</v>
      </c>
      <c r="H9" s="56">
        <v>251020000</v>
      </c>
      <c r="I9" s="56">
        <v>564696790</v>
      </c>
      <c r="J9" s="56">
        <v>0</v>
      </c>
      <c r="K9" s="56">
        <v>0</v>
      </c>
      <c r="L9" s="56">
        <v>105900000</v>
      </c>
      <c r="M9" s="56">
        <v>44000000</v>
      </c>
      <c r="N9" s="57">
        <v>191550000</v>
      </c>
      <c r="O9" s="58">
        <v>143308325</v>
      </c>
      <c r="P9" s="57">
        <v>9000000</v>
      </c>
      <c r="Q9" s="59">
        <v>2288875165</v>
      </c>
      <c r="R9" s="58">
        <v>999476840</v>
      </c>
      <c r="S9" s="57">
        <v>377000000</v>
      </c>
      <c r="T9" s="57">
        <v>912398325</v>
      </c>
      <c r="U9" s="56">
        <v>0</v>
      </c>
      <c r="V9" s="57">
        <v>0</v>
      </c>
      <c r="W9" s="60">
        <v>2288875165</v>
      </c>
    </row>
    <row r="10" spans="1:23" s="10" customFormat="1" ht="12.75" customHeight="1">
      <c r="A10" s="27"/>
      <c r="B10" s="53" t="s">
        <v>48</v>
      </c>
      <c r="C10" s="54" t="s">
        <v>49</v>
      </c>
      <c r="D10" s="55">
        <v>457016578</v>
      </c>
      <c r="E10" s="56">
        <v>1395445995</v>
      </c>
      <c r="F10" s="56">
        <v>2189824826</v>
      </c>
      <c r="G10" s="56">
        <v>0</v>
      </c>
      <c r="H10" s="56">
        <v>1321037934</v>
      </c>
      <c r="I10" s="56">
        <v>2511973563</v>
      </c>
      <c r="J10" s="56">
        <v>0</v>
      </c>
      <c r="K10" s="56">
        <v>62500000</v>
      </c>
      <c r="L10" s="56">
        <v>381727940</v>
      </c>
      <c r="M10" s="56">
        <v>201927499</v>
      </c>
      <c r="N10" s="57">
        <v>396076657</v>
      </c>
      <c r="O10" s="58">
        <v>854421309</v>
      </c>
      <c r="P10" s="57">
        <v>84000000</v>
      </c>
      <c r="Q10" s="59">
        <v>9855952301</v>
      </c>
      <c r="R10" s="58">
        <v>2118841586</v>
      </c>
      <c r="S10" s="57">
        <v>5700000000</v>
      </c>
      <c r="T10" s="57">
        <v>737210690</v>
      </c>
      <c r="U10" s="56">
        <v>78600000</v>
      </c>
      <c r="V10" s="57">
        <v>1221300026</v>
      </c>
      <c r="W10" s="60">
        <v>9855952302</v>
      </c>
    </row>
    <row r="11" spans="1:23" s="10" customFormat="1" ht="12.75" customHeight="1">
      <c r="A11" s="27"/>
      <c r="B11" s="53" t="s">
        <v>50</v>
      </c>
      <c r="C11" s="54" t="s">
        <v>51</v>
      </c>
      <c r="D11" s="55">
        <v>427880000</v>
      </c>
      <c r="E11" s="56">
        <v>1032121000</v>
      </c>
      <c r="F11" s="56">
        <v>603000000</v>
      </c>
      <c r="G11" s="56">
        <v>0</v>
      </c>
      <c r="H11" s="56">
        <v>767065000</v>
      </c>
      <c r="I11" s="56">
        <v>334051055</v>
      </c>
      <c r="J11" s="56">
        <v>0</v>
      </c>
      <c r="K11" s="56">
        <v>0</v>
      </c>
      <c r="L11" s="56">
        <v>72400000</v>
      </c>
      <c r="M11" s="56">
        <v>580344768</v>
      </c>
      <c r="N11" s="57">
        <v>908700000</v>
      </c>
      <c r="O11" s="58">
        <v>2405433481</v>
      </c>
      <c r="P11" s="57">
        <v>0</v>
      </c>
      <c r="Q11" s="59">
        <v>7130995304</v>
      </c>
      <c r="R11" s="58">
        <v>2281917361</v>
      </c>
      <c r="S11" s="57">
        <v>3816221893</v>
      </c>
      <c r="T11" s="57">
        <v>0</v>
      </c>
      <c r="U11" s="56">
        <v>0</v>
      </c>
      <c r="V11" s="57">
        <v>1032856050</v>
      </c>
      <c r="W11" s="60">
        <v>7130995304</v>
      </c>
    </row>
    <row r="12" spans="1:23" s="10" customFormat="1" ht="12.75" customHeight="1">
      <c r="A12" s="27"/>
      <c r="B12" s="53" t="s">
        <v>52</v>
      </c>
      <c r="C12" s="54" t="s">
        <v>53</v>
      </c>
      <c r="D12" s="55">
        <v>106571231</v>
      </c>
      <c r="E12" s="56">
        <v>2584028000</v>
      </c>
      <c r="F12" s="56">
        <v>761578000</v>
      </c>
      <c r="G12" s="56">
        <v>0</v>
      </c>
      <c r="H12" s="56">
        <v>873954000</v>
      </c>
      <c r="I12" s="56">
        <v>627814000</v>
      </c>
      <c r="J12" s="56">
        <v>0</v>
      </c>
      <c r="K12" s="56">
        <v>0</v>
      </c>
      <c r="L12" s="56">
        <v>64300000</v>
      </c>
      <c r="M12" s="56">
        <v>112464000</v>
      </c>
      <c r="N12" s="57">
        <v>893631000</v>
      </c>
      <c r="O12" s="58">
        <v>1624728929</v>
      </c>
      <c r="P12" s="57">
        <v>39271840</v>
      </c>
      <c r="Q12" s="59">
        <v>7688341000</v>
      </c>
      <c r="R12" s="58">
        <v>3559428000</v>
      </c>
      <c r="S12" s="57">
        <v>1000000000</v>
      </c>
      <c r="T12" s="57">
        <v>3128913000</v>
      </c>
      <c r="U12" s="56">
        <v>0</v>
      </c>
      <c r="V12" s="57">
        <v>0</v>
      </c>
      <c r="W12" s="60">
        <v>7688341000</v>
      </c>
    </row>
    <row r="13" spans="1:23" s="10" customFormat="1" ht="12.75" customHeight="1">
      <c r="A13" s="27"/>
      <c r="B13" s="53" t="s">
        <v>54</v>
      </c>
      <c r="C13" s="54" t="s">
        <v>55</v>
      </c>
      <c r="D13" s="55">
        <v>0</v>
      </c>
      <c r="E13" s="56">
        <v>2286718180</v>
      </c>
      <c r="F13" s="56">
        <v>1317175743</v>
      </c>
      <c r="G13" s="56">
        <v>0</v>
      </c>
      <c r="H13" s="56">
        <v>827538447</v>
      </c>
      <c r="I13" s="56">
        <v>238500000</v>
      </c>
      <c r="J13" s="56">
        <v>0</v>
      </c>
      <c r="K13" s="56">
        <v>0</v>
      </c>
      <c r="L13" s="56">
        <v>0</v>
      </c>
      <c r="M13" s="56">
        <v>597442057</v>
      </c>
      <c r="N13" s="57">
        <v>357883008</v>
      </c>
      <c r="O13" s="58">
        <v>2908606811</v>
      </c>
      <c r="P13" s="57">
        <v>0</v>
      </c>
      <c r="Q13" s="59">
        <v>8533864246</v>
      </c>
      <c r="R13" s="58">
        <v>2693432400</v>
      </c>
      <c r="S13" s="57">
        <v>2265938600</v>
      </c>
      <c r="T13" s="57">
        <v>3162005246</v>
      </c>
      <c r="U13" s="56">
        <v>0</v>
      </c>
      <c r="V13" s="57">
        <v>412488000</v>
      </c>
      <c r="W13" s="60">
        <v>8533864246</v>
      </c>
    </row>
    <row r="14" spans="1:23" s="10" customFormat="1" ht="12.75" customHeight="1">
      <c r="A14" s="27"/>
      <c r="B14" s="53" t="s">
        <v>56</v>
      </c>
      <c r="C14" s="54" t="s">
        <v>57</v>
      </c>
      <c r="D14" s="55">
        <v>14804575</v>
      </c>
      <c r="E14" s="56">
        <v>177243365</v>
      </c>
      <c r="F14" s="56">
        <v>286499819</v>
      </c>
      <c r="G14" s="56">
        <v>0</v>
      </c>
      <c r="H14" s="56">
        <v>102277296</v>
      </c>
      <c r="I14" s="56">
        <v>247280000</v>
      </c>
      <c r="J14" s="56">
        <v>0</v>
      </c>
      <c r="K14" s="56">
        <v>0</v>
      </c>
      <c r="L14" s="56">
        <v>44293635</v>
      </c>
      <c r="M14" s="56">
        <v>0</v>
      </c>
      <c r="N14" s="57">
        <v>67501000</v>
      </c>
      <c r="O14" s="58">
        <v>216000014</v>
      </c>
      <c r="P14" s="57">
        <v>0</v>
      </c>
      <c r="Q14" s="59">
        <v>1155899704</v>
      </c>
      <c r="R14" s="58">
        <v>993752526</v>
      </c>
      <c r="S14" s="57">
        <v>0</v>
      </c>
      <c r="T14" s="57">
        <v>124436425</v>
      </c>
      <c r="U14" s="56">
        <v>0</v>
      </c>
      <c r="V14" s="57">
        <v>37710753</v>
      </c>
      <c r="W14" s="60">
        <v>1155899704</v>
      </c>
    </row>
    <row r="15" spans="1:23" s="10" customFormat="1" ht="12.75" customHeight="1">
      <c r="A15" s="27"/>
      <c r="B15" s="53" t="s">
        <v>58</v>
      </c>
      <c r="C15" s="54" t="s">
        <v>59</v>
      </c>
      <c r="D15" s="55">
        <v>51859560</v>
      </c>
      <c r="E15" s="56">
        <v>627428810</v>
      </c>
      <c r="F15" s="56">
        <v>305318320</v>
      </c>
      <c r="G15" s="56">
        <v>0</v>
      </c>
      <c r="H15" s="56">
        <v>307992090</v>
      </c>
      <c r="I15" s="56">
        <v>400438450</v>
      </c>
      <c r="J15" s="56">
        <v>0</v>
      </c>
      <c r="K15" s="56">
        <v>0</v>
      </c>
      <c r="L15" s="56">
        <v>0</v>
      </c>
      <c r="M15" s="56">
        <v>22500000</v>
      </c>
      <c r="N15" s="57">
        <v>105600000</v>
      </c>
      <c r="O15" s="58">
        <v>153725240</v>
      </c>
      <c r="P15" s="57">
        <v>0</v>
      </c>
      <c r="Q15" s="59">
        <v>1974862470</v>
      </c>
      <c r="R15" s="58">
        <v>1204097802</v>
      </c>
      <c r="S15" s="57">
        <v>286369700</v>
      </c>
      <c r="T15" s="57">
        <v>484394968</v>
      </c>
      <c r="U15" s="56">
        <v>0</v>
      </c>
      <c r="V15" s="57">
        <v>0</v>
      </c>
      <c r="W15" s="60">
        <v>1974862470</v>
      </c>
    </row>
    <row r="16" spans="1:23" s="10" customFormat="1" ht="12.75" customHeight="1">
      <c r="A16" s="27"/>
      <c r="B16" s="53" t="s">
        <v>60</v>
      </c>
      <c r="C16" s="54" t="s">
        <v>61</v>
      </c>
      <c r="D16" s="55">
        <v>13000000</v>
      </c>
      <c r="E16" s="56">
        <v>1053272009</v>
      </c>
      <c r="F16" s="56">
        <v>219432580</v>
      </c>
      <c r="G16" s="56">
        <v>44294400</v>
      </c>
      <c r="H16" s="56">
        <v>587276071</v>
      </c>
      <c r="I16" s="56">
        <v>190000000</v>
      </c>
      <c r="J16" s="56">
        <v>0</v>
      </c>
      <c r="K16" s="56">
        <v>45000000</v>
      </c>
      <c r="L16" s="56">
        <v>0</v>
      </c>
      <c r="M16" s="56">
        <v>22300000</v>
      </c>
      <c r="N16" s="57">
        <v>312154400</v>
      </c>
      <c r="O16" s="58">
        <v>1503555927</v>
      </c>
      <c r="P16" s="57">
        <v>0</v>
      </c>
      <c r="Q16" s="59">
        <v>3990285387</v>
      </c>
      <c r="R16" s="58">
        <v>2233164480</v>
      </c>
      <c r="S16" s="57">
        <v>1300000000</v>
      </c>
      <c r="T16" s="57">
        <v>0</v>
      </c>
      <c r="U16" s="56">
        <v>150000000</v>
      </c>
      <c r="V16" s="57">
        <v>307120907</v>
      </c>
      <c r="W16" s="60">
        <v>3990285387</v>
      </c>
    </row>
    <row r="17" spans="1:23" s="10" customFormat="1" ht="12.75" customHeight="1">
      <c r="A17" s="28"/>
      <c r="B17" s="62" t="s">
        <v>566</v>
      </c>
      <c r="C17" s="63"/>
      <c r="D17" s="64">
        <f aca="true" t="shared" si="0" ref="D17:W17">SUM(D9:D16)</f>
        <v>1074131944</v>
      </c>
      <c r="E17" s="65">
        <f t="shared" si="0"/>
        <v>9806201909</v>
      </c>
      <c r="F17" s="65">
        <f t="shared" si="0"/>
        <v>6009284788</v>
      </c>
      <c r="G17" s="65">
        <f t="shared" si="0"/>
        <v>44294400</v>
      </c>
      <c r="H17" s="65">
        <f t="shared" si="0"/>
        <v>5038160838</v>
      </c>
      <c r="I17" s="65">
        <f t="shared" si="0"/>
        <v>5114753858</v>
      </c>
      <c r="J17" s="65">
        <f t="shared" si="0"/>
        <v>0</v>
      </c>
      <c r="K17" s="65">
        <f t="shared" si="0"/>
        <v>107500000</v>
      </c>
      <c r="L17" s="65">
        <f t="shared" si="0"/>
        <v>668621575</v>
      </c>
      <c r="M17" s="65">
        <f t="shared" si="0"/>
        <v>1580978324</v>
      </c>
      <c r="N17" s="66">
        <f t="shared" si="0"/>
        <v>3233096065</v>
      </c>
      <c r="O17" s="67">
        <f t="shared" si="0"/>
        <v>9809780036</v>
      </c>
      <c r="P17" s="66">
        <f t="shared" si="0"/>
        <v>132271840</v>
      </c>
      <c r="Q17" s="68">
        <f t="shared" si="0"/>
        <v>42619075577</v>
      </c>
      <c r="R17" s="67">
        <f t="shared" si="0"/>
        <v>16084110995</v>
      </c>
      <c r="S17" s="66">
        <f t="shared" si="0"/>
        <v>14745530193</v>
      </c>
      <c r="T17" s="66">
        <f t="shared" si="0"/>
        <v>8549358654</v>
      </c>
      <c r="U17" s="65">
        <f t="shared" si="0"/>
        <v>228600000</v>
      </c>
      <c r="V17" s="66">
        <f t="shared" si="0"/>
        <v>3011475736</v>
      </c>
      <c r="W17" s="69">
        <f t="shared" si="0"/>
        <v>42619075578</v>
      </c>
    </row>
    <row r="18" spans="1:23" s="10" customFormat="1" ht="12.75" customHeight="1">
      <c r="A18" s="27"/>
      <c r="B18" s="53"/>
      <c r="C18" s="54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8"/>
      <c r="P18" s="57"/>
      <c r="Q18" s="59"/>
      <c r="R18" s="58"/>
      <c r="S18" s="57"/>
      <c r="T18" s="57"/>
      <c r="U18" s="56"/>
      <c r="V18" s="57"/>
      <c r="W18" s="60"/>
    </row>
    <row r="19" spans="1:23" s="10" customFormat="1" ht="12.75" customHeight="1">
      <c r="A19" s="20"/>
      <c r="B19" s="98" t="s">
        <v>102</v>
      </c>
      <c r="C19" s="9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101"/>
      <c r="Q19" s="103"/>
      <c r="R19" s="102"/>
      <c r="S19" s="101"/>
      <c r="T19" s="101"/>
      <c r="U19" s="101"/>
      <c r="V19" s="101"/>
      <c r="W19" s="103"/>
    </row>
    <row r="20" spans="1:23" s="10" customFormat="1" ht="12.75" customHeight="1">
      <c r="A20" s="27"/>
      <c r="B20" s="53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8"/>
      <c r="P20" s="57"/>
      <c r="Q20" s="59"/>
      <c r="R20" s="58"/>
      <c r="S20" s="57"/>
      <c r="T20" s="57"/>
      <c r="U20" s="56"/>
      <c r="V20" s="57"/>
      <c r="W20" s="60"/>
    </row>
    <row r="21" spans="1:23" s="10" customFormat="1" ht="12.75" customHeight="1">
      <c r="A21" s="27"/>
      <c r="B21" s="53" t="s">
        <v>103</v>
      </c>
      <c r="C21" s="54" t="s">
        <v>104</v>
      </c>
      <c r="D21" s="55">
        <v>0</v>
      </c>
      <c r="E21" s="56">
        <v>6501022</v>
      </c>
      <c r="F21" s="56">
        <v>16184475</v>
      </c>
      <c r="G21" s="56">
        <v>0</v>
      </c>
      <c r="H21" s="56">
        <v>6400000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7">
        <v>2486103</v>
      </c>
      <c r="O21" s="58">
        <v>75000</v>
      </c>
      <c r="P21" s="57">
        <v>0</v>
      </c>
      <c r="Q21" s="59">
        <v>31646600</v>
      </c>
      <c r="R21" s="58">
        <v>31571600</v>
      </c>
      <c r="S21" s="57">
        <v>0</v>
      </c>
      <c r="T21" s="57">
        <v>0</v>
      </c>
      <c r="U21" s="56">
        <v>0</v>
      </c>
      <c r="V21" s="57">
        <v>75000</v>
      </c>
      <c r="W21" s="60">
        <v>31646600</v>
      </c>
    </row>
    <row r="22" spans="1:23" s="10" customFormat="1" ht="12.75" customHeight="1">
      <c r="A22" s="27"/>
      <c r="B22" s="53" t="s">
        <v>105</v>
      </c>
      <c r="C22" s="54" t="s">
        <v>106</v>
      </c>
      <c r="D22" s="55">
        <v>0</v>
      </c>
      <c r="E22" s="56">
        <v>13604000</v>
      </c>
      <c r="F22" s="56">
        <v>0</v>
      </c>
      <c r="G22" s="56">
        <v>0</v>
      </c>
      <c r="H22" s="56">
        <v>5340000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O22" s="58">
        <v>210000</v>
      </c>
      <c r="P22" s="57">
        <v>0</v>
      </c>
      <c r="Q22" s="59">
        <v>19154000</v>
      </c>
      <c r="R22" s="58">
        <v>18724000</v>
      </c>
      <c r="S22" s="57">
        <v>0</v>
      </c>
      <c r="T22" s="57">
        <v>0</v>
      </c>
      <c r="U22" s="56">
        <v>0</v>
      </c>
      <c r="V22" s="57">
        <v>430000</v>
      </c>
      <c r="W22" s="60">
        <v>19154000</v>
      </c>
    </row>
    <row r="23" spans="1:23" s="10" customFormat="1" ht="12.75" customHeight="1">
      <c r="A23" s="27"/>
      <c r="B23" s="53" t="s">
        <v>107</v>
      </c>
      <c r="C23" s="54" t="s">
        <v>108</v>
      </c>
      <c r="D23" s="55">
        <v>0</v>
      </c>
      <c r="E23" s="56">
        <v>0</v>
      </c>
      <c r="F23" s="56">
        <v>12199000</v>
      </c>
      <c r="G23" s="56">
        <v>0</v>
      </c>
      <c r="H23" s="56">
        <v>6400000</v>
      </c>
      <c r="I23" s="56">
        <v>12199999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  <c r="O23" s="58">
        <v>1131000</v>
      </c>
      <c r="P23" s="57">
        <v>0</v>
      </c>
      <c r="Q23" s="59">
        <v>31929999</v>
      </c>
      <c r="R23" s="58">
        <v>30929999</v>
      </c>
      <c r="S23" s="57">
        <v>0</v>
      </c>
      <c r="T23" s="57">
        <v>1000000</v>
      </c>
      <c r="U23" s="56">
        <v>0</v>
      </c>
      <c r="V23" s="57">
        <v>0</v>
      </c>
      <c r="W23" s="60">
        <v>31929999</v>
      </c>
    </row>
    <row r="24" spans="1:23" s="10" customFormat="1" ht="12.75" customHeight="1">
      <c r="A24" s="27"/>
      <c r="B24" s="53" t="s">
        <v>109</v>
      </c>
      <c r="C24" s="54" t="s">
        <v>110</v>
      </c>
      <c r="D24" s="55">
        <v>0</v>
      </c>
      <c r="E24" s="56">
        <v>1319204</v>
      </c>
      <c r="F24" s="56">
        <v>26869320</v>
      </c>
      <c r="G24" s="56">
        <v>0</v>
      </c>
      <c r="H24" s="56">
        <v>6400000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7">
        <v>0</v>
      </c>
      <c r="O24" s="58">
        <v>13943678</v>
      </c>
      <c r="P24" s="57">
        <v>0</v>
      </c>
      <c r="Q24" s="59">
        <v>48532202</v>
      </c>
      <c r="R24" s="58">
        <v>33269320</v>
      </c>
      <c r="S24" s="57">
        <v>10433950</v>
      </c>
      <c r="T24" s="57">
        <v>0</v>
      </c>
      <c r="U24" s="56">
        <v>0</v>
      </c>
      <c r="V24" s="57">
        <v>4828932</v>
      </c>
      <c r="W24" s="60">
        <v>48532202</v>
      </c>
    </row>
    <row r="25" spans="1:23" s="10" customFormat="1" ht="12.75" customHeight="1">
      <c r="A25" s="27"/>
      <c r="B25" s="53" t="s">
        <v>111</v>
      </c>
      <c r="C25" s="54" t="s">
        <v>112</v>
      </c>
      <c r="D25" s="55">
        <v>0</v>
      </c>
      <c r="E25" s="56">
        <v>23447660</v>
      </c>
      <c r="F25" s="56">
        <v>5528640</v>
      </c>
      <c r="G25" s="56">
        <v>0</v>
      </c>
      <c r="H25" s="56">
        <v>12800000</v>
      </c>
      <c r="I25" s="56">
        <v>13163100</v>
      </c>
      <c r="J25" s="56">
        <v>0</v>
      </c>
      <c r="K25" s="56">
        <v>0</v>
      </c>
      <c r="L25" s="56">
        <v>0</v>
      </c>
      <c r="M25" s="56">
        <v>0</v>
      </c>
      <c r="N25" s="57">
        <v>0</v>
      </c>
      <c r="O25" s="58">
        <v>0</v>
      </c>
      <c r="P25" s="57">
        <v>0</v>
      </c>
      <c r="Q25" s="59">
        <v>54939400</v>
      </c>
      <c r="R25" s="58">
        <v>54939400</v>
      </c>
      <c r="S25" s="57">
        <v>0</v>
      </c>
      <c r="T25" s="57">
        <v>0</v>
      </c>
      <c r="U25" s="56">
        <v>0</v>
      </c>
      <c r="V25" s="57">
        <v>0</v>
      </c>
      <c r="W25" s="60">
        <v>54939400</v>
      </c>
    </row>
    <row r="26" spans="1:23" s="10" customFormat="1" ht="12.75" customHeight="1">
      <c r="A26" s="27"/>
      <c r="B26" s="53" t="s">
        <v>113</v>
      </c>
      <c r="C26" s="54" t="s">
        <v>114</v>
      </c>
      <c r="D26" s="55">
        <v>318000</v>
      </c>
      <c r="E26" s="56">
        <v>2000000</v>
      </c>
      <c r="F26" s="56">
        <v>0</v>
      </c>
      <c r="G26" s="56">
        <v>0</v>
      </c>
      <c r="H26" s="56">
        <v>5565217</v>
      </c>
      <c r="I26" s="56">
        <v>25762816</v>
      </c>
      <c r="J26" s="56">
        <v>0</v>
      </c>
      <c r="K26" s="56">
        <v>0</v>
      </c>
      <c r="L26" s="56">
        <v>0</v>
      </c>
      <c r="M26" s="56">
        <v>0</v>
      </c>
      <c r="N26" s="57">
        <v>5532000</v>
      </c>
      <c r="O26" s="58">
        <v>12612064</v>
      </c>
      <c r="P26" s="57">
        <v>2120000</v>
      </c>
      <c r="Q26" s="59">
        <v>53910097</v>
      </c>
      <c r="R26" s="58">
        <v>31863525</v>
      </c>
      <c r="S26" s="57">
        <v>0</v>
      </c>
      <c r="T26" s="57">
        <v>0</v>
      </c>
      <c r="U26" s="56">
        <v>0</v>
      </c>
      <c r="V26" s="57">
        <v>22046572</v>
      </c>
      <c r="W26" s="60">
        <v>53910097</v>
      </c>
    </row>
    <row r="27" spans="1:23" s="10" customFormat="1" ht="12.75" customHeight="1">
      <c r="A27" s="27"/>
      <c r="B27" s="53" t="s">
        <v>115</v>
      </c>
      <c r="C27" s="54" t="s">
        <v>116</v>
      </c>
      <c r="D27" s="55">
        <v>0</v>
      </c>
      <c r="E27" s="56">
        <v>465000</v>
      </c>
      <c r="F27" s="56">
        <v>9979423</v>
      </c>
      <c r="G27" s="56">
        <v>0</v>
      </c>
      <c r="H27" s="56">
        <v>6400000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7">
        <v>4181777</v>
      </c>
      <c r="O27" s="58">
        <v>130000</v>
      </c>
      <c r="P27" s="57">
        <v>0</v>
      </c>
      <c r="Q27" s="59">
        <v>21156200</v>
      </c>
      <c r="R27" s="58">
        <v>21156200</v>
      </c>
      <c r="S27" s="57">
        <v>0</v>
      </c>
      <c r="T27" s="57">
        <v>0</v>
      </c>
      <c r="U27" s="56">
        <v>0</v>
      </c>
      <c r="V27" s="57">
        <v>0</v>
      </c>
      <c r="W27" s="60">
        <v>21156200</v>
      </c>
    </row>
    <row r="28" spans="1:23" s="10" customFormat="1" ht="12.75" customHeight="1">
      <c r="A28" s="27"/>
      <c r="B28" s="53" t="s">
        <v>117</v>
      </c>
      <c r="C28" s="54" t="s">
        <v>118</v>
      </c>
      <c r="D28" s="55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7">
        <v>0</v>
      </c>
      <c r="O28" s="58">
        <v>60794318</v>
      </c>
      <c r="P28" s="57">
        <v>94500</v>
      </c>
      <c r="Q28" s="59">
        <v>60888818</v>
      </c>
      <c r="R28" s="58">
        <v>60888818</v>
      </c>
      <c r="S28" s="57">
        <v>0</v>
      </c>
      <c r="T28" s="57">
        <v>0</v>
      </c>
      <c r="U28" s="56">
        <v>0</v>
      </c>
      <c r="V28" s="57">
        <v>0</v>
      </c>
      <c r="W28" s="60">
        <v>60888818</v>
      </c>
    </row>
    <row r="29" spans="1:23" s="10" customFormat="1" ht="12.75" customHeight="1">
      <c r="A29" s="27"/>
      <c r="B29" s="53" t="s">
        <v>119</v>
      </c>
      <c r="C29" s="54" t="s">
        <v>120</v>
      </c>
      <c r="D29" s="55">
        <v>0</v>
      </c>
      <c r="E29" s="56">
        <v>59478142</v>
      </c>
      <c r="F29" s="56">
        <v>0</v>
      </c>
      <c r="G29" s="56">
        <v>0</v>
      </c>
      <c r="H29" s="56">
        <v>9600000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58">
        <v>0</v>
      </c>
      <c r="P29" s="57">
        <v>0</v>
      </c>
      <c r="Q29" s="59">
        <v>69078142</v>
      </c>
      <c r="R29" s="58">
        <v>69078142</v>
      </c>
      <c r="S29" s="57">
        <v>0</v>
      </c>
      <c r="T29" s="57">
        <v>0</v>
      </c>
      <c r="U29" s="56">
        <v>0</v>
      </c>
      <c r="V29" s="57">
        <v>0</v>
      </c>
      <c r="W29" s="60">
        <v>69078142</v>
      </c>
    </row>
    <row r="30" spans="1:23" s="10" customFormat="1" ht="12.75" customHeight="1">
      <c r="A30" s="27"/>
      <c r="B30" s="53" t="s">
        <v>121</v>
      </c>
      <c r="C30" s="54" t="s">
        <v>122</v>
      </c>
      <c r="D30" s="55">
        <v>0</v>
      </c>
      <c r="E30" s="56">
        <v>6553000</v>
      </c>
      <c r="F30" s="56">
        <v>0</v>
      </c>
      <c r="G30" s="56">
        <v>0</v>
      </c>
      <c r="H30" s="56">
        <v>6400000</v>
      </c>
      <c r="I30" s="56">
        <v>0</v>
      </c>
      <c r="J30" s="56">
        <v>0</v>
      </c>
      <c r="K30" s="56">
        <v>0</v>
      </c>
      <c r="L30" s="56">
        <v>0</v>
      </c>
      <c r="M30" s="56">
        <v>1000000</v>
      </c>
      <c r="N30" s="57">
        <v>3700000</v>
      </c>
      <c r="O30" s="58">
        <v>442680</v>
      </c>
      <c r="P30" s="57">
        <v>0</v>
      </c>
      <c r="Q30" s="59">
        <v>18095680</v>
      </c>
      <c r="R30" s="58">
        <v>17653000</v>
      </c>
      <c r="S30" s="57">
        <v>0</v>
      </c>
      <c r="T30" s="57">
        <v>442680</v>
      </c>
      <c r="U30" s="56">
        <v>0</v>
      </c>
      <c r="V30" s="57">
        <v>0</v>
      </c>
      <c r="W30" s="60">
        <v>18095680</v>
      </c>
    </row>
    <row r="31" spans="1:23" s="10" customFormat="1" ht="12.75" customHeight="1">
      <c r="A31" s="27"/>
      <c r="B31" s="53" t="s">
        <v>123</v>
      </c>
      <c r="C31" s="54" t="s">
        <v>124</v>
      </c>
      <c r="D31" s="55">
        <v>0</v>
      </c>
      <c r="E31" s="56">
        <v>26732050</v>
      </c>
      <c r="F31" s="56">
        <v>0</v>
      </c>
      <c r="G31" s="56">
        <v>0</v>
      </c>
      <c r="H31" s="56">
        <v>9600000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>
        <v>0</v>
      </c>
      <c r="O31" s="58">
        <v>0</v>
      </c>
      <c r="P31" s="57">
        <v>0</v>
      </c>
      <c r="Q31" s="59">
        <v>36332050</v>
      </c>
      <c r="R31" s="58">
        <v>36332050</v>
      </c>
      <c r="S31" s="57">
        <v>0</v>
      </c>
      <c r="T31" s="57">
        <v>0</v>
      </c>
      <c r="U31" s="56">
        <v>0</v>
      </c>
      <c r="V31" s="57">
        <v>0</v>
      </c>
      <c r="W31" s="60">
        <v>36332050</v>
      </c>
    </row>
    <row r="32" spans="1:23" s="10" customFormat="1" ht="12.75" customHeight="1">
      <c r="A32" s="27"/>
      <c r="B32" s="53" t="s">
        <v>125</v>
      </c>
      <c r="C32" s="54" t="s">
        <v>126</v>
      </c>
      <c r="D32" s="55">
        <v>0</v>
      </c>
      <c r="E32" s="56">
        <v>13399548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1026675</v>
      </c>
      <c r="N32" s="57">
        <v>4500000</v>
      </c>
      <c r="O32" s="58">
        <v>3509299</v>
      </c>
      <c r="P32" s="57">
        <v>0</v>
      </c>
      <c r="Q32" s="59">
        <v>22435522</v>
      </c>
      <c r="R32" s="58">
        <v>21378800</v>
      </c>
      <c r="S32" s="57">
        <v>0</v>
      </c>
      <c r="T32" s="57">
        <v>0</v>
      </c>
      <c r="U32" s="56">
        <v>0</v>
      </c>
      <c r="V32" s="57">
        <v>1056722</v>
      </c>
      <c r="W32" s="60">
        <v>22435522</v>
      </c>
    </row>
    <row r="33" spans="1:23" s="10" customFormat="1" ht="12.75" customHeight="1">
      <c r="A33" s="27"/>
      <c r="B33" s="53" t="s">
        <v>127</v>
      </c>
      <c r="C33" s="54" t="s">
        <v>128</v>
      </c>
      <c r="D33" s="55">
        <v>0</v>
      </c>
      <c r="E33" s="56">
        <v>22174750</v>
      </c>
      <c r="F33" s="56">
        <v>0</v>
      </c>
      <c r="G33" s="56">
        <v>0</v>
      </c>
      <c r="H33" s="56">
        <v>2500000</v>
      </c>
      <c r="I33" s="56">
        <v>0</v>
      </c>
      <c r="J33" s="56">
        <v>0</v>
      </c>
      <c r="K33" s="56">
        <v>4000000</v>
      </c>
      <c r="L33" s="56">
        <v>0</v>
      </c>
      <c r="M33" s="56">
        <v>0</v>
      </c>
      <c r="N33" s="57">
        <v>6634950</v>
      </c>
      <c r="O33" s="58">
        <v>0</v>
      </c>
      <c r="P33" s="57">
        <v>0</v>
      </c>
      <c r="Q33" s="59">
        <v>35309700</v>
      </c>
      <c r="R33" s="58">
        <v>35309700</v>
      </c>
      <c r="S33" s="57">
        <v>0</v>
      </c>
      <c r="T33" s="57">
        <v>0</v>
      </c>
      <c r="U33" s="56">
        <v>0</v>
      </c>
      <c r="V33" s="57">
        <v>0</v>
      </c>
      <c r="W33" s="60">
        <v>35309700</v>
      </c>
    </row>
    <row r="34" spans="1:23" s="10" customFormat="1" ht="12.75" customHeight="1">
      <c r="A34" s="27"/>
      <c r="B34" s="53" t="s">
        <v>129</v>
      </c>
      <c r="C34" s="54" t="s">
        <v>130</v>
      </c>
      <c r="D34" s="55">
        <v>0</v>
      </c>
      <c r="E34" s="56">
        <v>13061829</v>
      </c>
      <c r="F34" s="56">
        <v>0</v>
      </c>
      <c r="G34" s="56">
        <v>0</v>
      </c>
      <c r="H34" s="56">
        <v>13210851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7">
        <v>11843877</v>
      </c>
      <c r="O34" s="58">
        <v>6500000</v>
      </c>
      <c r="P34" s="57">
        <v>0</v>
      </c>
      <c r="Q34" s="59">
        <v>44616557</v>
      </c>
      <c r="R34" s="58">
        <v>38116557</v>
      </c>
      <c r="S34" s="57">
        <v>0</v>
      </c>
      <c r="T34" s="57">
        <v>6500000</v>
      </c>
      <c r="U34" s="56">
        <v>0</v>
      </c>
      <c r="V34" s="57">
        <v>0</v>
      </c>
      <c r="W34" s="60">
        <v>44616557</v>
      </c>
    </row>
    <row r="35" spans="1:23" s="10" customFormat="1" ht="12.75" customHeight="1">
      <c r="A35" s="27"/>
      <c r="B35" s="53" t="s">
        <v>131</v>
      </c>
      <c r="C35" s="54" t="s">
        <v>132</v>
      </c>
      <c r="D35" s="55">
        <v>0</v>
      </c>
      <c r="E35" s="56">
        <v>37456207</v>
      </c>
      <c r="F35" s="56">
        <v>0</v>
      </c>
      <c r="G35" s="56">
        <v>0</v>
      </c>
      <c r="H35" s="56">
        <v>5050768</v>
      </c>
      <c r="I35" s="56">
        <v>0</v>
      </c>
      <c r="J35" s="56">
        <v>0</v>
      </c>
      <c r="K35" s="56">
        <v>0</v>
      </c>
      <c r="L35" s="56">
        <v>5113376</v>
      </c>
      <c r="M35" s="56">
        <v>0</v>
      </c>
      <c r="N35" s="57">
        <v>11384676</v>
      </c>
      <c r="O35" s="58">
        <v>77690</v>
      </c>
      <c r="P35" s="57">
        <v>0</v>
      </c>
      <c r="Q35" s="59">
        <v>59082717</v>
      </c>
      <c r="R35" s="58">
        <v>59005027</v>
      </c>
      <c r="S35" s="57">
        <v>0</v>
      </c>
      <c r="T35" s="57">
        <v>77690</v>
      </c>
      <c r="U35" s="56">
        <v>0</v>
      </c>
      <c r="V35" s="57">
        <v>0</v>
      </c>
      <c r="W35" s="60">
        <v>59082717</v>
      </c>
    </row>
    <row r="36" spans="1:23" s="10" customFormat="1" ht="12.75" customHeight="1">
      <c r="A36" s="27"/>
      <c r="B36" s="53" t="s">
        <v>133</v>
      </c>
      <c r="C36" s="54" t="s">
        <v>134</v>
      </c>
      <c r="D36" s="55">
        <v>0</v>
      </c>
      <c r="E36" s="56">
        <v>17130058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2800000</v>
      </c>
      <c r="M36" s="56">
        <v>0</v>
      </c>
      <c r="N36" s="57">
        <v>11917742</v>
      </c>
      <c r="O36" s="58">
        <v>0</v>
      </c>
      <c r="P36" s="57">
        <v>0</v>
      </c>
      <c r="Q36" s="59">
        <v>31847800</v>
      </c>
      <c r="R36" s="58">
        <v>31847800</v>
      </c>
      <c r="S36" s="57">
        <v>0</v>
      </c>
      <c r="T36" s="57">
        <v>0</v>
      </c>
      <c r="U36" s="56">
        <v>0</v>
      </c>
      <c r="V36" s="57">
        <v>0</v>
      </c>
      <c r="W36" s="60">
        <v>31847800</v>
      </c>
    </row>
    <row r="37" spans="1:23" s="10" customFormat="1" ht="12.75" customHeight="1">
      <c r="A37" s="27"/>
      <c r="B37" s="53" t="s">
        <v>135</v>
      </c>
      <c r="C37" s="54" t="s">
        <v>136</v>
      </c>
      <c r="D37" s="55">
        <v>261045</v>
      </c>
      <c r="E37" s="56">
        <v>37475000</v>
      </c>
      <c r="F37" s="56">
        <v>0</v>
      </c>
      <c r="G37" s="56">
        <v>0</v>
      </c>
      <c r="H37" s="56">
        <v>12800000</v>
      </c>
      <c r="I37" s="56">
        <v>0</v>
      </c>
      <c r="J37" s="56">
        <v>0</v>
      </c>
      <c r="K37" s="56">
        <v>0</v>
      </c>
      <c r="L37" s="56">
        <v>1266000</v>
      </c>
      <c r="M37" s="56">
        <v>0</v>
      </c>
      <c r="N37" s="57">
        <v>105500</v>
      </c>
      <c r="O37" s="58">
        <v>9516350</v>
      </c>
      <c r="P37" s="57">
        <v>0</v>
      </c>
      <c r="Q37" s="59">
        <v>61423895</v>
      </c>
      <c r="R37" s="58">
        <v>51325000</v>
      </c>
      <c r="S37" s="57">
        <v>0</v>
      </c>
      <c r="T37" s="57">
        <v>0</v>
      </c>
      <c r="U37" s="56">
        <v>0</v>
      </c>
      <c r="V37" s="57">
        <v>10098895</v>
      </c>
      <c r="W37" s="60">
        <v>61423895</v>
      </c>
    </row>
    <row r="38" spans="1:23" s="10" customFormat="1" ht="12.75" customHeight="1">
      <c r="A38" s="27"/>
      <c r="B38" s="53" t="s">
        <v>137</v>
      </c>
      <c r="C38" s="54" t="s">
        <v>138</v>
      </c>
      <c r="D38" s="55">
        <v>0</v>
      </c>
      <c r="E38" s="56">
        <v>12766048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263500</v>
      </c>
      <c r="N38" s="57">
        <v>263500</v>
      </c>
      <c r="O38" s="58">
        <v>6956400</v>
      </c>
      <c r="P38" s="57">
        <v>0</v>
      </c>
      <c r="Q38" s="59">
        <v>20249448</v>
      </c>
      <c r="R38" s="58">
        <v>18879248</v>
      </c>
      <c r="S38" s="57">
        <v>0</v>
      </c>
      <c r="T38" s="57">
        <v>1370200</v>
      </c>
      <c r="U38" s="56">
        <v>0</v>
      </c>
      <c r="V38" s="57">
        <v>0</v>
      </c>
      <c r="W38" s="60">
        <v>20249448</v>
      </c>
    </row>
    <row r="39" spans="1:23" s="10" customFormat="1" ht="12.75" customHeight="1">
      <c r="A39" s="27"/>
      <c r="B39" s="53" t="s">
        <v>139</v>
      </c>
      <c r="C39" s="54" t="s">
        <v>140</v>
      </c>
      <c r="D39" s="55">
        <v>0</v>
      </c>
      <c r="E39" s="56">
        <v>26106000</v>
      </c>
      <c r="F39" s="56">
        <v>0</v>
      </c>
      <c r="G39" s="56">
        <v>0</v>
      </c>
      <c r="H39" s="56">
        <v>7600000</v>
      </c>
      <c r="I39" s="56">
        <v>0</v>
      </c>
      <c r="J39" s="56">
        <v>0</v>
      </c>
      <c r="K39" s="56">
        <v>0</v>
      </c>
      <c r="L39" s="56">
        <v>3000000</v>
      </c>
      <c r="M39" s="56">
        <v>0</v>
      </c>
      <c r="N39" s="57">
        <v>20300000</v>
      </c>
      <c r="O39" s="58">
        <v>1900000</v>
      </c>
      <c r="P39" s="57">
        <v>0</v>
      </c>
      <c r="Q39" s="59">
        <v>58906000</v>
      </c>
      <c r="R39" s="58">
        <v>57006000</v>
      </c>
      <c r="S39" s="57">
        <v>0</v>
      </c>
      <c r="T39" s="57">
        <v>1900000</v>
      </c>
      <c r="U39" s="56">
        <v>0</v>
      </c>
      <c r="V39" s="57">
        <v>0</v>
      </c>
      <c r="W39" s="60">
        <v>58906000</v>
      </c>
    </row>
    <row r="40" spans="1:23" s="10" customFormat="1" ht="12.75" customHeight="1">
      <c r="A40" s="27"/>
      <c r="B40" s="53" t="s">
        <v>141</v>
      </c>
      <c r="C40" s="54" t="s">
        <v>142</v>
      </c>
      <c r="D40" s="55">
        <v>2487440</v>
      </c>
      <c r="E40" s="56">
        <v>57421989</v>
      </c>
      <c r="F40" s="56">
        <v>0</v>
      </c>
      <c r="G40" s="56">
        <v>0</v>
      </c>
      <c r="H40" s="56">
        <v>3367136</v>
      </c>
      <c r="I40" s="56">
        <v>0</v>
      </c>
      <c r="J40" s="56">
        <v>0</v>
      </c>
      <c r="K40" s="56">
        <v>0</v>
      </c>
      <c r="L40" s="56">
        <v>0</v>
      </c>
      <c r="M40" s="56">
        <v>84320</v>
      </c>
      <c r="N40" s="57">
        <v>1159400</v>
      </c>
      <c r="O40" s="58">
        <v>5516497</v>
      </c>
      <c r="P40" s="57">
        <v>0</v>
      </c>
      <c r="Q40" s="59">
        <v>70036782</v>
      </c>
      <c r="R40" s="58">
        <v>59252999</v>
      </c>
      <c r="S40" s="57">
        <v>0</v>
      </c>
      <c r="T40" s="57">
        <v>0</v>
      </c>
      <c r="U40" s="56">
        <v>0</v>
      </c>
      <c r="V40" s="57">
        <v>10783783</v>
      </c>
      <c r="W40" s="60">
        <v>70036782</v>
      </c>
    </row>
    <row r="41" spans="1:23" s="10" customFormat="1" ht="12.75" customHeight="1">
      <c r="A41" s="27"/>
      <c r="B41" s="53" t="s">
        <v>143</v>
      </c>
      <c r="C41" s="54" t="s">
        <v>144</v>
      </c>
      <c r="D41" s="55">
        <v>7500000</v>
      </c>
      <c r="E41" s="56">
        <v>18700000</v>
      </c>
      <c r="F41" s="56">
        <v>0</v>
      </c>
      <c r="G41" s="56">
        <v>0</v>
      </c>
      <c r="H41" s="56">
        <v>6200000</v>
      </c>
      <c r="I41" s="56">
        <v>0</v>
      </c>
      <c r="J41" s="56">
        <v>0</v>
      </c>
      <c r="K41" s="56">
        <v>0</v>
      </c>
      <c r="L41" s="56">
        <v>31425000</v>
      </c>
      <c r="M41" s="56">
        <v>0</v>
      </c>
      <c r="N41" s="57">
        <v>7300000</v>
      </c>
      <c r="O41" s="58">
        <v>0</v>
      </c>
      <c r="P41" s="57">
        <v>0</v>
      </c>
      <c r="Q41" s="59">
        <v>71125000</v>
      </c>
      <c r="R41" s="58">
        <v>39760750</v>
      </c>
      <c r="S41" s="57">
        <v>0</v>
      </c>
      <c r="T41" s="57">
        <v>31364250</v>
      </c>
      <c r="U41" s="56">
        <v>0</v>
      </c>
      <c r="V41" s="57">
        <v>0</v>
      </c>
      <c r="W41" s="60">
        <v>71125000</v>
      </c>
    </row>
    <row r="42" spans="1:23" s="10" customFormat="1" ht="12.75" customHeight="1">
      <c r="A42" s="27"/>
      <c r="B42" s="53" t="s">
        <v>145</v>
      </c>
      <c r="C42" s="54" t="s">
        <v>146</v>
      </c>
      <c r="D42" s="55">
        <v>0</v>
      </c>
      <c r="E42" s="56">
        <v>18872000</v>
      </c>
      <c r="F42" s="56">
        <v>0</v>
      </c>
      <c r="G42" s="56">
        <v>0</v>
      </c>
      <c r="H42" s="56">
        <v>5120000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58">
        <v>1800000</v>
      </c>
      <c r="P42" s="57">
        <v>0</v>
      </c>
      <c r="Q42" s="59">
        <v>25792000</v>
      </c>
      <c r="R42" s="58">
        <v>23992000</v>
      </c>
      <c r="S42" s="57">
        <v>0</v>
      </c>
      <c r="T42" s="57">
        <v>0</v>
      </c>
      <c r="U42" s="56">
        <v>0</v>
      </c>
      <c r="V42" s="57">
        <v>1800000</v>
      </c>
      <c r="W42" s="60">
        <v>25792000</v>
      </c>
    </row>
    <row r="43" spans="1:23" s="10" customFormat="1" ht="12.75" customHeight="1">
      <c r="A43" s="27"/>
      <c r="B43" s="53" t="s">
        <v>147</v>
      </c>
      <c r="C43" s="54" t="s">
        <v>148</v>
      </c>
      <c r="D43" s="55">
        <v>2424200</v>
      </c>
      <c r="E43" s="56">
        <v>60158104</v>
      </c>
      <c r="F43" s="56">
        <v>0</v>
      </c>
      <c r="G43" s="56">
        <v>0</v>
      </c>
      <c r="H43" s="56">
        <v>15406300</v>
      </c>
      <c r="I43" s="56">
        <v>0</v>
      </c>
      <c r="J43" s="56">
        <v>0</v>
      </c>
      <c r="K43" s="56">
        <v>8137934</v>
      </c>
      <c r="L43" s="56">
        <v>2108000</v>
      </c>
      <c r="M43" s="56">
        <v>0</v>
      </c>
      <c r="N43" s="57">
        <v>12980010</v>
      </c>
      <c r="O43" s="58">
        <v>28245894</v>
      </c>
      <c r="P43" s="57">
        <v>0</v>
      </c>
      <c r="Q43" s="59">
        <v>129460442</v>
      </c>
      <c r="R43" s="58">
        <v>62706000</v>
      </c>
      <c r="S43" s="57">
        <v>0</v>
      </c>
      <c r="T43" s="57">
        <v>0</v>
      </c>
      <c r="U43" s="56">
        <v>0</v>
      </c>
      <c r="V43" s="57">
        <v>66754442</v>
      </c>
      <c r="W43" s="60">
        <v>129460442</v>
      </c>
    </row>
    <row r="44" spans="1:23" s="10" customFormat="1" ht="12.75" customHeight="1">
      <c r="A44" s="27"/>
      <c r="B44" s="53" t="s">
        <v>149</v>
      </c>
      <c r="C44" s="54" t="s">
        <v>150</v>
      </c>
      <c r="D44" s="55">
        <v>631200</v>
      </c>
      <c r="E44" s="56">
        <v>68125000</v>
      </c>
      <c r="F44" s="56">
        <v>0</v>
      </c>
      <c r="G44" s="56">
        <v>0</v>
      </c>
      <c r="H44" s="56">
        <v>12800000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58">
        <v>2434803</v>
      </c>
      <c r="P44" s="57">
        <v>0</v>
      </c>
      <c r="Q44" s="59">
        <v>83991003</v>
      </c>
      <c r="R44" s="58">
        <v>80925000</v>
      </c>
      <c r="S44" s="57">
        <v>0</v>
      </c>
      <c r="T44" s="57">
        <v>0</v>
      </c>
      <c r="U44" s="56">
        <v>0</v>
      </c>
      <c r="V44" s="57">
        <v>3066003</v>
      </c>
      <c r="W44" s="60">
        <v>83991003</v>
      </c>
    </row>
    <row r="45" spans="1:23" s="10" customFormat="1" ht="12.75" customHeight="1">
      <c r="A45" s="27"/>
      <c r="B45" s="53" t="s">
        <v>151</v>
      </c>
      <c r="C45" s="54" t="s">
        <v>152</v>
      </c>
      <c r="D45" s="55">
        <v>0</v>
      </c>
      <c r="E45" s="56">
        <v>86650800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1926000</v>
      </c>
      <c r="M45" s="56">
        <v>0</v>
      </c>
      <c r="N45" s="57">
        <v>1020000</v>
      </c>
      <c r="O45" s="58">
        <v>11319374</v>
      </c>
      <c r="P45" s="57">
        <v>0</v>
      </c>
      <c r="Q45" s="59">
        <v>100916174</v>
      </c>
      <c r="R45" s="58">
        <v>80596800</v>
      </c>
      <c r="S45" s="57">
        <v>0</v>
      </c>
      <c r="T45" s="57">
        <v>0</v>
      </c>
      <c r="U45" s="56">
        <v>0</v>
      </c>
      <c r="V45" s="57">
        <v>20319374</v>
      </c>
      <c r="W45" s="60">
        <v>100916174</v>
      </c>
    </row>
    <row r="46" spans="1:23" s="10" customFormat="1" ht="12.75" customHeight="1">
      <c r="A46" s="27"/>
      <c r="B46" s="53" t="s">
        <v>153</v>
      </c>
      <c r="C46" s="54" t="s">
        <v>154</v>
      </c>
      <c r="D46" s="55">
        <v>0</v>
      </c>
      <c r="E46" s="56">
        <v>18647431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1054000</v>
      </c>
      <c r="N46" s="57">
        <v>38644910</v>
      </c>
      <c r="O46" s="58">
        <v>6275516</v>
      </c>
      <c r="P46" s="57">
        <v>1370200</v>
      </c>
      <c r="Q46" s="59">
        <v>65992057</v>
      </c>
      <c r="R46" s="58">
        <v>45737276</v>
      </c>
      <c r="S46" s="57">
        <v>0</v>
      </c>
      <c r="T46" s="57">
        <v>0</v>
      </c>
      <c r="U46" s="56">
        <v>0</v>
      </c>
      <c r="V46" s="57">
        <v>20254781</v>
      </c>
      <c r="W46" s="60">
        <v>65992057</v>
      </c>
    </row>
    <row r="47" spans="1:23" s="10" customFormat="1" ht="12.75" customHeight="1">
      <c r="A47" s="27"/>
      <c r="B47" s="53" t="s">
        <v>155</v>
      </c>
      <c r="C47" s="54" t="s">
        <v>156</v>
      </c>
      <c r="D47" s="55">
        <v>88338</v>
      </c>
      <c r="E47" s="56">
        <v>69848846</v>
      </c>
      <c r="F47" s="56">
        <v>0</v>
      </c>
      <c r="G47" s="56">
        <v>0</v>
      </c>
      <c r="H47" s="56">
        <v>25700000</v>
      </c>
      <c r="I47" s="56">
        <v>0</v>
      </c>
      <c r="J47" s="56">
        <v>1544574</v>
      </c>
      <c r="K47" s="56">
        <v>0</v>
      </c>
      <c r="L47" s="56">
        <v>0</v>
      </c>
      <c r="M47" s="56">
        <v>0</v>
      </c>
      <c r="N47" s="57">
        <v>8868170</v>
      </c>
      <c r="O47" s="58">
        <v>178923334</v>
      </c>
      <c r="P47" s="57">
        <v>0</v>
      </c>
      <c r="Q47" s="59">
        <v>284973262</v>
      </c>
      <c r="R47" s="58">
        <v>281975050</v>
      </c>
      <c r="S47" s="57">
        <v>0</v>
      </c>
      <c r="T47" s="57">
        <v>0</v>
      </c>
      <c r="U47" s="56">
        <v>0</v>
      </c>
      <c r="V47" s="57">
        <v>2998212</v>
      </c>
      <c r="W47" s="60">
        <v>284973262</v>
      </c>
    </row>
    <row r="48" spans="1:23" s="10" customFormat="1" ht="12.75" customHeight="1">
      <c r="A48" s="27"/>
      <c r="B48" s="53" t="s">
        <v>157</v>
      </c>
      <c r="C48" s="54" t="s">
        <v>158</v>
      </c>
      <c r="D48" s="55">
        <v>0</v>
      </c>
      <c r="E48" s="56">
        <v>75873212</v>
      </c>
      <c r="F48" s="56">
        <v>0</v>
      </c>
      <c r="G48" s="56">
        <v>0</v>
      </c>
      <c r="H48" s="56">
        <v>57600012</v>
      </c>
      <c r="I48" s="56">
        <v>0</v>
      </c>
      <c r="J48" s="56">
        <v>0</v>
      </c>
      <c r="K48" s="56">
        <v>0</v>
      </c>
      <c r="L48" s="56">
        <v>0</v>
      </c>
      <c r="M48" s="56">
        <v>8854540</v>
      </c>
      <c r="N48" s="57">
        <v>999996</v>
      </c>
      <c r="O48" s="58">
        <v>14119772</v>
      </c>
      <c r="P48" s="57">
        <v>0</v>
      </c>
      <c r="Q48" s="59">
        <v>157447532</v>
      </c>
      <c r="R48" s="58">
        <v>112447540</v>
      </c>
      <c r="S48" s="57">
        <v>0</v>
      </c>
      <c r="T48" s="57">
        <v>44999992</v>
      </c>
      <c r="U48" s="56">
        <v>0</v>
      </c>
      <c r="V48" s="57">
        <v>0</v>
      </c>
      <c r="W48" s="60">
        <v>157447532</v>
      </c>
    </row>
    <row r="49" spans="1:23" s="10" customFormat="1" ht="12.75" customHeight="1">
      <c r="A49" s="27"/>
      <c r="B49" s="53" t="s">
        <v>159</v>
      </c>
      <c r="C49" s="54" t="s">
        <v>160</v>
      </c>
      <c r="D49" s="55">
        <v>0</v>
      </c>
      <c r="E49" s="56">
        <v>86253266</v>
      </c>
      <c r="F49" s="56">
        <v>2054107</v>
      </c>
      <c r="G49" s="56">
        <v>0</v>
      </c>
      <c r="H49" s="56">
        <v>36666663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7">
        <v>12747008</v>
      </c>
      <c r="O49" s="58">
        <v>8592839</v>
      </c>
      <c r="P49" s="57">
        <v>0</v>
      </c>
      <c r="Q49" s="59">
        <v>146313883</v>
      </c>
      <c r="R49" s="58">
        <v>146313883</v>
      </c>
      <c r="S49" s="57">
        <v>0</v>
      </c>
      <c r="T49" s="57">
        <v>0</v>
      </c>
      <c r="U49" s="56">
        <v>0</v>
      </c>
      <c r="V49" s="57">
        <v>0</v>
      </c>
      <c r="W49" s="60">
        <v>146313883</v>
      </c>
    </row>
    <row r="50" spans="1:23" s="10" customFormat="1" ht="12.75" customHeight="1">
      <c r="A50" s="27"/>
      <c r="B50" s="53" t="s">
        <v>161</v>
      </c>
      <c r="C50" s="54" t="s">
        <v>162</v>
      </c>
      <c r="D50" s="55">
        <v>463320</v>
      </c>
      <c r="E50" s="56">
        <v>23393879</v>
      </c>
      <c r="F50" s="56">
        <v>0</v>
      </c>
      <c r="G50" s="56">
        <v>0</v>
      </c>
      <c r="H50" s="56">
        <v>21075795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7">
        <v>42428927</v>
      </c>
      <c r="O50" s="58">
        <v>16002018</v>
      </c>
      <c r="P50" s="57">
        <v>0</v>
      </c>
      <c r="Q50" s="59">
        <v>103363939</v>
      </c>
      <c r="R50" s="58">
        <v>67643900</v>
      </c>
      <c r="S50" s="57">
        <v>0</v>
      </c>
      <c r="T50" s="57">
        <v>0</v>
      </c>
      <c r="U50" s="56">
        <v>0</v>
      </c>
      <c r="V50" s="57">
        <v>35720039</v>
      </c>
      <c r="W50" s="60">
        <v>103363939</v>
      </c>
    </row>
    <row r="51" spans="1:23" s="10" customFormat="1" ht="12.75" customHeight="1">
      <c r="A51" s="27"/>
      <c r="B51" s="53" t="s">
        <v>163</v>
      </c>
      <c r="C51" s="54" t="s">
        <v>164</v>
      </c>
      <c r="D51" s="55">
        <v>0</v>
      </c>
      <c r="E51" s="56">
        <v>22639299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32000000</v>
      </c>
      <c r="L51" s="56">
        <v>0</v>
      </c>
      <c r="M51" s="56">
        <v>0</v>
      </c>
      <c r="N51" s="57">
        <v>3166501</v>
      </c>
      <c r="O51" s="58">
        <v>1697965</v>
      </c>
      <c r="P51" s="57">
        <v>0</v>
      </c>
      <c r="Q51" s="59">
        <v>59503765</v>
      </c>
      <c r="R51" s="58">
        <v>59503782</v>
      </c>
      <c r="S51" s="57">
        <v>0</v>
      </c>
      <c r="T51" s="57">
        <v>0</v>
      </c>
      <c r="U51" s="56">
        <v>0</v>
      </c>
      <c r="V51" s="57">
        <v>0</v>
      </c>
      <c r="W51" s="60">
        <v>59503782</v>
      </c>
    </row>
    <row r="52" spans="1:23" s="10" customFormat="1" ht="12.75" customHeight="1">
      <c r="A52" s="27"/>
      <c r="B52" s="53" t="s">
        <v>165</v>
      </c>
      <c r="C52" s="54" t="s">
        <v>166</v>
      </c>
      <c r="D52" s="55">
        <v>0</v>
      </c>
      <c r="E52" s="56">
        <v>9000000</v>
      </c>
      <c r="F52" s="56">
        <v>24000000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8000000</v>
      </c>
      <c r="M52" s="56">
        <v>0</v>
      </c>
      <c r="N52" s="57">
        <v>149000</v>
      </c>
      <c r="O52" s="58">
        <v>0</v>
      </c>
      <c r="P52" s="57">
        <v>0</v>
      </c>
      <c r="Q52" s="59">
        <v>41149000</v>
      </c>
      <c r="R52" s="58">
        <v>41149000</v>
      </c>
      <c r="S52" s="57">
        <v>0</v>
      </c>
      <c r="T52" s="57">
        <v>0</v>
      </c>
      <c r="U52" s="56">
        <v>0</v>
      </c>
      <c r="V52" s="57">
        <v>0</v>
      </c>
      <c r="W52" s="60">
        <v>41149000</v>
      </c>
    </row>
    <row r="53" spans="1:23" s="10" customFormat="1" ht="12.75" customHeight="1">
      <c r="A53" s="27"/>
      <c r="B53" s="53" t="s">
        <v>167</v>
      </c>
      <c r="C53" s="54" t="s">
        <v>168</v>
      </c>
      <c r="D53" s="55">
        <v>0</v>
      </c>
      <c r="E53" s="56">
        <v>0</v>
      </c>
      <c r="F53" s="56">
        <v>28000000</v>
      </c>
      <c r="G53" s="56">
        <v>0</v>
      </c>
      <c r="H53" s="56">
        <v>3200000</v>
      </c>
      <c r="I53" s="56">
        <v>0</v>
      </c>
      <c r="J53" s="56">
        <v>0</v>
      </c>
      <c r="K53" s="56">
        <v>0</v>
      </c>
      <c r="L53" s="56">
        <v>20540000</v>
      </c>
      <c r="M53" s="56">
        <v>0</v>
      </c>
      <c r="N53" s="57">
        <v>0</v>
      </c>
      <c r="O53" s="58">
        <v>0</v>
      </c>
      <c r="P53" s="57">
        <v>0</v>
      </c>
      <c r="Q53" s="59">
        <v>51740000</v>
      </c>
      <c r="R53" s="58">
        <v>51740000</v>
      </c>
      <c r="S53" s="57">
        <v>0</v>
      </c>
      <c r="T53" s="57">
        <v>0</v>
      </c>
      <c r="U53" s="56">
        <v>0</v>
      </c>
      <c r="V53" s="57">
        <v>0</v>
      </c>
      <c r="W53" s="60">
        <v>51740000</v>
      </c>
    </row>
    <row r="54" spans="1:23" s="10" customFormat="1" ht="12.75" customHeight="1">
      <c r="A54" s="27"/>
      <c r="B54" s="53" t="s">
        <v>169</v>
      </c>
      <c r="C54" s="54" t="s">
        <v>170</v>
      </c>
      <c r="D54" s="55">
        <v>0</v>
      </c>
      <c r="E54" s="56">
        <v>10039227</v>
      </c>
      <c r="F54" s="56">
        <v>50000000</v>
      </c>
      <c r="G54" s="56">
        <v>0</v>
      </c>
      <c r="H54" s="56">
        <v>3294952</v>
      </c>
      <c r="I54" s="56">
        <v>2455382</v>
      </c>
      <c r="J54" s="56">
        <v>0</v>
      </c>
      <c r="K54" s="56">
        <v>0</v>
      </c>
      <c r="L54" s="56">
        <v>3397249</v>
      </c>
      <c r="M54" s="56">
        <v>0</v>
      </c>
      <c r="N54" s="57">
        <v>1104640</v>
      </c>
      <c r="O54" s="58">
        <v>814800</v>
      </c>
      <c r="P54" s="57">
        <v>0</v>
      </c>
      <c r="Q54" s="59">
        <v>71106250</v>
      </c>
      <c r="R54" s="58">
        <v>70291450</v>
      </c>
      <c r="S54" s="57">
        <v>0</v>
      </c>
      <c r="T54" s="57">
        <v>0</v>
      </c>
      <c r="U54" s="56">
        <v>0</v>
      </c>
      <c r="V54" s="57">
        <v>814800</v>
      </c>
      <c r="W54" s="60">
        <v>71106250</v>
      </c>
    </row>
    <row r="55" spans="1:23" s="10" customFormat="1" ht="12.75" customHeight="1">
      <c r="A55" s="27"/>
      <c r="B55" s="53" t="s">
        <v>171</v>
      </c>
      <c r="C55" s="54" t="s">
        <v>172</v>
      </c>
      <c r="D55" s="55">
        <v>0</v>
      </c>
      <c r="E55" s="56">
        <v>8693036</v>
      </c>
      <c r="F55" s="56">
        <v>140000</v>
      </c>
      <c r="G55" s="56">
        <v>0</v>
      </c>
      <c r="H55" s="56">
        <v>3200000</v>
      </c>
      <c r="I55" s="56">
        <v>9718689</v>
      </c>
      <c r="J55" s="56">
        <v>0</v>
      </c>
      <c r="K55" s="56">
        <v>0</v>
      </c>
      <c r="L55" s="56">
        <v>0</v>
      </c>
      <c r="M55" s="56">
        <v>0</v>
      </c>
      <c r="N55" s="57">
        <v>3697225</v>
      </c>
      <c r="O55" s="58">
        <v>1171000</v>
      </c>
      <c r="P55" s="57">
        <v>0</v>
      </c>
      <c r="Q55" s="59">
        <v>26619950</v>
      </c>
      <c r="R55" s="58">
        <v>26619950</v>
      </c>
      <c r="S55" s="57">
        <v>0</v>
      </c>
      <c r="T55" s="57">
        <v>0</v>
      </c>
      <c r="U55" s="56">
        <v>0</v>
      </c>
      <c r="V55" s="57">
        <v>0</v>
      </c>
      <c r="W55" s="60">
        <v>26619950</v>
      </c>
    </row>
    <row r="56" spans="1:23" s="10" customFormat="1" ht="12.75" customHeight="1">
      <c r="A56" s="27"/>
      <c r="B56" s="53" t="s">
        <v>173</v>
      </c>
      <c r="C56" s="54" t="s">
        <v>174</v>
      </c>
      <c r="D56" s="55">
        <v>0</v>
      </c>
      <c r="E56" s="56">
        <v>8443168</v>
      </c>
      <c r="F56" s="56">
        <v>78105584</v>
      </c>
      <c r="G56" s="56">
        <v>0</v>
      </c>
      <c r="H56" s="56">
        <v>5760000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7">
        <v>176598</v>
      </c>
      <c r="O56" s="58">
        <v>0</v>
      </c>
      <c r="P56" s="57">
        <v>0</v>
      </c>
      <c r="Q56" s="59">
        <v>92485350</v>
      </c>
      <c r="R56" s="58">
        <v>92485350</v>
      </c>
      <c r="S56" s="57">
        <v>0</v>
      </c>
      <c r="T56" s="57">
        <v>0</v>
      </c>
      <c r="U56" s="56">
        <v>0</v>
      </c>
      <c r="V56" s="57">
        <v>0</v>
      </c>
      <c r="W56" s="60">
        <v>92485350</v>
      </c>
    </row>
    <row r="57" spans="1:23" s="10" customFormat="1" ht="12.75" customHeight="1">
      <c r="A57" s="27"/>
      <c r="B57" s="53" t="s">
        <v>175</v>
      </c>
      <c r="C57" s="54" t="s">
        <v>176</v>
      </c>
      <c r="D57" s="55">
        <v>0</v>
      </c>
      <c r="E57" s="56">
        <v>2970000</v>
      </c>
      <c r="F57" s="56">
        <v>0</v>
      </c>
      <c r="G57" s="56">
        <v>0</v>
      </c>
      <c r="H57" s="56">
        <v>3200000</v>
      </c>
      <c r="I57" s="56">
        <v>8954000</v>
      </c>
      <c r="J57" s="56">
        <v>0</v>
      </c>
      <c r="K57" s="56">
        <v>0</v>
      </c>
      <c r="L57" s="56">
        <v>0</v>
      </c>
      <c r="M57" s="56">
        <v>2989000</v>
      </c>
      <c r="N57" s="57">
        <v>750000</v>
      </c>
      <c r="O57" s="58">
        <v>2020000</v>
      </c>
      <c r="P57" s="57">
        <v>0</v>
      </c>
      <c r="Q57" s="59">
        <v>20883000</v>
      </c>
      <c r="R57" s="58">
        <v>18863000</v>
      </c>
      <c r="S57" s="57">
        <v>0</v>
      </c>
      <c r="T57" s="57">
        <v>0</v>
      </c>
      <c r="U57" s="56">
        <v>0</v>
      </c>
      <c r="V57" s="57">
        <v>2020000</v>
      </c>
      <c r="W57" s="60">
        <v>20883000</v>
      </c>
    </row>
    <row r="58" spans="1:23" s="10" customFormat="1" ht="12.75" customHeight="1">
      <c r="A58" s="27"/>
      <c r="B58" s="53" t="s">
        <v>63</v>
      </c>
      <c r="C58" s="54" t="s">
        <v>64</v>
      </c>
      <c r="D58" s="55">
        <v>0</v>
      </c>
      <c r="E58" s="56">
        <v>789091</v>
      </c>
      <c r="F58" s="56">
        <v>4228823</v>
      </c>
      <c r="G58" s="56">
        <v>0</v>
      </c>
      <c r="H58" s="56">
        <v>0</v>
      </c>
      <c r="I58" s="56">
        <v>72615739</v>
      </c>
      <c r="J58" s="56">
        <v>0</v>
      </c>
      <c r="K58" s="56">
        <v>7680000</v>
      </c>
      <c r="L58" s="56">
        <v>6012300</v>
      </c>
      <c r="M58" s="56">
        <v>0</v>
      </c>
      <c r="N58" s="57">
        <v>29357807</v>
      </c>
      <c r="O58" s="58">
        <v>6066239</v>
      </c>
      <c r="P58" s="57">
        <v>0</v>
      </c>
      <c r="Q58" s="59">
        <v>126749999</v>
      </c>
      <c r="R58" s="58">
        <v>126749999</v>
      </c>
      <c r="S58" s="57">
        <v>0</v>
      </c>
      <c r="T58" s="57">
        <v>0</v>
      </c>
      <c r="U58" s="56">
        <v>0</v>
      </c>
      <c r="V58" s="57">
        <v>0</v>
      </c>
      <c r="W58" s="60">
        <v>126749999</v>
      </c>
    </row>
    <row r="59" spans="1:23" s="10" customFormat="1" ht="12.75" customHeight="1">
      <c r="A59" s="27"/>
      <c r="B59" s="53" t="s">
        <v>177</v>
      </c>
      <c r="C59" s="54" t="s">
        <v>178</v>
      </c>
      <c r="D59" s="55">
        <v>0</v>
      </c>
      <c r="E59" s="56">
        <v>11164000</v>
      </c>
      <c r="F59" s="56">
        <v>0</v>
      </c>
      <c r="G59" s="56">
        <v>0</v>
      </c>
      <c r="H59" s="56">
        <v>5120000</v>
      </c>
      <c r="I59" s="56">
        <v>15571000</v>
      </c>
      <c r="J59" s="56">
        <v>0</v>
      </c>
      <c r="K59" s="56">
        <v>0</v>
      </c>
      <c r="L59" s="56">
        <v>0</v>
      </c>
      <c r="M59" s="56">
        <v>0</v>
      </c>
      <c r="N59" s="57">
        <v>1427000</v>
      </c>
      <c r="O59" s="58">
        <v>1482000</v>
      </c>
      <c r="P59" s="57">
        <v>0</v>
      </c>
      <c r="Q59" s="59">
        <v>34764000</v>
      </c>
      <c r="R59" s="58">
        <v>34764000</v>
      </c>
      <c r="S59" s="57">
        <v>0</v>
      </c>
      <c r="T59" s="57">
        <v>0</v>
      </c>
      <c r="U59" s="56">
        <v>0</v>
      </c>
      <c r="V59" s="57">
        <v>0</v>
      </c>
      <c r="W59" s="60">
        <v>34764000</v>
      </c>
    </row>
    <row r="60" spans="1:23" s="10" customFormat="1" ht="12.75" customHeight="1">
      <c r="A60" s="27"/>
      <c r="B60" s="53" t="s">
        <v>179</v>
      </c>
      <c r="C60" s="54" t="s">
        <v>180</v>
      </c>
      <c r="D60" s="55">
        <v>0</v>
      </c>
      <c r="E60" s="56">
        <v>426870</v>
      </c>
      <c r="F60" s="56">
        <v>114002748</v>
      </c>
      <c r="G60" s="56">
        <v>0</v>
      </c>
      <c r="H60" s="56">
        <v>6988020</v>
      </c>
      <c r="I60" s="56">
        <v>421600</v>
      </c>
      <c r="J60" s="56">
        <v>0</v>
      </c>
      <c r="K60" s="56">
        <v>0</v>
      </c>
      <c r="L60" s="56">
        <v>500650</v>
      </c>
      <c r="M60" s="56">
        <v>0</v>
      </c>
      <c r="N60" s="57">
        <v>12347610</v>
      </c>
      <c r="O60" s="58">
        <v>2037771</v>
      </c>
      <c r="P60" s="57">
        <v>0</v>
      </c>
      <c r="Q60" s="59">
        <v>136725269</v>
      </c>
      <c r="R60" s="58">
        <v>125324000</v>
      </c>
      <c r="S60" s="57">
        <v>0</v>
      </c>
      <c r="T60" s="57">
        <v>0</v>
      </c>
      <c r="U60" s="56">
        <v>0</v>
      </c>
      <c r="V60" s="57">
        <v>11401269</v>
      </c>
      <c r="W60" s="60">
        <v>136725269</v>
      </c>
    </row>
    <row r="61" spans="1:23" s="10" customFormat="1" ht="12.75" customHeight="1">
      <c r="A61" s="27"/>
      <c r="B61" s="53" t="s">
        <v>181</v>
      </c>
      <c r="C61" s="54" t="s">
        <v>182</v>
      </c>
      <c r="D61" s="55">
        <v>0</v>
      </c>
      <c r="E61" s="56">
        <v>11500000</v>
      </c>
      <c r="F61" s="56">
        <v>26323000</v>
      </c>
      <c r="G61" s="56">
        <v>0</v>
      </c>
      <c r="H61" s="56">
        <v>4400000</v>
      </c>
      <c r="I61" s="56">
        <v>30000000</v>
      </c>
      <c r="J61" s="56">
        <v>0</v>
      </c>
      <c r="K61" s="56">
        <v>0</v>
      </c>
      <c r="L61" s="56">
        <v>0</v>
      </c>
      <c r="M61" s="56">
        <v>0</v>
      </c>
      <c r="N61" s="57">
        <v>5148000</v>
      </c>
      <c r="O61" s="58">
        <v>1150000</v>
      </c>
      <c r="P61" s="57">
        <v>1638000</v>
      </c>
      <c r="Q61" s="59">
        <v>80159000</v>
      </c>
      <c r="R61" s="58">
        <v>77371000</v>
      </c>
      <c r="S61" s="57">
        <v>0</v>
      </c>
      <c r="T61" s="57">
        <v>2788000</v>
      </c>
      <c r="U61" s="56">
        <v>0</v>
      </c>
      <c r="V61" s="57">
        <v>0</v>
      </c>
      <c r="W61" s="60">
        <v>80159000</v>
      </c>
    </row>
    <row r="62" spans="1:23" s="10" customFormat="1" ht="12.75" customHeight="1">
      <c r="A62" s="27"/>
      <c r="B62" s="53" t="s">
        <v>183</v>
      </c>
      <c r="C62" s="54" t="s">
        <v>184</v>
      </c>
      <c r="D62" s="55">
        <v>0</v>
      </c>
      <c r="E62" s="56">
        <v>9082158</v>
      </c>
      <c r="F62" s="56">
        <v>30199868</v>
      </c>
      <c r="G62" s="56">
        <v>0</v>
      </c>
      <c r="H62" s="56">
        <v>1639880</v>
      </c>
      <c r="I62" s="56">
        <v>26172868</v>
      </c>
      <c r="J62" s="56">
        <v>0</v>
      </c>
      <c r="K62" s="56">
        <v>0</v>
      </c>
      <c r="L62" s="56">
        <v>450018</v>
      </c>
      <c r="M62" s="56">
        <v>0</v>
      </c>
      <c r="N62" s="57">
        <v>1277745</v>
      </c>
      <c r="O62" s="58">
        <v>0</v>
      </c>
      <c r="P62" s="57">
        <v>0</v>
      </c>
      <c r="Q62" s="59">
        <v>68822537</v>
      </c>
      <c r="R62" s="58">
        <v>68822537</v>
      </c>
      <c r="S62" s="57">
        <v>0</v>
      </c>
      <c r="T62" s="57">
        <v>0</v>
      </c>
      <c r="U62" s="56">
        <v>0</v>
      </c>
      <c r="V62" s="57">
        <v>0</v>
      </c>
      <c r="W62" s="60">
        <v>68822537</v>
      </c>
    </row>
    <row r="63" spans="1:23" s="10" customFormat="1" ht="12.75" customHeight="1">
      <c r="A63" s="27"/>
      <c r="B63" s="53" t="s">
        <v>185</v>
      </c>
      <c r="C63" s="54" t="s">
        <v>186</v>
      </c>
      <c r="D63" s="55">
        <v>0</v>
      </c>
      <c r="E63" s="56">
        <v>12277811</v>
      </c>
      <c r="F63" s="56">
        <v>117808770</v>
      </c>
      <c r="G63" s="56">
        <v>0</v>
      </c>
      <c r="H63" s="56">
        <v>19200000</v>
      </c>
      <c r="I63" s="56">
        <v>49795957</v>
      </c>
      <c r="J63" s="56">
        <v>0</v>
      </c>
      <c r="K63" s="56">
        <v>0</v>
      </c>
      <c r="L63" s="56">
        <v>0</v>
      </c>
      <c r="M63" s="56">
        <v>0</v>
      </c>
      <c r="N63" s="57">
        <v>24742312</v>
      </c>
      <c r="O63" s="58">
        <v>8138150</v>
      </c>
      <c r="P63" s="57">
        <v>0</v>
      </c>
      <c r="Q63" s="59">
        <v>231963000</v>
      </c>
      <c r="R63" s="58">
        <v>231963000</v>
      </c>
      <c r="S63" s="57">
        <v>0</v>
      </c>
      <c r="T63" s="57">
        <v>0</v>
      </c>
      <c r="U63" s="56">
        <v>0</v>
      </c>
      <c r="V63" s="57">
        <v>0</v>
      </c>
      <c r="W63" s="60">
        <v>231963000</v>
      </c>
    </row>
    <row r="64" spans="1:23" s="10" customFormat="1" ht="12.75" customHeight="1">
      <c r="A64" s="27"/>
      <c r="B64" s="53" t="s">
        <v>187</v>
      </c>
      <c r="C64" s="54" t="s">
        <v>188</v>
      </c>
      <c r="D64" s="55">
        <v>0</v>
      </c>
      <c r="E64" s="56">
        <v>12229113</v>
      </c>
      <c r="F64" s="56">
        <v>44200000</v>
      </c>
      <c r="G64" s="56">
        <v>0</v>
      </c>
      <c r="H64" s="56">
        <v>5120000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7">
        <v>3566487</v>
      </c>
      <c r="O64" s="58">
        <v>1052400</v>
      </c>
      <c r="P64" s="57">
        <v>0</v>
      </c>
      <c r="Q64" s="59">
        <v>66168000</v>
      </c>
      <c r="R64" s="58">
        <v>66168000</v>
      </c>
      <c r="S64" s="57">
        <v>0</v>
      </c>
      <c r="T64" s="57">
        <v>0</v>
      </c>
      <c r="U64" s="56">
        <v>0</v>
      </c>
      <c r="V64" s="57">
        <v>0</v>
      </c>
      <c r="W64" s="60">
        <v>66168000</v>
      </c>
    </row>
    <row r="65" spans="1:23" s="10" customFormat="1" ht="12.75" customHeight="1">
      <c r="A65" s="27"/>
      <c r="B65" s="53" t="s">
        <v>189</v>
      </c>
      <c r="C65" s="54" t="s">
        <v>190</v>
      </c>
      <c r="D65" s="55">
        <v>0</v>
      </c>
      <c r="E65" s="56">
        <v>18972450</v>
      </c>
      <c r="F65" s="56">
        <v>30000000</v>
      </c>
      <c r="G65" s="56">
        <v>0</v>
      </c>
      <c r="H65" s="56">
        <v>3200000</v>
      </c>
      <c r="I65" s="56">
        <v>2531360</v>
      </c>
      <c r="J65" s="56">
        <v>0</v>
      </c>
      <c r="K65" s="56">
        <v>0</v>
      </c>
      <c r="L65" s="56">
        <v>0</v>
      </c>
      <c r="M65" s="56">
        <v>0</v>
      </c>
      <c r="N65" s="57">
        <v>0</v>
      </c>
      <c r="O65" s="58">
        <v>0</v>
      </c>
      <c r="P65" s="57">
        <v>0</v>
      </c>
      <c r="Q65" s="59">
        <v>54703810</v>
      </c>
      <c r="R65" s="58">
        <v>52172450</v>
      </c>
      <c r="S65" s="57">
        <v>0</v>
      </c>
      <c r="T65" s="57">
        <v>0</v>
      </c>
      <c r="U65" s="56">
        <v>0</v>
      </c>
      <c r="V65" s="57">
        <v>2531360</v>
      </c>
      <c r="W65" s="60">
        <v>54703810</v>
      </c>
    </row>
    <row r="66" spans="1:23" s="10" customFormat="1" ht="12.75" customHeight="1">
      <c r="A66" s="27"/>
      <c r="B66" s="53" t="s">
        <v>191</v>
      </c>
      <c r="C66" s="54" t="s">
        <v>192</v>
      </c>
      <c r="D66" s="55">
        <v>0</v>
      </c>
      <c r="E66" s="56">
        <v>19042281</v>
      </c>
      <c r="F66" s="56">
        <v>12965600</v>
      </c>
      <c r="G66" s="56">
        <v>0</v>
      </c>
      <c r="H66" s="56">
        <v>301464</v>
      </c>
      <c r="I66" s="56">
        <v>3957778</v>
      </c>
      <c r="J66" s="56">
        <v>0</v>
      </c>
      <c r="K66" s="56">
        <v>0</v>
      </c>
      <c r="L66" s="56">
        <v>592930</v>
      </c>
      <c r="M66" s="56">
        <v>0</v>
      </c>
      <c r="N66" s="57">
        <v>1808010</v>
      </c>
      <c r="O66" s="58">
        <v>4268300</v>
      </c>
      <c r="P66" s="57">
        <v>2318800</v>
      </c>
      <c r="Q66" s="59">
        <v>45255163</v>
      </c>
      <c r="R66" s="58">
        <v>38169100</v>
      </c>
      <c r="S66" s="57">
        <v>0</v>
      </c>
      <c r="T66" s="57">
        <v>0</v>
      </c>
      <c r="U66" s="56">
        <v>0</v>
      </c>
      <c r="V66" s="57">
        <v>7086063</v>
      </c>
      <c r="W66" s="60">
        <v>45255163</v>
      </c>
    </row>
    <row r="67" spans="1:23" s="10" customFormat="1" ht="12.75" customHeight="1">
      <c r="A67" s="27"/>
      <c r="B67" s="53" t="s">
        <v>193</v>
      </c>
      <c r="C67" s="54" t="s">
        <v>194</v>
      </c>
      <c r="D67" s="55">
        <v>0</v>
      </c>
      <c r="E67" s="56">
        <v>19621000</v>
      </c>
      <c r="F67" s="56">
        <v>65000000</v>
      </c>
      <c r="G67" s="56">
        <v>0</v>
      </c>
      <c r="H67" s="56">
        <v>3840000</v>
      </c>
      <c r="I67" s="56">
        <v>20000000</v>
      </c>
      <c r="J67" s="56">
        <v>0</v>
      </c>
      <c r="K67" s="56">
        <v>0</v>
      </c>
      <c r="L67" s="56">
        <v>0</v>
      </c>
      <c r="M67" s="56">
        <v>0</v>
      </c>
      <c r="N67" s="57">
        <v>0</v>
      </c>
      <c r="O67" s="58">
        <v>2350000</v>
      </c>
      <c r="P67" s="57">
        <v>0</v>
      </c>
      <c r="Q67" s="59">
        <v>110811000</v>
      </c>
      <c r="R67" s="58">
        <v>110811000</v>
      </c>
      <c r="S67" s="57">
        <v>0</v>
      </c>
      <c r="T67" s="57">
        <v>0</v>
      </c>
      <c r="U67" s="56">
        <v>0</v>
      </c>
      <c r="V67" s="57">
        <v>0</v>
      </c>
      <c r="W67" s="60">
        <v>110811000</v>
      </c>
    </row>
    <row r="68" spans="1:23" s="10" customFormat="1" ht="12.75" customHeight="1">
      <c r="A68" s="27"/>
      <c r="B68" s="53" t="s">
        <v>195</v>
      </c>
      <c r="C68" s="54" t="s">
        <v>196</v>
      </c>
      <c r="D68" s="55">
        <v>750000</v>
      </c>
      <c r="E68" s="56">
        <v>6854455</v>
      </c>
      <c r="F68" s="56">
        <v>11146600</v>
      </c>
      <c r="G68" s="56">
        <v>0</v>
      </c>
      <c r="H68" s="56">
        <v>23510000</v>
      </c>
      <c r="I68" s="56">
        <v>64978880</v>
      </c>
      <c r="J68" s="56">
        <v>0</v>
      </c>
      <c r="K68" s="56">
        <v>0</v>
      </c>
      <c r="L68" s="56">
        <v>0</v>
      </c>
      <c r="M68" s="56">
        <v>199995</v>
      </c>
      <c r="N68" s="57">
        <v>1044239950</v>
      </c>
      <c r="O68" s="58">
        <v>21357400</v>
      </c>
      <c r="P68" s="57">
        <v>0</v>
      </c>
      <c r="Q68" s="59">
        <v>1173037280</v>
      </c>
      <c r="R68" s="58">
        <v>101319400</v>
      </c>
      <c r="S68" s="57">
        <v>0</v>
      </c>
      <c r="T68" s="57">
        <v>27692395</v>
      </c>
      <c r="U68" s="56">
        <v>0</v>
      </c>
      <c r="V68" s="57">
        <v>1044025485</v>
      </c>
      <c r="W68" s="60">
        <v>1173037280</v>
      </c>
    </row>
    <row r="69" spans="1:23" s="10" customFormat="1" ht="12.75" customHeight="1">
      <c r="A69" s="27"/>
      <c r="B69" s="53" t="s">
        <v>197</v>
      </c>
      <c r="C69" s="54" t="s">
        <v>198</v>
      </c>
      <c r="D69" s="55">
        <v>0</v>
      </c>
      <c r="E69" s="56">
        <v>1256380</v>
      </c>
      <c r="F69" s="56">
        <v>26307255</v>
      </c>
      <c r="G69" s="56">
        <v>0</v>
      </c>
      <c r="H69" s="56">
        <v>2560000</v>
      </c>
      <c r="I69" s="56">
        <v>2622000</v>
      </c>
      <c r="J69" s="56">
        <v>0</v>
      </c>
      <c r="K69" s="56">
        <v>0</v>
      </c>
      <c r="L69" s="56">
        <v>0</v>
      </c>
      <c r="M69" s="56">
        <v>0</v>
      </c>
      <c r="N69" s="57">
        <v>1136165</v>
      </c>
      <c r="O69" s="58">
        <v>11132000</v>
      </c>
      <c r="P69" s="57">
        <v>0</v>
      </c>
      <c r="Q69" s="59">
        <v>45013800</v>
      </c>
      <c r="R69" s="58">
        <v>33881800</v>
      </c>
      <c r="S69" s="57">
        <v>0</v>
      </c>
      <c r="T69" s="57">
        <v>0</v>
      </c>
      <c r="U69" s="56">
        <v>0</v>
      </c>
      <c r="V69" s="57">
        <v>11132000</v>
      </c>
      <c r="W69" s="60">
        <v>45013800</v>
      </c>
    </row>
    <row r="70" spans="1:23" s="10" customFormat="1" ht="12.75" customHeight="1">
      <c r="A70" s="27"/>
      <c r="B70" s="53" t="s">
        <v>65</v>
      </c>
      <c r="C70" s="54" t="s">
        <v>66</v>
      </c>
      <c r="D70" s="55">
        <v>0</v>
      </c>
      <c r="E70" s="56">
        <v>107668915</v>
      </c>
      <c r="F70" s="56">
        <v>48534123</v>
      </c>
      <c r="G70" s="56">
        <v>0</v>
      </c>
      <c r="H70" s="56">
        <v>137317008</v>
      </c>
      <c r="I70" s="56">
        <v>13951650</v>
      </c>
      <c r="J70" s="56">
        <v>0</v>
      </c>
      <c r="K70" s="56">
        <v>0</v>
      </c>
      <c r="L70" s="56">
        <v>8094028</v>
      </c>
      <c r="M70" s="56">
        <v>0</v>
      </c>
      <c r="N70" s="57">
        <v>31349934</v>
      </c>
      <c r="O70" s="58">
        <v>44332000</v>
      </c>
      <c r="P70" s="57">
        <v>0</v>
      </c>
      <c r="Q70" s="59">
        <v>391247658</v>
      </c>
      <c r="R70" s="58">
        <v>223398650</v>
      </c>
      <c r="S70" s="57">
        <v>0</v>
      </c>
      <c r="T70" s="57">
        <v>167849008</v>
      </c>
      <c r="U70" s="56">
        <v>0</v>
      </c>
      <c r="V70" s="57">
        <v>0</v>
      </c>
      <c r="W70" s="60">
        <v>391247658</v>
      </c>
    </row>
    <row r="71" spans="1:23" s="10" customFormat="1" ht="12.75" customHeight="1">
      <c r="A71" s="27"/>
      <c r="B71" s="53" t="s">
        <v>199</v>
      </c>
      <c r="C71" s="54" t="s">
        <v>200</v>
      </c>
      <c r="D71" s="55">
        <v>0</v>
      </c>
      <c r="E71" s="56">
        <v>15966000</v>
      </c>
      <c r="F71" s="56">
        <v>31100000</v>
      </c>
      <c r="G71" s="56">
        <v>0</v>
      </c>
      <c r="H71" s="56">
        <v>23552000</v>
      </c>
      <c r="I71" s="56">
        <v>14850000</v>
      </c>
      <c r="J71" s="56">
        <v>0</v>
      </c>
      <c r="K71" s="56">
        <v>0</v>
      </c>
      <c r="L71" s="56">
        <v>4000000</v>
      </c>
      <c r="M71" s="56">
        <v>4000000</v>
      </c>
      <c r="N71" s="57">
        <v>16780000</v>
      </c>
      <c r="O71" s="58">
        <v>27710000</v>
      </c>
      <c r="P71" s="57">
        <v>0</v>
      </c>
      <c r="Q71" s="59">
        <v>137958000</v>
      </c>
      <c r="R71" s="58">
        <v>89468000</v>
      </c>
      <c r="S71" s="57">
        <v>33300000</v>
      </c>
      <c r="T71" s="57">
        <v>0</v>
      </c>
      <c r="U71" s="56">
        <v>0</v>
      </c>
      <c r="V71" s="57">
        <v>15190000</v>
      </c>
      <c r="W71" s="60">
        <v>137958000</v>
      </c>
    </row>
    <row r="72" spans="1:23" s="10" customFormat="1" ht="12.75" customHeight="1">
      <c r="A72" s="27"/>
      <c r="B72" s="53" t="s">
        <v>201</v>
      </c>
      <c r="C72" s="54" t="s">
        <v>202</v>
      </c>
      <c r="D72" s="55">
        <v>0</v>
      </c>
      <c r="E72" s="56">
        <v>26404000</v>
      </c>
      <c r="F72" s="56">
        <v>15000000</v>
      </c>
      <c r="G72" s="56">
        <v>0</v>
      </c>
      <c r="H72" s="56">
        <v>15550000</v>
      </c>
      <c r="I72" s="56">
        <v>0</v>
      </c>
      <c r="J72" s="56">
        <v>0</v>
      </c>
      <c r="K72" s="56">
        <v>6000000</v>
      </c>
      <c r="L72" s="56">
        <v>0</v>
      </c>
      <c r="M72" s="56">
        <v>0</v>
      </c>
      <c r="N72" s="57">
        <v>4434766</v>
      </c>
      <c r="O72" s="58">
        <v>6436000</v>
      </c>
      <c r="P72" s="57">
        <v>0</v>
      </c>
      <c r="Q72" s="59">
        <v>73824766</v>
      </c>
      <c r="R72" s="58">
        <v>61263766</v>
      </c>
      <c r="S72" s="57">
        <v>0</v>
      </c>
      <c r="T72" s="57">
        <v>0</v>
      </c>
      <c r="U72" s="56">
        <v>0</v>
      </c>
      <c r="V72" s="57">
        <v>12561000</v>
      </c>
      <c r="W72" s="60">
        <v>73824766</v>
      </c>
    </row>
    <row r="73" spans="1:23" s="10" customFormat="1" ht="12.75" customHeight="1">
      <c r="A73" s="27"/>
      <c r="B73" s="53" t="s">
        <v>67</v>
      </c>
      <c r="C73" s="54" t="s">
        <v>68</v>
      </c>
      <c r="D73" s="55">
        <v>24635000</v>
      </c>
      <c r="E73" s="56">
        <v>76070048</v>
      </c>
      <c r="F73" s="56">
        <v>56581000</v>
      </c>
      <c r="G73" s="56">
        <v>0</v>
      </c>
      <c r="H73" s="56">
        <v>26254080</v>
      </c>
      <c r="I73" s="56">
        <v>25272971</v>
      </c>
      <c r="J73" s="56">
        <v>0</v>
      </c>
      <c r="K73" s="56">
        <v>1054000</v>
      </c>
      <c r="L73" s="56">
        <v>30000000</v>
      </c>
      <c r="M73" s="56">
        <v>0</v>
      </c>
      <c r="N73" s="57">
        <v>38581651</v>
      </c>
      <c r="O73" s="58">
        <v>57074171</v>
      </c>
      <c r="P73" s="57">
        <v>0</v>
      </c>
      <c r="Q73" s="59">
        <v>335522921</v>
      </c>
      <c r="R73" s="58">
        <v>223197699</v>
      </c>
      <c r="S73" s="57">
        <v>0</v>
      </c>
      <c r="T73" s="57">
        <v>0</v>
      </c>
      <c r="U73" s="56">
        <v>0</v>
      </c>
      <c r="V73" s="57">
        <v>112325222</v>
      </c>
      <c r="W73" s="60">
        <v>335522921</v>
      </c>
    </row>
    <row r="74" spans="1:23" s="10" customFormat="1" ht="12.75" customHeight="1">
      <c r="A74" s="27"/>
      <c r="B74" s="53" t="s">
        <v>203</v>
      </c>
      <c r="C74" s="54" t="s">
        <v>204</v>
      </c>
      <c r="D74" s="55">
        <v>0</v>
      </c>
      <c r="E74" s="56">
        <v>9491250</v>
      </c>
      <c r="F74" s="56">
        <v>25000000</v>
      </c>
      <c r="G74" s="56">
        <v>0</v>
      </c>
      <c r="H74" s="56">
        <v>27670000</v>
      </c>
      <c r="I74" s="56">
        <v>20000000</v>
      </c>
      <c r="J74" s="56">
        <v>0</v>
      </c>
      <c r="K74" s="56">
        <v>0</v>
      </c>
      <c r="L74" s="56">
        <v>0</v>
      </c>
      <c r="M74" s="56">
        <v>35000000</v>
      </c>
      <c r="N74" s="57">
        <v>0</v>
      </c>
      <c r="O74" s="58">
        <v>3489200</v>
      </c>
      <c r="P74" s="57">
        <v>0</v>
      </c>
      <c r="Q74" s="59">
        <v>120650450</v>
      </c>
      <c r="R74" s="58">
        <v>117161250</v>
      </c>
      <c r="S74" s="57">
        <v>0</v>
      </c>
      <c r="T74" s="57">
        <v>0</v>
      </c>
      <c r="U74" s="56">
        <v>0</v>
      </c>
      <c r="V74" s="57">
        <v>3489200</v>
      </c>
      <c r="W74" s="60">
        <v>120650450</v>
      </c>
    </row>
    <row r="75" spans="1:23" s="10" customFormat="1" ht="12.75" customHeight="1">
      <c r="A75" s="27"/>
      <c r="B75" s="53" t="s">
        <v>205</v>
      </c>
      <c r="C75" s="54" t="s">
        <v>206</v>
      </c>
      <c r="D75" s="55">
        <v>0</v>
      </c>
      <c r="E75" s="56">
        <v>75265810</v>
      </c>
      <c r="F75" s="56">
        <v>91891000</v>
      </c>
      <c r="G75" s="56">
        <v>0</v>
      </c>
      <c r="H75" s="56">
        <v>66600000</v>
      </c>
      <c r="I75" s="56">
        <v>0</v>
      </c>
      <c r="J75" s="56">
        <v>18000000</v>
      </c>
      <c r="K75" s="56">
        <v>4500000</v>
      </c>
      <c r="L75" s="56">
        <v>0</v>
      </c>
      <c r="M75" s="56">
        <v>-18000000</v>
      </c>
      <c r="N75" s="57">
        <v>14214440</v>
      </c>
      <c r="O75" s="58">
        <v>8000000</v>
      </c>
      <c r="P75" s="57">
        <v>0</v>
      </c>
      <c r="Q75" s="59">
        <v>260471250</v>
      </c>
      <c r="R75" s="58">
        <v>258471250</v>
      </c>
      <c r="S75" s="57">
        <v>0</v>
      </c>
      <c r="T75" s="57">
        <v>0</v>
      </c>
      <c r="U75" s="56">
        <v>0</v>
      </c>
      <c r="V75" s="57">
        <v>2000000</v>
      </c>
      <c r="W75" s="60">
        <v>260471250</v>
      </c>
    </row>
    <row r="76" spans="1:23" s="10" customFormat="1" ht="12.75" customHeight="1">
      <c r="A76" s="27"/>
      <c r="B76" s="53" t="s">
        <v>207</v>
      </c>
      <c r="C76" s="54" t="s">
        <v>208</v>
      </c>
      <c r="D76" s="55">
        <v>525729</v>
      </c>
      <c r="E76" s="56">
        <v>32000014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33075</v>
      </c>
      <c r="L76" s="56">
        <v>0</v>
      </c>
      <c r="M76" s="56">
        <v>0</v>
      </c>
      <c r="N76" s="57">
        <v>7055683</v>
      </c>
      <c r="O76" s="58">
        <v>2393022</v>
      </c>
      <c r="P76" s="57">
        <v>0</v>
      </c>
      <c r="Q76" s="59">
        <v>42007523</v>
      </c>
      <c r="R76" s="58">
        <v>30708319</v>
      </c>
      <c r="S76" s="57">
        <v>0</v>
      </c>
      <c r="T76" s="57">
        <v>0</v>
      </c>
      <c r="U76" s="56">
        <v>0</v>
      </c>
      <c r="V76" s="57">
        <v>11299202</v>
      </c>
      <c r="W76" s="60">
        <v>42007521</v>
      </c>
    </row>
    <row r="77" spans="1:23" s="10" customFormat="1" ht="12.75" customHeight="1">
      <c r="A77" s="27"/>
      <c r="B77" s="53" t="s">
        <v>209</v>
      </c>
      <c r="C77" s="54" t="s">
        <v>210</v>
      </c>
      <c r="D77" s="55">
        <v>0</v>
      </c>
      <c r="E77" s="56">
        <v>32373150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7">
        <v>0</v>
      </c>
      <c r="O77" s="58">
        <v>1513000</v>
      </c>
      <c r="P77" s="57">
        <v>0</v>
      </c>
      <c r="Q77" s="59">
        <v>33886150</v>
      </c>
      <c r="R77" s="58">
        <v>32373150</v>
      </c>
      <c r="S77" s="57">
        <v>0</v>
      </c>
      <c r="T77" s="57">
        <v>0</v>
      </c>
      <c r="U77" s="56">
        <v>0</v>
      </c>
      <c r="V77" s="57">
        <v>1513000</v>
      </c>
      <c r="W77" s="60">
        <v>33886150</v>
      </c>
    </row>
    <row r="78" spans="1:23" s="10" customFormat="1" ht="12.75" customHeight="1">
      <c r="A78" s="27"/>
      <c r="B78" s="53" t="s">
        <v>211</v>
      </c>
      <c r="C78" s="54" t="s">
        <v>212</v>
      </c>
      <c r="D78" s="55">
        <v>0</v>
      </c>
      <c r="E78" s="56">
        <v>29839489</v>
      </c>
      <c r="F78" s="56">
        <v>0</v>
      </c>
      <c r="G78" s="56">
        <v>0</v>
      </c>
      <c r="H78" s="56">
        <v>3158000</v>
      </c>
      <c r="I78" s="56">
        <v>300000</v>
      </c>
      <c r="J78" s="56">
        <v>0</v>
      </c>
      <c r="K78" s="56">
        <v>0</v>
      </c>
      <c r="L78" s="56">
        <v>0</v>
      </c>
      <c r="M78" s="56">
        <v>0</v>
      </c>
      <c r="N78" s="57">
        <v>4750000</v>
      </c>
      <c r="O78" s="58">
        <v>33883000</v>
      </c>
      <c r="P78" s="57">
        <v>0</v>
      </c>
      <c r="Q78" s="59">
        <v>71930489</v>
      </c>
      <c r="R78" s="58">
        <v>22173000</v>
      </c>
      <c r="S78" s="57">
        <v>0</v>
      </c>
      <c r="T78" s="57">
        <v>49757489</v>
      </c>
      <c r="U78" s="56">
        <v>0</v>
      </c>
      <c r="V78" s="57">
        <v>0</v>
      </c>
      <c r="W78" s="60">
        <v>71930489</v>
      </c>
    </row>
    <row r="79" spans="1:23" s="10" customFormat="1" ht="12.75" customHeight="1">
      <c r="A79" s="27"/>
      <c r="B79" s="53" t="s">
        <v>213</v>
      </c>
      <c r="C79" s="54" t="s">
        <v>214</v>
      </c>
      <c r="D79" s="55">
        <v>0</v>
      </c>
      <c r="E79" s="56">
        <v>36721422</v>
      </c>
      <c r="F79" s="56">
        <v>6466400</v>
      </c>
      <c r="G79" s="56">
        <v>0</v>
      </c>
      <c r="H79" s="56">
        <v>16000000</v>
      </c>
      <c r="I79" s="56">
        <v>0</v>
      </c>
      <c r="J79" s="56">
        <v>55264656</v>
      </c>
      <c r="K79" s="56">
        <v>0</v>
      </c>
      <c r="L79" s="56">
        <v>0</v>
      </c>
      <c r="M79" s="56">
        <v>0</v>
      </c>
      <c r="N79" s="57">
        <v>28803367</v>
      </c>
      <c r="O79" s="58">
        <v>637755</v>
      </c>
      <c r="P79" s="57">
        <v>0</v>
      </c>
      <c r="Q79" s="59">
        <v>143893600</v>
      </c>
      <c r="R79" s="58">
        <v>134311450</v>
      </c>
      <c r="S79" s="57">
        <v>0</v>
      </c>
      <c r="T79" s="57">
        <v>9582150</v>
      </c>
      <c r="U79" s="56">
        <v>0</v>
      </c>
      <c r="V79" s="57">
        <v>0</v>
      </c>
      <c r="W79" s="60">
        <v>143893600</v>
      </c>
    </row>
    <row r="80" spans="1:23" s="10" customFormat="1" ht="12.75" customHeight="1">
      <c r="A80" s="27"/>
      <c r="B80" s="53" t="s">
        <v>215</v>
      </c>
      <c r="C80" s="54" t="s">
        <v>216</v>
      </c>
      <c r="D80" s="55">
        <v>0</v>
      </c>
      <c r="E80" s="56">
        <v>22000000</v>
      </c>
      <c r="F80" s="56">
        <v>0</v>
      </c>
      <c r="G80" s="56">
        <v>1500000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7">
        <v>7000000</v>
      </c>
      <c r="O80" s="58">
        <v>0</v>
      </c>
      <c r="P80" s="57">
        <v>0</v>
      </c>
      <c r="Q80" s="59">
        <v>30500000</v>
      </c>
      <c r="R80" s="58">
        <v>27591000</v>
      </c>
      <c r="S80" s="57">
        <v>0</v>
      </c>
      <c r="T80" s="57">
        <v>0</v>
      </c>
      <c r="U80" s="56">
        <v>0</v>
      </c>
      <c r="V80" s="57">
        <v>2909000</v>
      </c>
      <c r="W80" s="60">
        <v>30500000</v>
      </c>
    </row>
    <row r="81" spans="1:23" s="10" customFormat="1" ht="12.75" customHeight="1">
      <c r="A81" s="29"/>
      <c r="B81" s="107" t="s">
        <v>217</v>
      </c>
      <c r="C81" s="108" t="s">
        <v>218</v>
      </c>
      <c r="D81" s="109">
        <v>0</v>
      </c>
      <c r="E81" s="110">
        <v>23039000</v>
      </c>
      <c r="F81" s="110">
        <v>0</v>
      </c>
      <c r="G81" s="110">
        <v>0</v>
      </c>
      <c r="H81" s="110">
        <v>316200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1">
        <v>0</v>
      </c>
      <c r="O81" s="112">
        <v>1638116</v>
      </c>
      <c r="P81" s="111">
        <v>0</v>
      </c>
      <c r="Q81" s="113">
        <v>24993316</v>
      </c>
      <c r="R81" s="112">
        <v>23039000</v>
      </c>
      <c r="S81" s="111">
        <v>0</v>
      </c>
      <c r="T81" s="111">
        <v>1954316</v>
      </c>
      <c r="U81" s="110">
        <v>0</v>
      </c>
      <c r="V81" s="111">
        <v>0</v>
      </c>
      <c r="W81" s="127">
        <v>24993316</v>
      </c>
    </row>
    <row r="82" spans="1:23" s="10" customFormat="1" ht="12.75" customHeight="1">
      <c r="A82" s="27"/>
      <c r="B82" s="53" t="s">
        <v>219</v>
      </c>
      <c r="C82" s="54" t="s">
        <v>220</v>
      </c>
      <c r="D82" s="55">
        <v>0</v>
      </c>
      <c r="E82" s="56">
        <v>12031000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7">
        <v>0</v>
      </c>
      <c r="O82" s="58">
        <v>0</v>
      </c>
      <c r="P82" s="57">
        <v>0</v>
      </c>
      <c r="Q82" s="59">
        <v>12031000</v>
      </c>
      <c r="R82" s="58">
        <v>12031000</v>
      </c>
      <c r="S82" s="57">
        <v>0</v>
      </c>
      <c r="T82" s="57">
        <v>0</v>
      </c>
      <c r="U82" s="56">
        <v>0</v>
      </c>
      <c r="V82" s="57">
        <v>0</v>
      </c>
      <c r="W82" s="60">
        <v>12031000</v>
      </c>
    </row>
    <row r="83" spans="1:23" s="10" customFormat="1" ht="12.75" customHeight="1">
      <c r="A83" s="27"/>
      <c r="B83" s="53" t="s">
        <v>221</v>
      </c>
      <c r="C83" s="54" t="s">
        <v>222</v>
      </c>
      <c r="D83" s="55">
        <v>0</v>
      </c>
      <c r="E83" s="56">
        <v>11719000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7">
        <v>0</v>
      </c>
      <c r="O83" s="58">
        <v>235084</v>
      </c>
      <c r="P83" s="57">
        <v>0</v>
      </c>
      <c r="Q83" s="59">
        <v>11954084</v>
      </c>
      <c r="R83" s="58">
        <v>11719000</v>
      </c>
      <c r="S83" s="57">
        <v>0</v>
      </c>
      <c r="T83" s="57">
        <v>0</v>
      </c>
      <c r="U83" s="56">
        <v>0</v>
      </c>
      <c r="V83" s="57">
        <v>235084</v>
      </c>
      <c r="W83" s="60">
        <v>11954084</v>
      </c>
    </row>
    <row r="84" spans="1:23" s="10" customFormat="1" ht="12.75" customHeight="1">
      <c r="A84" s="27"/>
      <c r="B84" s="53" t="s">
        <v>69</v>
      </c>
      <c r="C84" s="54" t="s">
        <v>70</v>
      </c>
      <c r="D84" s="55">
        <v>1500000</v>
      </c>
      <c r="E84" s="56">
        <v>223825262</v>
      </c>
      <c r="F84" s="56">
        <v>66235000</v>
      </c>
      <c r="G84" s="56">
        <v>0</v>
      </c>
      <c r="H84" s="56">
        <v>3674872</v>
      </c>
      <c r="I84" s="56">
        <v>0</v>
      </c>
      <c r="J84" s="56">
        <v>0</v>
      </c>
      <c r="K84" s="56">
        <v>5670000</v>
      </c>
      <c r="L84" s="56">
        <v>34249671</v>
      </c>
      <c r="M84" s="56">
        <v>43694876</v>
      </c>
      <c r="N84" s="57">
        <v>49770000</v>
      </c>
      <c r="O84" s="58">
        <v>85525380</v>
      </c>
      <c r="P84" s="57">
        <v>0</v>
      </c>
      <c r="Q84" s="59">
        <v>514145061</v>
      </c>
      <c r="R84" s="58">
        <v>396145061</v>
      </c>
      <c r="S84" s="57">
        <v>0</v>
      </c>
      <c r="T84" s="57">
        <v>118000000</v>
      </c>
      <c r="U84" s="56">
        <v>0</v>
      </c>
      <c r="V84" s="57">
        <v>0</v>
      </c>
      <c r="W84" s="60">
        <v>514145061</v>
      </c>
    </row>
    <row r="85" spans="1:23" s="10" customFormat="1" ht="12.75" customHeight="1">
      <c r="A85" s="27"/>
      <c r="B85" s="53" t="s">
        <v>223</v>
      </c>
      <c r="C85" s="54" t="s">
        <v>224</v>
      </c>
      <c r="D85" s="55">
        <v>0</v>
      </c>
      <c r="E85" s="56">
        <v>8969910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7">
        <v>7973540</v>
      </c>
      <c r="O85" s="58">
        <v>535000</v>
      </c>
      <c r="P85" s="57">
        <v>0</v>
      </c>
      <c r="Q85" s="59">
        <v>17478450</v>
      </c>
      <c r="R85" s="58">
        <v>16943450</v>
      </c>
      <c r="S85" s="57">
        <v>0</v>
      </c>
      <c r="T85" s="57">
        <v>0</v>
      </c>
      <c r="U85" s="56">
        <v>0</v>
      </c>
      <c r="V85" s="57">
        <v>535000</v>
      </c>
      <c r="W85" s="60">
        <v>17478450</v>
      </c>
    </row>
    <row r="86" spans="1:23" s="10" customFormat="1" ht="12.75" customHeight="1">
      <c r="A86" s="27"/>
      <c r="B86" s="53" t="s">
        <v>225</v>
      </c>
      <c r="C86" s="54" t="s">
        <v>226</v>
      </c>
      <c r="D86" s="55">
        <v>0</v>
      </c>
      <c r="E86" s="56">
        <v>17519900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7">
        <v>0</v>
      </c>
      <c r="O86" s="58">
        <v>0</v>
      </c>
      <c r="P86" s="57">
        <v>0</v>
      </c>
      <c r="Q86" s="59">
        <v>17519900</v>
      </c>
      <c r="R86" s="58">
        <v>17519900</v>
      </c>
      <c r="S86" s="57">
        <v>0</v>
      </c>
      <c r="T86" s="57">
        <v>0</v>
      </c>
      <c r="U86" s="56">
        <v>0</v>
      </c>
      <c r="V86" s="57">
        <v>0</v>
      </c>
      <c r="W86" s="60">
        <v>17519900</v>
      </c>
    </row>
    <row r="87" spans="1:23" s="10" customFormat="1" ht="12.75" customHeight="1">
      <c r="A87" s="27"/>
      <c r="B87" s="53" t="s">
        <v>227</v>
      </c>
      <c r="C87" s="54" t="s">
        <v>228</v>
      </c>
      <c r="D87" s="55">
        <v>0</v>
      </c>
      <c r="E87" s="56">
        <v>21381214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7">
        <v>6922786</v>
      </c>
      <c r="O87" s="58">
        <v>0</v>
      </c>
      <c r="P87" s="57">
        <v>0</v>
      </c>
      <c r="Q87" s="59">
        <v>28304000</v>
      </c>
      <c r="R87" s="58">
        <v>28304000</v>
      </c>
      <c r="S87" s="57">
        <v>0</v>
      </c>
      <c r="T87" s="57">
        <v>0</v>
      </c>
      <c r="U87" s="56">
        <v>0</v>
      </c>
      <c r="V87" s="57">
        <v>0</v>
      </c>
      <c r="W87" s="60">
        <v>28304000</v>
      </c>
    </row>
    <row r="88" spans="1:23" s="10" customFormat="1" ht="12.75" customHeight="1">
      <c r="A88" s="27"/>
      <c r="B88" s="53" t="s">
        <v>229</v>
      </c>
      <c r="C88" s="54" t="s">
        <v>230</v>
      </c>
      <c r="D88" s="55">
        <v>0</v>
      </c>
      <c r="E88" s="56">
        <v>37661000</v>
      </c>
      <c r="F88" s="56">
        <v>0</v>
      </c>
      <c r="G88" s="56">
        <v>0</v>
      </c>
      <c r="H88" s="56">
        <v>5000000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7">
        <v>0</v>
      </c>
      <c r="O88" s="58">
        <v>0</v>
      </c>
      <c r="P88" s="57">
        <v>0</v>
      </c>
      <c r="Q88" s="59">
        <v>42661000</v>
      </c>
      <c r="R88" s="58">
        <v>42661000</v>
      </c>
      <c r="S88" s="57">
        <v>0</v>
      </c>
      <c r="T88" s="57">
        <v>0</v>
      </c>
      <c r="U88" s="56">
        <v>0</v>
      </c>
      <c r="V88" s="57">
        <v>0</v>
      </c>
      <c r="W88" s="60">
        <v>42661000</v>
      </c>
    </row>
    <row r="89" spans="1:23" s="10" customFormat="1" ht="12.75" customHeight="1">
      <c r="A89" s="27"/>
      <c r="B89" s="53" t="s">
        <v>231</v>
      </c>
      <c r="C89" s="54" t="s">
        <v>232</v>
      </c>
      <c r="D89" s="55">
        <v>0</v>
      </c>
      <c r="E89" s="56">
        <v>44683000</v>
      </c>
      <c r="F89" s="56">
        <v>0</v>
      </c>
      <c r="G89" s="56">
        <v>0</v>
      </c>
      <c r="H89" s="56">
        <v>8000000</v>
      </c>
      <c r="I89" s="56">
        <v>5328350</v>
      </c>
      <c r="J89" s="56">
        <v>0</v>
      </c>
      <c r="K89" s="56">
        <v>0</v>
      </c>
      <c r="L89" s="56">
        <v>0</v>
      </c>
      <c r="M89" s="56">
        <v>0</v>
      </c>
      <c r="N89" s="57">
        <v>19243000</v>
      </c>
      <c r="O89" s="58">
        <v>12124780</v>
      </c>
      <c r="P89" s="57">
        <v>0</v>
      </c>
      <c r="Q89" s="59">
        <v>89379130</v>
      </c>
      <c r="R89" s="58">
        <v>70650780</v>
      </c>
      <c r="S89" s="57">
        <v>0</v>
      </c>
      <c r="T89" s="57">
        <v>0</v>
      </c>
      <c r="U89" s="56">
        <v>0</v>
      </c>
      <c r="V89" s="57">
        <v>18728350</v>
      </c>
      <c r="W89" s="60">
        <v>89379130</v>
      </c>
    </row>
    <row r="90" spans="1:23" s="10" customFormat="1" ht="12.75" customHeight="1">
      <c r="A90" s="27"/>
      <c r="B90" s="53" t="s">
        <v>233</v>
      </c>
      <c r="C90" s="54" t="s">
        <v>234</v>
      </c>
      <c r="D90" s="55">
        <v>1000000</v>
      </c>
      <c r="E90" s="56">
        <v>17710000</v>
      </c>
      <c r="F90" s="56">
        <v>0</v>
      </c>
      <c r="G90" s="56">
        <v>0</v>
      </c>
      <c r="H90" s="56">
        <v>5600000</v>
      </c>
      <c r="I90" s="56">
        <v>0</v>
      </c>
      <c r="J90" s="56">
        <v>0</v>
      </c>
      <c r="K90" s="56">
        <v>0</v>
      </c>
      <c r="L90" s="56">
        <v>0</v>
      </c>
      <c r="M90" s="56">
        <v>5490000</v>
      </c>
      <c r="N90" s="57">
        <v>0</v>
      </c>
      <c r="O90" s="58">
        <v>5296500</v>
      </c>
      <c r="P90" s="57">
        <v>0</v>
      </c>
      <c r="Q90" s="59">
        <v>35096500</v>
      </c>
      <c r="R90" s="58">
        <v>15210000</v>
      </c>
      <c r="S90" s="57">
        <v>0</v>
      </c>
      <c r="T90" s="57">
        <v>0</v>
      </c>
      <c r="U90" s="56">
        <v>0</v>
      </c>
      <c r="V90" s="57">
        <v>19886500</v>
      </c>
      <c r="W90" s="60">
        <v>35096500</v>
      </c>
    </row>
    <row r="91" spans="1:23" s="10" customFormat="1" ht="12.75" customHeight="1">
      <c r="A91" s="27"/>
      <c r="B91" s="53" t="s">
        <v>235</v>
      </c>
      <c r="C91" s="54" t="s">
        <v>236</v>
      </c>
      <c r="D91" s="55">
        <v>7500000</v>
      </c>
      <c r="E91" s="56">
        <v>30870509</v>
      </c>
      <c r="F91" s="56">
        <v>0</v>
      </c>
      <c r="G91" s="56">
        <v>0</v>
      </c>
      <c r="H91" s="56">
        <v>30000000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7">
        <v>39623724</v>
      </c>
      <c r="O91" s="58">
        <v>1592365</v>
      </c>
      <c r="P91" s="57">
        <v>1150000</v>
      </c>
      <c r="Q91" s="59">
        <v>110736598</v>
      </c>
      <c r="R91" s="58">
        <v>43198000</v>
      </c>
      <c r="S91" s="57">
        <v>0</v>
      </c>
      <c r="T91" s="57">
        <v>67538598</v>
      </c>
      <c r="U91" s="56">
        <v>0</v>
      </c>
      <c r="V91" s="57">
        <v>0</v>
      </c>
      <c r="W91" s="60">
        <v>110736598</v>
      </c>
    </row>
    <row r="92" spans="1:23" s="10" customFormat="1" ht="12.75" customHeight="1">
      <c r="A92" s="27"/>
      <c r="B92" s="53" t="s">
        <v>237</v>
      </c>
      <c r="C92" s="54" t="s">
        <v>238</v>
      </c>
      <c r="D92" s="55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7">
        <v>0</v>
      </c>
      <c r="O92" s="58">
        <v>0</v>
      </c>
      <c r="P92" s="57">
        <v>0</v>
      </c>
      <c r="Q92" s="59">
        <v>0</v>
      </c>
      <c r="R92" s="58">
        <v>0</v>
      </c>
      <c r="S92" s="57">
        <v>0</v>
      </c>
      <c r="T92" s="57">
        <v>0</v>
      </c>
      <c r="U92" s="56">
        <v>0</v>
      </c>
      <c r="V92" s="57">
        <v>0</v>
      </c>
      <c r="W92" s="60">
        <v>0</v>
      </c>
    </row>
    <row r="93" spans="1:23" s="10" customFormat="1" ht="12.75" customHeight="1">
      <c r="A93" s="27"/>
      <c r="B93" s="53" t="s">
        <v>239</v>
      </c>
      <c r="C93" s="54" t="s">
        <v>240</v>
      </c>
      <c r="D93" s="55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7">
        <v>0</v>
      </c>
      <c r="O93" s="58">
        <v>0</v>
      </c>
      <c r="P93" s="57">
        <v>0</v>
      </c>
      <c r="Q93" s="59">
        <v>0</v>
      </c>
      <c r="R93" s="58">
        <v>0</v>
      </c>
      <c r="S93" s="57">
        <v>0</v>
      </c>
      <c r="T93" s="57">
        <v>0</v>
      </c>
      <c r="U93" s="56">
        <v>0</v>
      </c>
      <c r="V93" s="57">
        <v>0</v>
      </c>
      <c r="W93" s="60">
        <v>0</v>
      </c>
    </row>
    <row r="94" spans="1:23" s="10" customFormat="1" ht="12.75" customHeight="1">
      <c r="A94" s="27"/>
      <c r="B94" s="53" t="s">
        <v>71</v>
      </c>
      <c r="C94" s="54" t="s">
        <v>72</v>
      </c>
      <c r="D94" s="55">
        <v>0</v>
      </c>
      <c r="E94" s="56">
        <v>117568000</v>
      </c>
      <c r="F94" s="56">
        <v>102000000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7">
        <v>0</v>
      </c>
      <c r="O94" s="58">
        <v>0</v>
      </c>
      <c r="P94" s="57">
        <v>0</v>
      </c>
      <c r="Q94" s="59">
        <v>219568000</v>
      </c>
      <c r="R94" s="58">
        <v>175568000</v>
      </c>
      <c r="S94" s="57">
        <v>0</v>
      </c>
      <c r="T94" s="57">
        <v>40000000</v>
      </c>
      <c r="U94" s="56">
        <v>0</v>
      </c>
      <c r="V94" s="57">
        <v>4000000</v>
      </c>
      <c r="W94" s="60">
        <v>219568000</v>
      </c>
    </row>
    <row r="95" spans="1:23" s="10" customFormat="1" ht="12.75" customHeight="1">
      <c r="A95" s="27"/>
      <c r="B95" s="53" t="s">
        <v>241</v>
      </c>
      <c r="C95" s="54" t="s">
        <v>242</v>
      </c>
      <c r="D95" s="55">
        <v>0</v>
      </c>
      <c r="E95" s="56">
        <v>15742000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7">
        <v>0</v>
      </c>
      <c r="O95" s="58">
        <v>950000</v>
      </c>
      <c r="P95" s="57">
        <v>0</v>
      </c>
      <c r="Q95" s="59">
        <v>16692000</v>
      </c>
      <c r="R95" s="58">
        <v>15742000</v>
      </c>
      <c r="S95" s="57">
        <v>0</v>
      </c>
      <c r="T95" s="57">
        <v>0</v>
      </c>
      <c r="U95" s="56">
        <v>0</v>
      </c>
      <c r="V95" s="57">
        <v>950000</v>
      </c>
      <c r="W95" s="60">
        <v>16692000</v>
      </c>
    </row>
    <row r="96" spans="1:23" s="10" customFormat="1" ht="12.75" customHeight="1">
      <c r="A96" s="27"/>
      <c r="B96" s="53" t="s">
        <v>243</v>
      </c>
      <c r="C96" s="54" t="s">
        <v>244</v>
      </c>
      <c r="D96" s="55">
        <v>33856000</v>
      </c>
      <c r="E96" s="56">
        <v>12907600</v>
      </c>
      <c r="F96" s="56">
        <v>0</v>
      </c>
      <c r="G96" s="56">
        <v>0</v>
      </c>
      <c r="H96" s="56">
        <v>1269600</v>
      </c>
      <c r="I96" s="56">
        <v>0</v>
      </c>
      <c r="J96" s="56">
        <v>2907000</v>
      </c>
      <c r="K96" s="56">
        <v>0</v>
      </c>
      <c r="L96" s="56">
        <v>0</v>
      </c>
      <c r="M96" s="56">
        <v>0</v>
      </c>
      <c r="N96" s="57">
        <v>2211600</v>
      </c>
      <c r="O96" s="58">
        <v>1707207</v>
      </c>
      <c r="P96" s="57">
        <v>0</v>
      </c>
      <c r="Q96" s="59">
        <v>54859007</v>
      </c>
      <c r="R96" s="58">
        <v>666293</v>
      </c>
      <c r="S96" s="57">
        <v>33856000</v>
      </c>
      <c r="T96" s="57">
        <v>0</v>
      </c>
      <c r="U96" s="56">
        <v>0</v>
      </c>
      <c r="V96" s="57">
        <v>20336714</v>
      </c>
      <c r="W96" s="60">
        <v>54859007</v>
      </c>
    </row>
    <row r="97" spans="1:23" s="10" customFormat="1" ht="12.75" customHeight="1">
      <c r="A97" s="27"/>
      <c r="B97" s="53" t="s">
        <v>245</v>
      </c>
      <c r="C97" s="54" t="s">
        <v>246</v>
      </c>
      <c r="D97" s="55">
        <v>0</v>
      </c>
      <c r="E97" s="56">
        <v>6500000</v>
      </c>
      <c r="F97" s="56">
        <v>0</v>
      </c>
      <c r="G97" s="56">
        <v>0</v>
      </c>
      <c r="H97" s="56">
        <v>16000000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7">
        <v>10644650</v>
      </c>
      <c r="O97" s="58">
        <v>0</v>
      </c>
      <c r="P97" s="57">
        <v>0</v>
      </c>
      <c r="Q97" s="59">
        <v>33144650</v>
      </c>
      <c r="R97" s="58">
        <v>33144650</v>
      </c>
      <c r="S97" s="57">
        <v>0</v>
      </c>
      <c r="T97" s="57">
        <v>0</v>
      </c>
      <c r="U97" s="56">
        <v>0</v>
      </c>
      <c r="V97" s="57">
        <v>0</v>
      </c>
      <c r="W97" s="60">
        <v>33144650</v>
      </c>
    </row>
    <row r="98" spans="1:23" s="10" customFormat="1" ht="12.75" customHeight="1">
      <c r="A98" s="27"/>
      <c r="B98" s="53" t="s">
        <v>247</v>
      </c>
      <c r="C98" s="54" t="s">
        <v>248</v>
      </c>
      <c r="D98" s="55">
        <v>0</v>
      </c>
      <c r="E98" s="56">
        <v>20238729</v>
      </c>
      <c r="F98" s="56">
        <v>0</v>
      </c>
      <c r="G98" s="56">
        <v>0</v>
      </c>
      <c r="H98" s="56">
        <v>12000000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7">
        <v>8645071</v>
      </c>
      <c r="O98" s="58">
        <v>7691210</v>
      </c>
      <c r="P98" s="57">
        <v>0</v>
      </c>
      <c r="Q98" s="59">
        <v>48575010</v>
      </c>
      <c r="R98" s="58">
        <v>38887800</v>
      </c>
      <c r="S98" s="57">
        <v>0</v>
      </c>
      <c r="T98" s="57">
        <v>0</v>
      </c>
      <c r="U98" s="56">
        <v>0</v>
      </c>
      <c r="V98" s="57">
        <v>9687210</v>
      </c>
      <c r="W98" s="60">
        <v>48575010</v>
      </c>
    </row>
    <row r="99" spans="1:23" s="10" customFormat="1" ht="12.75" customHeight="1">
      <c r="A99" s="27"/>
      <c r="B99" s="53" t="s">
        <v>249</v>
      </c>
      <c r="C99" s="54" t="s">
        <v>250</v>
      </c>
      <c r="D99" s="55">
        <v>420000</v>
      </c>
      <c r="E99" s="56">
        <v>37135000</v>
      </c>
      <c r="F99" s="56">
        <v>263000</v>
      </c>
      <c r="G99" s="56">
        <v>0</v>
      </c>
      <c r="H99" s="56">
        <v>3150000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7">
        <v>158000</v>
      </c>
      <c r="O99" s="58">
        <v>1103000</v>
      </c>
      <c r="P99" s="57">
        <v>0</v>
      </c>
      <c r="Q99" s="59">
        <v>42229000</v>
      </c>
      <c r="R99" s="58">
        <v>37135000</v>
      </c>
      <c r="S99" s="57">
        <v>0</v>
      </c>
      <c r="T99" s="57">
        <v>0</v>
      </c>
      <c r="U99" s="56">
        <v>0</v>
      </c>
      <c r="V99" s="57">
        <v>5094000</v>
      </c>
      <c r="W99" s="60">
        <v>42229000</v>
      </c>
    </row>
    <row r="100" spans="1:23" s="10" customFormat="1" ht="12.75" customHeight="1">
      <c r="A100" s="27"/>
      <c r="B100" s="53" t="s">
        <v>251</v>
      </c>
      <c r="C100" s="54" t="s">
        <v>252</v>
      </c>
      <c r="D100" s="55">
        <v>0</v>
      </c>
      <c r="E100" s="56">
        <v>31873000</v>
      </c>
      <c r="F100" s="56">
        <v>0</v>
      </c>
      <c r="G100" s="56">
        <v>0</v>
      </c>
      <c r="H100" s="56">
        <v>12000000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7">
        <v>0</v>
      </c>
      <c r="O100" s="58">
        <v>445200</v>
      </c>
      <c r="P100" s="57">
        <v>0</v>
      </c>
      <c r="Q100" s="59">
        <v>44318200</v>
      </c>
      <c r="R100" s="58">
        <v>43873000</v>
      </c>
      <c r="S100" s="57">
        <v>0</v>
      </c>
      <c r="T100" s="57">
        <v>0</v>
      </c>
      <c r="U100" s="56">
        <v>0</v>
      </c>
      <c r="V100" s="57">
        <v>445200</v>
      </c>
      <c r="W100" s="60">
        <v>44318200</v>
      </c>
    </row>
    <row r="101" spans="1:23" s="10" customFormat="1" ht="12.75" customHeight="1">
      <c r="A101" s="27"/>
      <c r="B101" s="53" t="s">
        <v>253</v>
      </c>
      <c r="C101" s="54" t="s">
        <v>254</v>
      </c>
      <c r="D101" s="55">
        <v>0</v>
      </c>
      <c r="E101" s="56">
        <v>30787266</v>
      </c>
      <c r="F101" s="56">
        <v>0</v>
      </c>
      <c r="G101" s="56">
        <v>0</v>
      </c>
      <c r="H101" s="56">
        <v>17000000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7">
        <v>112734</v>
      </c>
      <c r="O101" s="58">
        <v>0</v>
      </c>
      <c r="P101" s="57">
        <v>0</v>
      </c>
      <c r="Q101" s="59">
        <v>47900000</v>
      </c>
      <c r="R101" s="58">
        <v>47900000</v>
      </c>
      <c r="S101" s="57">
        <v>0</v>
      </c>
      <c r="T101" s="57">
        <v>0</v>
      </c>
      <c r="U101" s="56">
        <v>0</v>
      </c>
      <c r="V101" s="57">
        <v>0</v>
      </c>
      <c r="W101" s="60">
        <v>47900000</v>
      </c>
    </row>
    <row r="102" spans="1:23" s="10" customFormat="1" ht="12.75" customHeight="1">
      <c r="A102" s="27"/>
      <c r="B102" s="53" t="s">
        <v>255</v>
      </c>
      <c r="C102" s="54" t="s">
        <v>256</v>
      </c>
      <c r="D102" s="55">
        <v>0</v>
      </c>
      <c r="E102" s="56">
        <v>23000000</v>
      </c>
      <c r="F102" s="56">
        <v>0</v>
      </c>
      <c r="G102" s="56">
        <v>0</v>
      </c>
      <c r="H102" s="56">
        <v>12814270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7">
        <v>21500000</v>
      </c>
      <c r="O102" s="58">
        <v>0</v>
      </c>
      <c r="P102" s="57">
        <v>0</v>
      </c>
      <c r="Q102" s="59">
        <v>57314270</v>
      </c>
      <c r="R102" s="58">
        <v>49918000</v>
      </c>
      <c r="S102" s="57">
        <v>0</v>
      </c>
      <c r="T102" s="57">
        <v>0</v>
      </c>
      <c r="U102" s="56">
        <v>0</v>
      </c>
      <c r="V102" s="57">
        <v>7396270</v>
      </c>
      <c r="W102" s="60">
        <v>57314270</v>
      </c>
    </row>
    <row r="103" spans="1:23" s="10" customFormat="1" ht="12.75" customHeight="1">
      <c r="A103" s="27"/>
      <c r="B103" s="53" t="s">
        <v>257</v>
      </c>
      <c r="C103" s="54" t="s">
        <v>258</v>
      </c>
      <c r="D103" s="55">
        <v>0</v>
      </c>
      <c r="E103" s="56">
        <v>9394000</v>
      </c>
      <c r="F103" s="56">
        <v>0</v>
      </c>
      <c r="G103" s="56">
        <v>0</v>
      </c>
      <c r="H103" s="56">
        <v>12331000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7">
        <v>15669000</v>
      </c>
      <c r="O103" s="58">
        <v>12246445</v>
      </c>
      <c r="P103" s="57">
        <v>0</v>
      </c>
      <c r="Q103" s="59">
        <v>49640445</v>
      </c>
      <c r="R103" s="58">
        <v>37394000</v>
      </c>
      <c r="S103" s="57">
        <v>0</v>
      </c>
      <c r="T103" s="57">
        <v>0</v>
      </c>
      <c r="U103" s="56">
        <v>0</v>
      </c>
      <c r="V103" s="57">
        <v>12246445</v>
      </c>
      <c r="W103" s="60">
        <v>49640445</v>
      </c>
    </row>
    <row r="104" spans="1:23" s="10" customFormat="1" ht="12.75" customHeight="1">
      <c r="A104" s="27"/>
      <c r="B104" s="53" t="s">
        <v>259</v>
      </c>
      <c r="C104" s="54" t="s">
        <v>260</v>
      </c>
      <c r="D104" s="55">
        <v>1000000</v>
      </c>
      <c r="E104" s="56">
        <v>15000000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2000000</v>
      </c>
      <c r="L104" s="56">
        <v>0</v>
      </c>
      <c r="M104" s="56">
        <v>1500000</v>
      </c>
      <c r="N104" s="57">
        <v>19500000</v>
      </c>
      <c r="O104" s="58">
        <v>3722500</v>
      </c>
      <c r="P104" s="57">
        <v>0</v>
      </c>
      <c r="Q104" s="59">
        <v>42722500</v>
      </c>
      <c r="R104" s="58">
        <v>30163000</v>
      </c>
      <c r="S104" s="57">
        <v>0</v>
      </c>
      <c r="T104" s="57">
        <v>12559500</v>
      </c>
      <c r="U104" s="56">
        <v>0</v>
      </c>
      <c r="V104" s="57">
        <v>0</v>
      </c>
      <c r="W104" s="60">
        <v>42722500</v>
      </c>
    </row>
    <row r="105" spans="1:23" s="10" customFormat="1" ht="12.75" customHeight="1">
      <c r="A105" s="27"/>
      <c r="B105" s="53" t="s">
        <v>261</v>
      </c>
      <c r="C105" s="54" t="s">
        <v>262</v>
      </c>
      <c r="D105" s="55">
        <v>0</v>
      </c>
      <c r="E105" s="56">
        <v>4657000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7">
        <v>15400000</v>
      </c>
      <c r="O105" s="58">
        <v>3400000</v>
      </c>
      <c r="P105" s="57">
        <v>0</v>
      </c>
      <c r="Q105" s="59">
        <v>23457000</v>
      </c>
      <c r="R105" s="58">
        <v>21357000</v>
      </c>
      <c r="S105" s="57">
        <v>0</v>
      </c>
      <c r="T105" s="57">
        <v>2100000</v>
      </c>
      <c r="U105" s="56">
        <v>0</v>
      </c>
      <c r="V105" s="57">
        <v>0</v>
      </c>
      <c r="W105" s="60">
        <v>23457000</v>
      </c>
    </row>
    <row r="106" spans="1:23" s="10" customFormat="1" ht="12.75" customHeight="1">
      <c r="A106" s="27"/>
      <c r="B106" s="53" t="s">
        <v>263</v>
      </c>
      <c r="C106" s="54" t="s">
        <v>264</v>
      </c>
      <c r="D106" s="55">
        <v>0</v>
      </c>
      <c r="E106" s="56">
        <v>6228200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7">
        <v>18684600</v>
      </c>
      <c r="O106" s="58">
        <v>7431650</v>
      </c>
      <c r="P106" s="57">
        <v>0</v>
      </c>
      <c r="Q106" s="59">
        <v>32344450</v>
      </c>
      <c r="R106" s="58">
        <v>24912800</v>
      </c>
      <c r="S106" s="57">
        <v>0</v>
      </c>
      <c r="T106" s="57">
        <v>0</v>
      </c>
      <c r="U106" s="56">
        <v>0</v>
      </c>
      <c r="V106" s="57">
        <v>7431650</v>
      </c>
      <c r="W106" s="60">
        <v>32344450</v>
      </c>
    </row>
    <row r="107" spans="1:23" s="10" customFormat="1" ht="12.75" customHeight="1">
      <c r="A107" s="27"/>
      <c r="B107" s="53" t="s">
        <v>73</v>
      </c>
      <c r="C107" s="54" t="s">
        <v>74</v>
      </c>
      <c r="D107" s="55">
        <v>15198100</v>
      </c>
      <c r="E107" s="56">
        <v>117860500</v>
      </c>
      <c r="F107" s="56">
        <v>108011100</v>
      </c>
      <c r="G107" s="56">
        <v>0</v>
      </c>
      <c r="H107" s="56">
        <v>93540400</v>
      </c>
      <c r="I107" s="56">
        <v>66060500</v>
      </c>
      <c r="J107" s="56">
        <v>0</v>
      </c>
      <c r="K107" s="56">
        <v>0</v>
      </c>
      <c r="L107" s="56">
        <v>0</v>
      </c>
      <c r="M107" s="56">
        <v>8500000</v>
      </c>
      <c r="N107" s="57">
        <v>42600700</v>
      </c>
      <c r="O107" s="58">
        <v>80227400</v>
      </c>
      <c r="P107" s="57">
        <v>0</v>
      </c>
      <c r="Q107" s="59">
        <v>531998700</v>
      </c>
      <c r="R107" s="58">
        <v>165728000</v>
      </c>
      <c r="S107" s="57">
        <v>0</v>
      </c>
      <c r="T107" s="57">
        <v>0</v>
      </c>
      <c r="U107" s="56">
        <v>0</v>
      </c>
      <c r="V107" s="57">
        <v>366270700</v>
      </c>
      <c r="W107" s="60">
        <v>531998700</v>
      </c>
    </row>
    <row r="108" spans="1:23" s="10" customFormat="1" ht="12.75" customHeight="1">
      <c r="A108" s="27"/>
      <c r="B108" s="53" t="s">
        <v>265</v>
      </c>
      <c r="C108" s="54" t="s">
        <v>266</v>
      </c>
      <c r="D108" s="55">
        <v>0</v>
      </c>
      <c r="E108" s="56">
        <v>37495000</v>
      </c>
      <c r="F108" s="56">
        <v>0</v>
      </c>
      <c r="G108" s="56">
        <v>0</v>
      </c>
      <c r="H108" s="56">
        <v>1460000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7">
        <v>9600000</v>
      </c>
      <c r="O108" s="58">
        <v>11725000</v>
      </c>
      <c r="P108" s="57">
        <v>0</v>
      </c>
      <c r="Q108" s="59">
        <v>60280000</v>
      </c>
      <c r="R108" s="58">
        <v>53280000</v>
      </c>
      <c r="S108" s="57">
        <v>0</v>
      </c>
      <c r="T108" s="57">
        <v>0</v>
      </c>
      <c r="U108" s="56">
        <v>0</v>
      </c>
      <c r="V108" s="57">
        <v>7000000</v>
      </c>
      <c r="W108" s="60">
        <v>60280000</v>
      </c>
    </row>
    <row r="109" spans="1:23" s="10" customFormat="1" ht="12.75" customHeight="1">
      <c r="A109" s="27"/>
      <c r="B109" s="53" t="s">
        <v>267</v>
      </c>
      <c r="C109" s="54" t="s">
        <v>268</v>
      </c>
      <c r="D109" s="55">
        <v>0</v>
      </c>
      <c r="E109" s="56">
        <v>18033000</v>
      </c>
      <c r="F109" s="56">
        <v>0</v>
      </c>
      <c r="G109" s="56">
        <v>0</v>
      </c>
      <c r="H109" s="56">
        <v>17200000</v>
      </c>
      <c r="I109" s="56">
        <v>0</v>
      </c>
      <c r="J109" s="56">
        <v>0</v>
      </c>
      <c r="K109" s="56">
        <v>0</v>
      </c>
      <c r="L109" s="56">
        <v>150000</v>
      </c>
      <c r="M109" s="56">
        <v>0</v>
      </c>
      <c r="N109" s="57">
        <v>0</v>
      </c>
      <c r="O109" s="58">
        <v>2689000</v>
      </c>
      <c r="P109" s="57">
        <v>0</v>
      </c>
      <c r="Q109" s="59">
        <v>38072000</v>
      </c>
      <c r="R109" s="58">
        <v>34033000</v>
      </c>
      <c r="S109" s="57">
        <v>0</v>
      </c>
      <c r="T109" s="57">
        <v>0</v>
      </c>
      <c r="U109" s="56">
        <v>0</v>
      </c>
      <c r="V109" s="57">
        <v>4039000</v>
      </c>
      <c r="W109" s="60">
        <v>38072000</v>
      </c>
    </row>
    <row r="110" spans="1:23" s="10" customFormat="1" ht="12.75" customHeight="1">
      <c r="A110" s="27"/>
      <c r="B110" s="53" t="s">
        <v>269</v>
      </c>
      <c r="C110" s="54" t="s">
        <v>270</v>
      </c>
      <c r="D110" s="55">
        <v>0</v>
      </c>
      <c r="E110" s="56">
        <v>22834000</v>
      </c>
      <c r="F110" s="56">
        <v>0</v>
      </c>
      <c r="G110" s="56">
        <v>0</v>
      </c>
      <c r="H110" s="56">
        <v>25600000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7">
        <v>0</v>
      </c>
      <c r="O110" s="58">
        <v>0</v>
      </c>
      <c r="P110" s="57">
        <v>0</v>
      </c>
      <c r="Q110" s="59">
        <v>48434000</v>
      </c>
      <c r="R110" s="58">
        <v>48434000</v>
      </c>
      <c r="S110" s="57">
        <v>0</v>
      </c>
      <c r="T110" s="57">
        <v>0</v>
      </c>
      <c r="U110" s="56">
        <v>0</v>
      </c>
      <c r="V110" s="57">
        <v>0</v>
      </c>
      <c r="W110" s="60">
        <v>48434000</v>
      </c>
    </row>
    <row r="111" spans="1:23" s="10" customFormat="1" ht="12.75" customHeight="1">
      <c r="A111" s="27"/>
      <c r="B111" s="53" t="s">
        <v>271</v>
      </c>
      <c r="C111" s="54" t="s">
        <v>272</v>
      </c>
      <c r="D111" s="55">
        <v>0</v>
      </c>
      <c r="E111" s="56">
        <v>35369000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7">
        <v>2000000</v>
      </c>
      <c r="O111" s="58">
        <v>0</v>
      </c>
      <c r="P111" s="57">
        <v>0</v>
      </c>
      <c r="Q111" s="59">
        <v>37369000</v>
      </c>
      <c r="R111" s="58">
        <v>35369000</v>
      </c>
      <c r="S111" s="57">
        <v>0</v>
      </c>
      <c r="T111" s="57">
        <v>2000000</v>
      </c>
      <c r="U111" s="56">
        <v>0</v>
      </c>
      <c r="V111" s="57">
        <v>0</v>
      </c>
      <c r="W111" s="60">
        <v>37369000</v>
      </c>
    </row>
    <row r="112" spans="1:23" s="10" customFormat="1" ht="12.75" customHeight="1">
      <c r="A112" s="27"/>
      <c r="B112" s="53" t="s">
        <v>273</v>
      </c>
      <c r="C112" s="54" t="s">
        <v>274</v>
      </c>
      <c r="D112" s="55">
        <v>2900000</v>
      </c>
      <c r="E112" s="56">
        <v>125187190</v>
      </c>
      <c r="F112" s="56">
        <v>0</v>
      </c>
      <c r="G112" s="56">
        <v>0</v>
      </c>
      <c r="H112" s="56">
        <v>86690000</v>
      </c>
      <c r="I112" s="56">
        <v>0</v>
      </c>
      <c r="J112" s="56">
        <v>0</v>
      </c>
      <c r="K112" s="56">
        <v>0</v>
      </c>
      <c r="L112" s="56">
        <v>3000000</v>
      </c>
      <c r="M112" s="56">
        <v>0</v>
      </c>
      <c r="N112" s="57">
        <v>51620000</v>
      </c>
      <c r="O112" s="58">
        <v>3865600</v>
      </c>
      <c r="P112" s="57">
        <v>0</v>
      </c>
      <c r="Q112" s="59">
        <v>273262790</v>
      </c>
      <c r="R112" s="58">
        <v>65099800</v>
      </c>
      <c r="S112" s="57">
        <v>40000000</v>
      </c>
      <c r="T112" s="57">
        <v>0</v>
      </c>
      <c r="U112" s="56">
        <v>0</v>
      </c>
      <c r="V112" s="57">
        <v>168162990</v>
      </c>
      <c r="W112" s="60">
        <v>273262790</v>
      </c>
    </row>
    <row r="113" spans="1:23" s="10" customFormat="1" ht="12.75" customHeight="1">
      <c r="A113" s="27"/>
      <c r="B113" s="53" t="s">
        <v>275</v>
      </c>
      <c r="C113" s="54" t="s">
        <v>276</v>
      </c>
      <c r="D113" s="55">
        <v>0</v>
      </c>
      <c r="E113" s="56">
        <v>41924000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7">
        <v>200000</v>
      </c>
      <c r="O113" s="58">
        <v>4660600</v>
      </c>
      <c r="P113" s="57">
        <v>0</v>
      </c>
      <c r="Q113" s="59">
        <v>46784600</v>
      </c>
      <c r="R113" s="58">
        <v>29809000</v>
      </c>
      <c r="S113" s="57">
        <v>0</v>
      </c>
      <c r="T113" s="57">
        <v>0</v>
      </c>
      <c r="U113" s="56">
        <v>0</v>
      </c>
      <c r="V113" s="57">
        <v>16975600</v>
      </c>
      <c r="W113" s="60">
        <v>46784600</v>
      </c>
    </row>
    <row r="114" spans="1:23" s="10" customFormat="1" ht="12.75" customHeight="1">
      <c r="A114" s="27"/>
      <c r="B114" s="53" t="s">
        <v>277</v>
      </c>
      <c r="C114" s="54" t="s">
        <v>278</v>
      </c>
      <c r="D114" s="55">
        <v>0</v>
      </c>
      <c r="E114" s="56">
        <v>22320000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7">
        <v>0</v>
      </c>
      <c r="O114" s="58">
        <v>0</v>
      </c>
      <c r="P114" s="57">
        <v>0</v>
      </c>
      <c r="Q114" s="59">
        <v>22320000</v>
      </c>
      <c r="R114" s="58">
        <v>22320000</v>
      </c>
      <c r="S114" s="57">
        <v>0</v>
      </c>
      <c r="T114" s="57">
        <v>0</v>
      </c>
      <c r="U114" s="56">
        <v>0</v>
      </c>
      <c r="V114" s="57">
        <v>0</v>
      </c>
      <c r="W114" s="60">
        <v>22320000</v>
      </c>
    </row>
    <row r="115" spans="1:23" s="10" customFormat="1" ht="12.75" customHeight="1">
      <c r="A115" s="27"/>
      <c r="B115" s="53" t="s">
        <v>279</v>
      </c>
      <c r="C115" s="54" t="s">
        <v>280</v>
      </c>
      <c r="D115" s="55">
        <v>0</v>
      </c>
      <c r="E115" s="56">
        <v>42318000</v>
      </c>
      <c r="F115" s="56">
        <v>0</v>
      </c>
      <c r="G115" s="56">
        <v>0</v>
      </c>
      <c r="H115" s="56">
        <v>13800000</v>
      </c>
      <c r="I115" s="56">
        <v>0</v>
      </c>
      <c r="J115" s="56">
        <v>0</v>
      </c>
      <c r="K115" s="56">
        <v>0</v>
      </c>
      <c r="L115" s="56">
        <v>5000000</v>
      </c>
      <c r="M115" s="56">
        <v>5000000</v>
      </c>
      <c r="N115" s="57">
        <v>0</v>
      </c>
      <c r="O115" s="58">
        <v>9700000</v>
      </c>
      <c r="P115" s="57">
        <v>0</v>
      </c>
      <c r="Q115" s="59">
        <v>75818000</v>
      </c>
      <c r="R115" s="58">
        <v>29317620</v>
      </c>
      <c r="S115" s="57">
        <v>0</v>
      </c>
      <c r="T115" s="57">
        <v>0</v>
      </c>
      <c r="U115" s="56">
        <v>0</v>
      </c>
      <c r="V115" s="57">
        <v>46500380</v>
      </c>
      <c r="W115" s="60">
        <v>75818000</v>
      </c>
    </row>
    <row r="116" spans="1:23" s="10" customFormat="1" ht="12.75" customHeight="1">
      <c r="A116" s="27"/>
      <c r="B116" s="53" t="s">
        <v>281</v>
      </c>
      <c r="C116" s="54" t="s">
        <v>282</v>
      </c>
      <c r="D116" s="55">
        <v>0</v>
      </c>
      <c r="E116" s="56">
        <v>20852064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7">
        <v>14953600</v>
      </c>
      <c r="O116" s="58">
        <v>7745582</v>
      </c>
      <c r="P116" s="57">
        <v>0</v>
      </c>
      <c r="Q116" s="59">
        <v>43551246</v>
      </c>
      <c r="R116" s="58">
        <v>27867000</v>
      </c>
      <c r="S116" s="57">
        <v>0</v>
      </c>
      <c r="T116" s="57">
        <v>0</v>
      </c>
      <c r="U116" s="56">
        <v>0</v>
      </c>
      <c r="V116" s="57">
        <v>15684246</v>
      </c>
      <c r="W116" s="60">
        <v>43551246</v>
      </c>
    </row>
    <row r="117" spans="1:23" s="10" customFormat="1" ht="12.75" customHeight="1">
      <c r="A117" s="27"/>
      <c r="B117" s="53" t="s">
        <v>283</v>
      </c>
      <c r="C117" s="54" t="s">
        <v>284</v>
      </c>
      <c r="D117" s="55">
        <v>0</v>
      </c>
      <c r="E117" s="56">
        <v>19969100</v>
      </c>
      <c r="F117" s="56">
        <v>1264800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7">
        <v>36646900</v>
      </c>
      <c r="O117" s="58">
        <v>6666550</v>
      </c>
      <c r="P117" s="57">
        <v>0</v>
      </c>
      <c r="Q117" s="59">
        <v>64547350</v>
      </c>
      <c r="R117" s="58">
        <v>51616000</v>
      </c>
      <c r="S117" s="57">
        <v>0</v>
      </c>
      <c r="T117" s="57">
        <v>0</v>
      </c>
      <c r="U117" s="56">
        <v>0</v>
      </c>
      <c r="V117" s="57">
        <v>12931350</v>
      </c>
      <c r="W117" s="60">
        <v>64547350</v>
      </c>
    </row>
    <row r="118" spans="1:23" s="10" customFormat="1" ht="12.75" customHeight="1">
      <c r="A118" s="27"/>
      <c r="B118" s="53" t="s">
        <v>285</v>
      </c>
      <c r="C118" s="54" t="s">
        <v>286</v>
      </c>
      <c r="D118" s="55">
        <v>3000000</v>
      </c>
      <c r="E118" s="56">
        <v>47194000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7">
        <v>1477000</v>
      </c>
      <c r="O118" s="58">
        <v>6020850</v>
      </c>
      <c r="P118" s="57">
        <v>0</v>
      </c>
      <c r="Q118" s="59">
        <v>57691850</v>
      </c>
      <c r="R118" s="58">
        <v>27149000</v>
      </c>
      <c r="S118" s="57">
        <v>0</v>
      </c>
      <c r="T118" s="57">
        <v>0</v>
      </c>
      <c r="U118" s="56">
        <v>0</v>
      </c>
      <c r="V118" s="57">
        <v>30542850</v>
      </c>
      <c r="W118" s="60">
        <v>57691850</v>
      </c>
    </row>
    <row r="119" spans="1:23" s="10" customFormat="1" ht="12.75" customHeight="1">
      <c r="A119" s="27"/>
      <c r="B119" s="53" t="s">
        <v>287</v>
      </c>
      <c r="C119" s="54" t="s">
        <v>288</v>
      </c>
      <c r="D119" s="55">
        <v>6000000</v>
      </c>
      <c r="E119" s="56">
        <v>51616520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21500000</v>
      </c>
      <c r="M119" s="56">
        <v>0</v>
      </c>
      <c r="N119" s="57">
        <v>38653600</v>
      </c>
      <c r="O119" s="58">
        <v>12370000</v>
      </c>
      <c r="P119" s="57">
        <v>0</v>
      </c>
      <c r="Q119" s="59">
        <v>130140120</v>
      </c>
      <c r="R119" s="58">
        <v>57547861</v>
      </c>
      <c r="S119" s="57">
        <v>0</v>
      </c>
      <c r="T119" s="57">
        <v>0</v>
      </c>
      <c r="U119" s="56">
        <v>0</v>
      </c>
      <c r="V119" s="57">
        <v>72592259</v>
      </c>
      <c r="W119" s="60">
        <v>130140120</v>
      </c>
    </row>
    <row r="120" spans="1:23" s="10" customFormat="1" ht="12.75" customHeight="1">
      <c r="A120" s="27"/>
      <c r="B120" s="53" t="s">
        <v>289</v>
      </c>
      <c r="C120" s="54" t="s">
        <v>290</v>
      </c>
      <c r="D120" s="55">
        <v>350000</v>
      </c>
      <c r="E120" s="56">
        <v>86113688</v>
      </c>
      <c r="F120" s="56">
        <v>0</v>
      </c>
      <c r="G120" s="56">
        <v>0</v>
      </c>
      <c r="H120" s="56">
        <v>14135000</v>
      </c>
      <c r="I120" s="56">
        <v>0</v>
      </c>
      <c r="J120" s="56">
        <v>0</v>
      </c>
      <c r="K120" s="56">
        <v>0</v>
      </c>
      <c r="L120" s="56">
        <v>2000000</v>
      </c>
      <c r="M120" s="56">
        <v>0</v>
      </c>
      <c r="N120" s="57">
        <v>80002226</v>
      </c>
      <c r="O120" s="58">
        <v>0</v>
      </c>
      <c r="P120" s="57">
        <v>0</v>
      </c>
      <c r="Q120" s="59">
        <v>182600914</v>
      </c>
      <c r="R120" s="58">
        <v>68243000</v>
      </c>
      <c r="S120" s="57">
        <v>0</v>
      </c>
      <c r="T120" s="57">
        <v>0</v>
      </c>
      <c r="U120" s="56">
        <v>0</v>
      </c>
      <c r="V120" s="57">
        <v>114357914</v>
      </c>
      <c r="W120" s="60">
        <v>182600914</v>
      </c>
    </row>
    <row r="121" spans="1:23" s="10" customFormat="1" ht="12.75" customHeight="1">
      <c r="A121" s="27"/>
      <c r="B121" s="53" t="s">
        <v>291</v>
      </c>
      <c r="C121" s="54" t="s">
        <v>292</v>
      </c>
      <c r="D121" s="55">
        <v>0</v>
      </c>
      <c r="E121" s="56">
        <v>89549850</v>
      </c>
      <c r="F121" s="56">
        <v>0</v>
      </c>
      <c r="G121" s="56">
        <v>0</v>
      </c>
      <c r="H121" s="56">
        <v>45000000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7">
        <v>0</v>
      </c>
      <c r="O121" s="58">
        <v>235000</v>
      </c>
      <c r="P121" s="57">
        <v>0</v>
      </c>
      <c r="Q121" s="59">
        <v>134784850</v>
      </c>
      <c r="R121" s="58">
        <v>89549850</v>
      </c>
      <c r="S121" s="57">
        <v>30000000</v>
      </c>
      <c r="T121" s="57">
        <v>0</v>
      </c>
      <c r="U121" s="56">
        <v>0</v>
      </c>
      <c r="V121" s="57">
        <v>15235000</v>
      </c>
      <c r="W121" s="60">
        <v>134784850</v>
      </c>
    </row>
    <row r="122" spans="1:23" s="10" customFormat="1" ht="12.75" customHeight="1">
      <c r="A122" s="27"/>
      <c r="B122" s="53" t="s">
        <v>293</v>
      </c>
      <c r="C122" s="54" t="s">
        <v>294</v>
      </c>
      <c r="D122" s="55">
        <v>0</v>
      </c>
      <c r="E122" s="56">
        <v>15740799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7">
        <v>14683901</v>
      </c>
      <c r="O122" s="58">
        <v>0</v>
      </c>
      <c r="P122" s="57">
        <v>0</v>
      </c>
      <c r="Q122" s="59">
        <v>30424700</v>
      </c>
      <c r="R122" s="58">
        <v>30424700</v>
      </c>
      <c r="S122" s="57">
        <v>0</v>
      </c>
      <c r="T122" s="57">
        <v>0</v>
      </c>
      <c r="U122" s="56">
        <v>0</v>
      </c>
      <c r="V122" s="57">
        <v>0</v>
      </c>
      <c r="W122" s="60">
        <v>30424700</v>
      </c>
    </row>
    <row r="123" spans="1:23" s="10" customFormat="1" ht="12.75" customHeight="1">
      <c r="A123" s="27"/>
      <c r="B123" s="53" t="s">
        <v>295</v>
      </c>
      <c r="C123" s="54" t="s">
        <v>296</v>
      </c>
      <c r="D123" s="55">
        <v>8200000</v>
      </c>
      <c r="E123" s="56">
        <v>78251300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7">
        <v>15623700</v>
      </c>
      <c r="O123" s="58">
        <v>4650000</v>
      </c>
      <c r="P123" s="57">
        <v>0</v>
      </c>
      <c r="Q123" s="59">
        <v>106725000</v>
      </c>
      <c r="R123" s="58">
        <v>26812000</v>
      </c>
      <c r="S123" s="57">
        <v>0</v>
      </c>
      <c r="T123" s="57">
        <v>79913000</v>
      </c>
      <c r="U123" s="56">
        <v>0</v>
      </c>
      <c r="V123" s="57">
        <v>0</v>
      </c>
      <c r="W123" s="60">
        <v>106725000</v>
      </c>
    </row>
    <row r="124" spans="1:23" s="10" customFormat="1" ht="12.75" customHeight="1">
      <c r="A124" s="27"/>
      <c r="B124" s="53" t="s">
        <v>297</v>
      </c>
      <c r="C124" s="54" t="s">
        <v>298</v>
      </c>
      <c r="D124" s="55">
        <v>0</v>
      </c>
      <c r="E124" s="56">
        <v>15916000</v>
      </c>
      <c r="F124" s="56">
        <v>0</v>
      </c>
      <c r="G124" s="56">
        <v>0</v>
      </c>
      <c r="H124" s="56">
        <v>22400000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7">
        <v>13100000</v>
      </c>
      <c r="O124" s="58">
        <v>0</v>
      </c>
      <c r="P124" s="57">
        <v>0</v>
      </c>
      <c r="Q124" s="59">
        <v>51416000</v>
      </c>
      <c r="R124" s="58">
        <v>51416000</v>
      </c>
      <c r="S124" s="57">
        <v>0</v>
      </c>
      <c r="T124" s="57">
        <v>0</v>
      </c>
      <c r="U124" s="56">
        <v>0</v>
      </c>
      <c r="V124" s="57">
        <v>0</v>
      </c>
      <c r="W124" s="60">
        <v>51416000</v>
      </c>
    </row>
    <row r="125" spans="1:23" s="10" customFormat="1" ht="12.75" customHeight="1">
      <c r="A125" s="27"/>
      <c r="B125" s="53" t="s">
        <v>299</v>
      </c>
      <c r="C125" s="54" t="s">
        <v>300</v>
      </c>
      <c r="D125" s="55">
        <v>3500000</v>
      </c>
      <c r="E125" s="56">
        <v>118000000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28700000</v>
      </c>
      <c r="L125" s="56">
        <v>0</v>
      </c>
      <c r="M125" s="56">
        <v>1770000</v>
      </c>
      <c r="N125" s="57">
        <v>19400000</v>
      </c>
      <c r="O125" s="58">
        <v>19970000</v>
      </c>
      <c r="P125" s="57">
        <v>0</v>
      </c>
      <c r="Q125" s="59">
        <v>191340000</v>
      </c>
      <c r="R125" s="58">
        <v>99383000</v>
      </c>
      <c r="S125" s="57">
        <v>0</v>
      </c>
      <c r="T125" s="57">
        <v>0</v>
      </c>
      <c r="U125" s="56">
        <v>0</v>
      </c>
      <c r="V125" s="57">
        <v>91957000</v>
      </c>
      <c r="W125" s="60">
        <v>191340000</v>
      </c>
    </row>
    <row r="126" spans="1:23" s="10" customFormat="1" ht="12.75" customHeight="1">
      <c r="A126" s="27"/>
      <c r="B126" s="53" t="s">
        <v>301</v>
      </c>
      <c r="C126" s="54" t="s">
        <v>302</v>
      </c>
      <c r="D126" s="55">
        <v>0</v>
      </c>
      <c r="E126" s="56">
        <v>101000000</v>
      </c>
      <c r="F126" s="56">
        <v>0</v>
      </c>
      <c r="G126" s="56">
        <v>0</v>
      </c>
      <c r="H126" s="56">
        <v>107840000</v>
      </c>
      <c r="I126" s="56">
        <v>0</v>
      </c>
      <c r="J126" s="56">
        <v>0</v>
      </c>
      <c r="K126" s="56">
        <v>0</v>
      </c>
      <c r="L126" s="56">
        <v>0</v>
      </c>
      <c r="M126" s="56">
        <v>1800000</v>
      </c>
      <c r="N126" s="57">
        <v>7795000</v>
      </c>
      <c r="O126" s="58">
        <v>8400000</v>
      </c>
      <c r="P126" s="57">
        <v>0</v>
      </c>
      <c r="Q126" s="59">
        <v>226835000</v>
      </c>
      <c r="R126" s="58">
        <v>103640000</v>
      </c>
      <c r="S126" s="57">
        <v>0</v>
      </c>
      <c r="T126" s="57">
        <v>0</v>
      </c>
      <c r="U126" s="56">
        <v>0</v>
      </c>
      <c r="V126" s="57">
        <v>123195000</v>
      </c>
      <c r="W126" s="60">
        <v>226835000</v>
      </c>
    </row>
    <row r="127" spans="1:23" s="10" customFormat="1" ht="12.75" customHeight="1">
      <c r="A127" s="27"/>
      <c r="B127" s="53" t="s">
        <v>303</v>
      </c>
      <c r="C127" s="54" t="s">
        <v>304</v>
      </c>
      <c r="D127" s="55">
        <v>0</v>
      </c>
      <c r="E127" s="56">
        <v>98000000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40000000</v>
      </c>
      <c r="N127" s="57">
        <v>74779000</v>
      </c>
      <c r="O127" s="58">
        <v>62500000</v>
      </c>
      <c r="P127" s="57">
        <v>0</v>
      </c>
      <c r="Q127" s="59">
        <v>275279000</v>
      </c>
      <c r="R127" s="58">
        <v>98031000</v>
      </c>
      <c r="S127" s="57">
        <v>0</v>
      </c>
      <c r="T127" s="57">
        <v>0</v>
      </c>
      <c r="U127" s="56">
        <v>0</v>
      </c>
      <c r="V127" s="57">
        <v>177248000</v>
      </c>
      <c r="W127" s="60">
        <v>275279000</v>
      </c>
    </row>
    <row r="128" spans="1:23" s="10" customFormat="1" ht="12.75" customHeight="1">
      <c r="A128" s="27"/>
      <c r="B128" s="53" t="s">
        <v>305</v>
      </c>
      <c r="C128" s="54" t="s">
        <v>306</v>
      </c>
      <c r="D128" s="55">
        <v>700000</v>
      </c>
      <c r="E128" s="56">
        <v>18961672</v>
      </c>
      <c r="F128" s="56">
        <v>0</v>
      </c>
      <c r="G128" s="56">
        <v>0</v>
      </c>
      <c r="H128" s="56">
        <v>20200000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7">
        <v>25988328</v>
      </c>
      <c r="O128" s="58">
        <v>2332000</v>
      </c>
      <c r="P128" s="57">
        <v>0</v>
      </c>
      <c r="Q128" s="59">
        <v>68182000</v>
      </c>
      <c r="R128" s="58">
        <v>63550000</v>
      </c>
      <c r="S128" s="57">
        <v>0</v>
      </c>
      <c r="T128" s="57">
        <v>0</v>
      </c>
      <c r="U128" s="56">
        <v>0</v>
      </c>
      <c r="V128" s="57">
        <v>4632000</v>
      </c>
      <c r="W128" s="60">
        <v>68182000</v>
      </c>
    </row>
    <row r="129" spans="1:23" s="10" customFormat="1" ht="12.75" customHeight="1">
      <c r="A129" s="27"/>
      <c r="B129" s="53" t="s">
        <v>307</v>
      </c>
      <c r="C129" s="54" t="s">
        <v>308</v>
      </c>
      <c r="D129" s="55">
        <v>0</v>
      </c>
      <c r="E129" s="56">
        <v>40941035</v>
      </c>
      <c r="F129" s="56">
        <v>0</v>
      </c>
      <c r="G129" s="56">
        <v>0</v>
      </c>
      <c r="H129" s="56">
        <v>500000</v>
      </c>
      <c r="I129" s="56">
        <v>0</v>
      </c>
      <c r="J129" s="56">
        <v>0</v>
      </c>
      <c r="K129" s="56">
        <v>0</v>
      </c>
      <c r="L129" s="56">
        <v>0</v>
      </c>
      <c r="M129" s="56">
        <v>1800000</v>
      </c>
      <c r="N129" s="57">
        <v>2350000</v>
      </c>
      <c r="O129" s="58">
        <v>3500000</v>
      </c>
      <c r="P129" s="57">
        <v>0</v>
      </c>
      <c r="Q129" s="59">
        <v>49091035</v>
      </c>
      <c r="R129" s="58">
        <v>33441035</v>
      </c>
      <c r="S129" s="57">
        <v>0</v>
      </c>
      <c r="T129" s="57">
        <v>0</v>
      </c>
      <c r="U129" s="56">
        <v>0</v>
      </c>
      <c r="V129" s="57">
        <v>15650000</v>
      </c>
      <c r="W129" s="60">
        <v>49091035</v>
      </c>
    </row>
    <row r="130" spans="1:23" s="10" customFormat="1" ht="12.75" customHeight="1">
      <c r="A130" s="27"/>
      <c r="B130" s="53" t="s">
        <v>75</v>
      </c>
      <c r="C130" s="54" t="s">
        <v>76</v>
      </c>
      <c r="D130" s="55">
        <v>0</v>
      </c>
      <c r="E130" s="56">
        <v>332200000</v>
      </c>
      <c r="F130" s="56">
        <v>484644000</v>
      </c>
      <c r="G130" s="56">
        <v>0</v>
      </c>
      <c r="H130" s="56">
        <v>169500000</v>
      </c>
      <c r="I130" s="56">
        <v>248000000</v>
      </c>
      <c r="J130" s="56">
        <v>0</v>
      </c>
      <c r="K130" s="56">
        <v>0</v>
      </c>
      <c r="L130" s="56">
        <v>0</v>
      </c>
      <c r="M130" s="56">
        <v>10500000</v>
      </c>
      <c r="N130" s="57">
        <v>46750000</v>
      </c>
      <c r="O130" s="58">
        <v>82389000</v>
      </c>
      <c r="P130" s="57">
        <v>0</v>
      </c>
      <c r="Q130" s="59">
        <v>1373983000</v>
      </c>
      <c r="R130" s="58">
        <v>902682000</v>
      </c>
      <c r="S130" s="57">
        <v>90000000</v>
      </c>
      <c r="T130" s="57">
        <v>381301000</v>
      </c>
      <c r="U130" s="56">
        <v>0</v>
      </c>
      <c r="V130" s="57">
        <v>0</v>
      </c>
      <c r="W130" s="60">
        <v>1373983000</v>
      </c>
    </row>
    <row r="131" spans="1:23" s="10" customFormat="1" ht="12.75" customHeight="1">
      <c r="A131" s="27"/>
      <c r="B131" s="53" t="s">
        <v>309</v>
      </c>
      <c r="C131" s="54" t="s">
        <v>310</v>
      </c>
      <c r="D131" s="55">
        <v>0</v>
      </c>
      <c r="E131" s="56">
        <v>125370300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4680000</v>
      </c>
      <c r="L131" s="56">
        <v>0</v>
      </c>
      <c r="M131" s="56">
        <v>7000000</v>
      </c>
      <c r="N131" s="57">
        <v>21200000</v>
      </c>
      <c r="O131" s="58">
        <v>20327500</v>
      </c>
      <c r="P131" s="57">
        <v>0</v>
      </c>
      <c r="Q131" s="59">
        <v>178577800</v>
      </c>
      <c r="R131" s="58">
        <v>51490300</v>
      </c>
      <c r="S131" s="57">
        <v>0</v>
      </c>
      <c r="T131" s="57">
        <v>0</v>
      </c>
      <c r="U131" s="56">
        <v>0</v>
      </c>
      <c r="V131" s="57">
        <v>127087500</v>
      </c>
      <c r="W131" s="60">
        <v>178577800</v>
      </c>
    </row>
    <row r="132" spans="1:23" s="10" customFormat="1" ht="12.75" customHeight="1">
      <c r="A132" s="27"/>
      <c r="B132" s="53" t="s">
        <v>311</v>
      </c>
      <c r="C132" s="54" t="s">
        <v>312</v>
      </c>
      <c r="D132" s="55">
        <v>0</v>
      </c>
      <c r="E132" s="56">
        <v>15000000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7">
        <v>18228000</v>
      </c>
      <c r="O132" s="58">
        <v>0</v>
      </c>
      <c r="P132" s="57">
        <v>0</v>
      </c>
      <c r="Q132" s="59">
        <v>33228000</v>
      </c>
      <c r="R132" s="58">
        <v>33228000</v>
      </c>
      <c r="S132" s="57">
        <v>0</v>
      </c>
      <c r="T132" s="57">
        <v>0</v>
      </c>
      <c r="U132" s="56">
        <v>0</v>
      </c>
      <c r="V132" s="57">
        <v>0</v>
      </c>
      <c r="W132" s="60">
        <v>33228000</v>
      </c>
    </row>
    <row r="133" spans="1:23" s="10" customFormat="1" ht="12.75" customHeight="1">
      <c r="A133" s="27"/>
      <c r="B133" s="53" t="s">
        <v>313</v>
      </c>
      <c r="C133" s="54" t="s">
        <v>314</v>
      </c>
      <c r="D133" s="55">
        <v>0</v>
      </c>
      <c r="E133" s="56">
        <v>41460850</v>
      </c>
      <c r="F133" s="56">
        <v>60000000</v>
      </c>
      <c r="G133" s="56">
        <v>0</v>
      </c>
      <c r="H133" s="56">
        <v>9600000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7">
        <v>0</v>
      </c>
      <c r="O133" s="58">
        <v>158000</v>
      </c>
      <c r="P133" s="57">
        <v>0</v>
      </c>
      <c r="Q133" s="59">
        <v>111218850</v>
      </c>
      <c r="R133" s="58">
        <v>111060850</v>
      </c>
      <c r="S133" s="57">
        <v>0</v>
      </c>
      <c r="T133" s="57">
        <v>0</v>
      </c>
      <c r="U133" s="56">
        <v>0</v>
      </c>
      <c r="V133" s="57">
        <v>158000</v>
      </c>
      <c r="W133" s="60">
        <v>111218850</v>
      </c>
    </row>
    <row r="134" spans="1:23" s="10" customFormat="1" ht="12.75" customHeight="1">
      <c r="A134" s="27"/>
      <c r="B134" s="53" t="s">
        <v>315</v>
      </c>
      <c r="C134" s="54" t="s">
        <v>316</v>
      </c>
      <c r="D134" s="55">
        <v>800000</v>
      </c>
      <c r="E134" s="56">
        <v>15115450</v>
      </c>
      <c r="F134" s="56">
        <v>14500000</v>
      </c>
      <c r="G134" s="56">
        <v>0</v>
      </c>
      <c r="H134" s="56">
        <v>12800000</v>
      </c>
      <c r="I134" s="56">
        <v>30500000</v>
      </c>
      <c r="J134" s="56">
        <v>0</v>
      </c>
      <c r="K134" s="56">
        <v>0</v>
      </c>
      <c r="L134" s="56">
        <v>0</v>
      </c>
      <c r="M134" s="56">
        <v>0</v>
      </c>
      <c r="N134" s="57">
        <v>8700000</v>
      </c>
      <c r="O134" s="58">
        <v>600000</v>
      </c>
      <c r="P134" s="57">
        <v>0</v>
      </c>
      <c r="Q134" s="59">
        <v>83015450</v>
      </c>
      <c r="R134" s="58">
        <v>82415450</v>
      </c>
      <c r="S134" s="57">
        <v>0</v>
      </c>
      <c r="T134" s="57">
        <v>0</v>
      </c>
      <c r="U134" s="56">
        <v>0</v>
      </c>
      <c r="V134" s="57">
        <v>600000</v>
      </c>
      <c r="W134" s="60">
        <v>83015450</v>
      </c>
    </row>
    <row r="135" spans="1:23" s="10" customFormat="1" ht="12.75" customHeight="1">
      <c r="A135" s="27"/>
      <c r="B135" s="53" t="s">
        <v>317</v>
      </c>
      <c r="C135" s="54" t="s">
        <v>318</v>
      </c>
      <c r="D135" s="55">
        <v>0</v>
      </c>
      <c r="E135" s="56">
        <v>38000000</v>
      </c>
      <c r="F135" s="56">
        <v>312990918</v>
      </c>
      <c r="G135" s="56">
        <v>0</v>
      </c>
      <c r="H135" s="56">
        <v>25200000</v>
      </c>
      <c r="I135" s="56">
        <v>28780106</v>
      </c>
      <c r="J135" s="56">
        <v>0</v>
      </c>
      <c r="K135" s="56">
        <v>0</v>
      </c>
      <c r="L135" s="56">
        <v>0</v>
      </c>
      <c r="M135" s="56">
        <v>0</v>
      </c>
      <c r="N135" s="57">
        <v>20203976</v>
      </c>
      <c r="O135" s="58">
        <v>7000000</v>
      </c>
      <c r="P135" s="57">
        <v>0</v>
      </c>
      <c r="Q135" s="59">
        <v>432175000</v>
      </c>
      <c r="R135" s="58">
        <v>424175000</v>
      </c>
      <c r="S135" s="57">
        <v>0</v>
      </c>
      <c r="T135" s="57">
        <v>8000000</v>
      </c>
      <c r="U135" s="56">
        <v>0</v>
      </c>
      <c r="V135" s="57">
        <v>0</v>
      </c>
      <c r="W135" s="60">
        <v>432175000</v>
      </c>
    </row>
    <row r="136" spans="1:23" s="10" customFormat="1" ht="12.75" customHeight="1">
      <c r="A136" s="27"/>
      <c r="B136" s="53" t="s">
        <v>319</v>
      </c>
      <c r="C136" s="54" t="s">
        <v>320</v>
      </c>
      <c r="D136" s="55">
        <v>0</v>
      </c>
      <c r="E136" s="56">
        <v>0</v>
      </c>
      <c r="F136" s="56">
        <v>98500000</v>
      </c>
      <c r="G136" s="56">
        <v>0</v>
      </c>
      <c r="H136" s="56">
        <v>0</v>
      </c>
      <c r="I136" s="56">
        <v>10000000</v>
      </c>
      <c r="J136" s="56">
        <v>0</v>
      </c>
      <c r="K136" s="56">
        <v>0</v>
      </c>
      <c r="L136" s="56">
        <v>18130100</v>
      </c>
      <c r="M136" s="56">
        <v>0</v>
      </c>
      <c r="N136" s="57">
        <v>0</v>
      </c>
      <c r="O136" s="58">
        <v>0</v>
      </c>
      <c r="P136" s="57">
        <v>0</v>
      </c>
      <c r="Q136" s="59">
        <v>126630100</v>
      </c>
      <c r="R136" s="58">
        <v>126630100</v>
      </c>
      <c r="S136" s="57">
        <v>0</v>
      </c>
      <c r="T136" s="57">
        <v>0</v>
      </c>
      <c r="U136" s="56">
        <v>0</v>
      </c>
      <c r="V136" s="57">
        <v>0</v>
      </c>
      <c r="W136" s="60">
        <v>126630100</v>
      </c>
    </row>
    <row r="137" spans="1:23" s="10" customFormat="1" ht="12.75" customHeight="1">
      <c r="A137" s="27"/>
      <c r="B137" s="53" t="s">
        <v>321</v>
      </c>
      <c r="C137" s="54" t="s">
        <v>322</v>
      </c>
      <c r="D137" s="55">
        <v>0</v>
      </c>
      <c r="E137" s="56">
        <v>27943000</v>
      </c>
      <c r="F137" s="56">
        <v>0</v>
      </c>
      <c r="G137" s="56">
        <v>0</v>
      </c>
      <c r="H137" s="56">
        <v>6340000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7">
        <v>5000000</v>
      </c>
      <c r="O137" s="58">
        <v>1500000</v>
      </c>
      <c r="P137" s="57">
        <v>0</v>
      </c>
      <c r="Q137" s="59">
        <v>40783000</v>
      </c>
      <c r="R137" s="58">
        <v>33443000</v>
      </c>
      <c r="S137" s="57">
        <v>0</v>
      </c>
      <c r="T137" s="57">
        <v>0</v>
      </c>
      <c r="U137" s="56">
        <v>0</v>
      </c>
      <c r="V137" s="57">
        <v>7340000</v>
      </c>
      <c r="W137" s="60">
        <v>40783000</v>
      </c>
    </row>
    <row r="138" spans="1:23" s="10" customFormat="1" ht="12.75" customHeight="1">
      <c r="A138" s="27"/>
      <c r="B138" s="53" t="s">
        <v>323</v>
      </c>
      <c r="C138" s="54" t="s">
        <v>324</v>
      </c>
      <c r="D138" s="55">
        <v>0</v>
      </c>
      <c r="E138" s="56">
        <v>63896521</v>
      </c>
      <c r="F138" s="56">
        <v>0</v>
      </c>
      <c r="G138" s="56">
        <v>0</v>
      </c>
      <c r="H138" s="56">
        <v>19826087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7">
        <v>0</v>
      </c>
      <c r="O138" s="58">
        <v>1400000</v>
      </c>
      <c r="P138" s="57">
        <v>0</v>
      </c>
      <c r="Q138" s="59">
        <v>85122608</v>
      </c>
      <c r="R138" s="58">
        <v>58887826</v>
      </c>
      <c r="S138" s="57">
        <v>0</v>
      </c>
      <c r="T138" s="57">
        <v>0</v>
      </c>
      <c r="U138" s="56">
        <v>0</v>
      </c>
      <c r="V138" s="57">
        <v>26234782</v>
      </c>
      <c r="W138" s="60">
        <v>85122608</v>
      </c>
    </row>
    <row r="139" spans="1:23" s="10" customFormat="1" ht="12.75" customHeight="1">
      <c r="A139" s="27"/>
      <c r="B139" s="53" t="s">
        <v>325</v>
      </c>
      <c r="C139" s="54" t="s">
        <v>326</v>
      </c>
      <c r="D139" s="55">
        <v>0</v>
      </c>
      <c r="E139" s="56">
        <v>72760000</v>
      </c>
      <c r="F139" s="56">
        <v>0</v>
      </c>
      <c r="G139" s="56">
        <v>0</v>
      </c>
      <c r="H139" s="56">
        <v>0</v>
      </c>
      <c r="I139" s="56">
        <v>2173913</v>
      </c>
      <c r="J139" s="56">
        <v>0</v>
      </c>
      <c r="K139" s="56">
        <v>0</v>
      </c>
      <c r="L139" s="56">
        <v>0</v>
      </c>
      <c r="M139" s="56">
        <v>0</v>
      </c>
      <c r="N139" s="57">
        <v>2978261</v>
      </c>
      <c r="O139" s="58">
        <v>7043478</v>
      </c>
      <c r="P139" s="57">
        <v>0</v>
      </c>
      <c r="Q139" s="59">
        <v>84955652</v>
      </c>
      <c r="R139" s="58">
        <v>84955652</v>
      </c>
      <c r="S139" s="57">
        <v>0</v>
      </c>
      <c r="T139" s="57">
        <v>0</v>
      </c>
      <c r="U139" s="56">
        <v>0</v>
      </c>
      <c r="V139" s="57">
        <v>0</v>
      </c>
      <c r="W139" s="60">
        <v>84955652</v>
      </c>
    </row>
    <row r="140" spans="1:23" s="10" customFormat="1" ht="12.75" customHeight="1">
      <c r="A140" s="27"/>
      <c r="B140" s="53" t="s">
        <v>327</v>
      </c>
      <c r="C140" s="54" t="s">
        <v>328</v>
      </c>
      <c r="D140" s="55">
        <v>0</v>
      </c>
      <c r="E140" s="56">
        <v>73628000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10927979</v>
      </c>
      <c r="L140" s="56">
        <v>0</v>
      </c>
      <c r="M140" s="56">
        <v>0</v>
      </c>
      <c r="N140" s="57">
        <v>16800000</v>
      </c>
      <c r="O140" s="58">
        <v>2595000</v>
      </c>
      <c r="P140" s="57">
        <v>0</v>
      </c>
      <c r="Q140" s="59">
        <v>103950979</v>
      </c>
      <c r="R140" s="58">
        <v>93968979</v>
      </c>
      <c r="S140" s="57">
        <v>0</v>
      </c>
      <c r="T140" s="57">
        <v>0</v>
      </c>
      <c r="U140" s="56">
        <v>0</v>
      </c>
      <c r="V140" s="57">
        <v>9982000</v>
      </c>
      <c r="W140" s="60">
        <v>103950979</v>
      </c>
    </row>
    <row r="141" spans="1:23" s="10" customFormat="1" ht="12.75" customHeight="1">
      <c r="A141" s="27"/>
      <c r="B141" s="53" t="s">
        <v>329</v>
      </c>
      <c r="C141" s="54" t="s">
        <v>330</v>
      </c>
      <c r="D141" s="55">
        <v>0</v>
      </c>
      <c r="E141" s="56">
        <v>25044394</v>
      </c>
      <c r="F141" s="56">
        <v>35000000</v>
      </c>
      <c r="G141" s="56">
        <v>0</v>
      </c>
      <c r="H141" s="56">
        <v>25532328</v>
      </c>
      <c r="I141" s="56">
        <v>20166479</v>
      </c>
      <c r="J141" s="56">
        <v>0</v>
      </c>
      <c r="K141" s="56">
        <v>0</v>
      </c>
      <c r="L141" s="56">
        <v>15000000</v>
      </c>
      <c r="M141" s="56">
        <v>0</v>
      </c>
      <c r="N141" s="57">
        <v>7741929</v>
      </c>
      <c r="O141" s="58">
        <v>9986464</v>
      </c>
      <c r="P141" s="57">
        <v>0</v>
      </c>
      <c r="Q141" s="59">
        <v>138471594</v>
      </c>
      <c r="R141" s="58">
        <v>126918400</v>
      </c>
      <c r="S141" s="57">
        <v>0</v>
      </c>
      <c r="T141" s="57">
        <v>0</v>
      </c>
      <c r="U141" s="56">
        <v>0</v>
      </c>
      <c r="V141" s="57">
        <v>11553194</v>
      </c>
      <c r="W141" s="60">
        <v>138471594</v>
      </c>
    </row>
    <row r="142" spans="1:23" s="10" customFormat="1" ht="12.75" customHeight="1">
      <c r="A142" s="27"/>
      <c r="B142" s="53" t="s">
        <v>331</v>
      </c>
      <c r="C142" s="54" t="s">
        <v>332</v>
      </c>
      <c r="D142" s="55">
        <v>0</v>
      </c>
      <c r="E142" s="56">
        <v>0</v>
      </c>
      <c r="F142" s="56">
        <v>51865834</v>
      </c>
      <c r="G142" s="56">
        <v>0</v>
      </c>
      <c r="H142" s="56">
        <v>10619050</v>
      </c>
      <c r="I142" s="56">
        <v>31620000</v>
      </c>
      <c r="J142" s="56">
        <v>0</v>
      </c>
      <c r="K142" s="56">
        <v>0</v>
      </c>
      <c r="L142" s="56">
        <v>0</v>
      </c>
      <c r="M142" s="56">
        <v>0</v>
      </c>
      <c r="N142" s="57">
        <v>0</v>
      </c>
      <c r="O142" s="58">
        <v>5000000</v>
      </c>
      <c r="P142" s="57">
        <v>0</v>
      </c>
      <c r="Q142" s="59">
        <v>99104884</v>
      </c>
      <c r="R142" s="58">
        <v>94104884</v>
      </c>
      <c r="S142" s="57">
        <v>0</v>
      </c>
      <c r="T142" s="57">
        <v>0</v>
      </c>
      <c r="U142" s="56">
        <v>0</v>
      </c>
      <c r="V142" s="57">
        <v>5000000</v>
      </c>
      <c r="W142" s="60">
        <v>99104884</v>
      </c>
    </row>
    <row r="143" spans="1:23" s="10" customFormat="1" ht="12.75" customHeight="1">
      <c r="A143" s="27"/>
      <c r="B143" s="53" t="s">
        <v>333</v>
      </c>
      <c r="C143" s="54" t="s">
        <v>334</v>
      </c>
      <c r="D143" s="55">
        <v>0</v>
      </c>
      <c r="E143" s="56">
        <v>26500000</v>
      </c>
      <c r="F143" s="56">
        <v>17273000</v>
      </c>
      <c r="G143" s="56">
        <v>0</v>
      </c>
      <c r="H143" s="56">
        <v>15000000</v>
      </c>
      <c r="I143" s="56">
        <v>60000200</v>
      </c>
      <c r="J143" s="56">
        <v>0</v>
      </c>
      <c r="K143" s="56">
        <v>0</v>
      </c>
      <c r="L143" s="56">
        <v>0</v>
      </c>
      <c r="M143" s="56">
        <v>0</v>
      </c>
      <c r="N143" s="57">
        <v>6000000</v>
      </c>
      <c r="O143" s="58">
        <v>0</v>
      </c>
      <c r="P143" s="57">
        <v>0</v>
      </c>
      <c r="Q143" s="59">
        <v>124773200</v>
      </c>
      <c r="R143" s="58">
        <v>124773200</v>
      </c>
      <c r="S143" s="57">
        <v>0</v>
      </c>
      <c r="T143" s="57">
        <v>0</v>
      </c>
      <c r="U143" s="56">
        <v>0</v>
      </c>
      <c r="V143" s="57">
        <v>0</v>
      </c>
      <c r="W143" s="60">
        <v>124773200</v>
      </c>
    </row>
    <row r="144" spans="1:23" s="10" customFormat="1" ht="12.75" customHeight="1">
      <c r="A144" s="27"/>
      <c r="B144" s="53" t="s">
        <v>335</v>
      </c>
      <c r="C144" s="54" t="s">
        <v>336</v>
      </c>
      <c r="D144" s="55">
        <v>0</v>
      </c>
      <c r="E144" s="56">
        <v>3500000</v>
      </c>
      <c r="F144" s="56">
        <v>30500000</v>
      </c>
      <c r="G144" s="56">
        <v>0</v>
      </c>
      <c r="H144" s="56">
        <v>12876000</v>
      </c>
      <c r="I144" s="56">
        <v>25158000</v>
      </c>
      <c r="J144" s="56">
        <v>0</v>
      </c>
      <c r="K144" s="56">
        <v>0</v>
      </c>
      <c r="L144" s="56">
        <v>0</v>
      </c>
      <c r="M144" s="56">
        <v>7999000</v>
      </c>
      <c r="N144" s="57">
        <v>500000</v>
      </c>
      <c r="O144" s="58">
        <v>600000</v>
      </c>
      <c r="P144" s="57">
        <v>0</v>
      </c>
      <c r="Q144" s="59">
        <v>81133000</v>
      </c>
      <c r="R144" s="58">
        <v>76533000</v>
      </c>
      <c r="S144" s="57">
        <v>0</v>
      </c>
      <c r="T144" s="57">
        <v>0</v>
      </c>
      <c r="U144" s="56">
        <v>0</v>
      </c>
      <c r="V144" s="57">
        <v>4600000</v>
      </c>
      <c r="W144" s="60">
        <v>81133000</v>
      </c>
    </row>
    <row r="145" spans="1:23" s="10" customFormat="1" ht="12.75" customHeight="1">
      <c r="A145" s="27"/>
      <c r="B145" s="53" t="s">
        <v>337</v>
      </c>
      <c r="C145" s="54" t="s">
        <v>338</v>
      </c>
      <c r="D145" s="55">
        <v>0</v>
      </c>
      <c r="E145" s="56">
        <v>2000000</v>
      </c>
      <c r="F145" s="56">
        <v>25401800</v>
      </c>
      <c r="G145" s="56">
        <v>0</v>
      </c>
      <c r="H145" s="56">
        <v>11120000</v>
      </c>
      <c r="I145" s="56">
        <v>30000000</v>
      </c>
      <c r="J145" s="56">
        <v>0</v>
      </c>
      <c r="K145" s="56">
        <v>0</v>
      </c>
      <c r="L145" s="56">
        <v>0</v>
      </c>
      <c r="M145" s="56">
        <v>0</v>
      </c>
      <c r="N145" s="57">
        <v>0</v>
      </c>
      <c r="O145" s="58">
        <v>0</v>
      </c>
      <c r="P145" s="57">
        <v>0</v>
      </c>
      <c r="Q145" s="59">
        <v>68521800</v>
      </c>
      <c r="R145" s="58">
        <v>68521800</v>
      </c>
      <c r="S145" s="57">
        <v>0</v>
      </c>
      <c r="T145" s="57">
        <v>0</v>
      </c>
      <c r="U145" s="56">
        <v>0</v>
      </c>
      <c r="V145" s="57">
        <v>0</v>
      </c>
      <c r="W145" s="60">
        <v>68521800</v>
      </c>
    </row>
    <row r="146" spans="1:23" s="10" customFormat="1" ht="12.75" customHeight="1">
      <c r="A146" s="27"/>
      <c r="B146" s="53" t="s">
        <v>339</v>
      </c>
      <c r="C146" s="54" t="s">
        <v>340</v>
      </c>
      <c r="D146" s="55">
        <v>0</v>
      </c>
      <c r="E146" s="56">
        <v>0</v>
      </c>
      <c r="F146" s="56">
        <v>0</v>
      </c>
      <c r="G146" s="56">
        <v>0</v>
      </c>
      <c r="H146" s="56">
        <v>7680000</v>
      </c>
      <c r="I146" s="56">
        <v>17875200</v>
      </c>
      <c r="J146" s="56">
        <v>0</v>
      </c>
      <c r="K146" s="56">
        <v>0</v>
      </c>
      <c r="L146" s="56">
        <v>0</v>
      </c>
      <c r="M146" s="56">
        <v>0</v>
      </c>
      <c r="N146" s="57">
        <v>0</v>
      </c>
      <c r="O146" s="58">
        <v>0</v>
      </c>
      <c r="P146" s="57">
        <v>0</v>
      </c>
      <c r="Q146" s="59">
        <v>25555200</v>
      </c>
      <c r="R146" s="58">
        <v>25555200</v>
      </c>
      <c r="S146" s="57">
        <v>0</v>
      </c>
      <c r="T146" s="57">
        <v>0</v>
      </c>
      <c r="U146" s="56">
        <v>0</v>
      </c>
      <c r="V146" s="57">
        <v>0</v>
      </c>
      <c r="W146" s="60">
        <v>25555200</v>
      </c>
    </row>
    <row r="147" spans="1:23" s="10" customFormat="1" ht="12.75" customHeight="1">
      <c r="A147" s="27"/>
      <c r="B147" s="53" t="s">
        <v>77</v>
      </c>
      <c r="C147" s="54" t="s">
        <v>78</v>
      </c>
      <c r="D147" s="55">
        <v>5145000</v>
      </c>
      <c r="E147" s="56">
        <v>0</v>
      </c>
      <c r="F147" s="56">
        <v>0</v>
      </c>
      <c r="G147" s="56">
        <v>0</v>
      </c>
      <c r="H147" s="56">
        <v>25000000</v>
      </c>
      <c r="I147" s="56">
        <v>75205000</v>
      </c>
      <c r="J147" s="56">
        <v>0</v>
      </c>
      <c r="K147" s="56">
        <v>0</v>
      </c>
      <c r="L147" s="56">
        <v>0</v>
      </c>
      <c r="M147" s="56">
        <v>0</v>
      </c>
      <c r="N147" s="57">
        <v>0</v>
      </c>
      <c r="O147" s="58">
        <v>36520750</v>
      </c>
      <c r="P147" s="57">
        <v>14700000</v>
      </c>
      <c r="Q147" s="59">
        <v>156570750</v>
      </c>
      <c r="R147" s="58">
        <v>90650000</v>
      </c>
      <c r="S147" s="57">
        <v>0</v>
      </c>
      <c r="T147" s="57">
        <v>65920750</v>
      </c>
      <c r="U147" s="56">
        <v>0</v>
      </c>
      <c r="V147" s="57">
        <v>0</v>
      </c>
      <c r="W147" s="60">
        <v>156570750</v>
      </c>
    </row>
    <row r="148" spans="1:23" s="10" customFormat="1" ht="12.75" customHeight="1">
      <c r="A148" s="27"/>
      <c r="B148" s="53" t="s">
        <v>341</v>
      </c>
      <c r="C148" s="54" t="s">
        <v>342</v>
      </c>
      <c r="D148" s="55">
        <v>0</v>
      </c>
      <c r="E148" s="56">
        <v>21980000</v>
      </c>
      <c r="F148" s="56">
        <v>0</v>
      </c>
      <c r="G148" s="56">
        <v>0</v>
      </c>
      <c r="H148" s="56">
        <v>1000000</v>
      </c>
      <c r="I148" s="56">
        <v>0</v>
      </c>
      <c r="J148" s="56">
        <v>0</v>
      </c>
      <c r="K148" s="56">
        <v>0</v>
      </c>
      <c r="L148" s="56">
        <v>13223000</v>
      </c>
      <c r="M148" s="56">
        <v>280000</v>
      </c>
      <c r="N148" s="57">
        <v>0</v>
      </c>
      <c r="O148" s="58">
        <v>0</v>
      </c>
      <c r="P148" s="57">
        <v>0</v>
      </c>
      <c r="Q148" s="59">
        <v>36483000</v>
      </c>
      <c r="R148" s="58">
        <v>22223000</v>
      </c>
      <c r="S148" s="57">
        <v>0</v>
      </c>
      <c r="T148" s="57">
        <v>0</v>
      </c>
      <c r="U148" s="56">
        <v>14260000</v>
      </c>
      <c r="V148" s="57">
        <v>0</v>
      </c>
      <c r="W148" s="60">
        <v>36483000</v>
      </c>
    </row>
    <row r="149" spans="1:23" s="10" customFormat="1" ht="12.75" customHeight="1">
      <c r="A149" s="27"/>
      <c r="B149" s="53" t="s">
        <v>79</v>
      </c>
      <c r="C149" s="54" t="s">
        <v>80</v>
      </c>
      <c r="D149" s="55">
        <v>0</v>
      </c>
      <c r="E149" s="56">
        <v>25605000</v>
      </c>
      <c r="F149" s="56">
        <v>53055250</v>
      </c>
      <c r="G149" s="56">
        <v>0</v>
      </c>
      <c r="H149" s="56">
        <v>19502000</v>
      </c>
      <c r="I149" s="56">
        <v>82622390</v>
      </c>
      <c r="J149" s="56">
        <v>0</v>
      </c>
      <c r="K149" s="56">
        <v>0</v>
      </c>
      <c r="L149" s="56">
        <v>4000000</v>
      </c>
      <c r="M149" s="56">
        <v>4000000</v>
      </c>
      <c r="N149" s="57">
        <v>0</v>
      </c>
      <c r="O149" s="58">
        <v>0</v>
      </c>
      <c r="P149" s="57">
        <v>0</v>
      </c>
      <c r="Q149" s="59">
        <v>188784640</v>
      </c>
      <c r="R149" s="58">
        <v>188784640</v>
      </c>
      <c r="S149" s="57">
        <v>0</v>
      </c>
      <c r="T149" s="57">
        <v>0</v>
      </c>
      <c r="U149" s="56">
        <v>0</v>
      </c>
      <c r="V149" s="57">
        <v>0</v>
      </c>
      <c r="W149" s="60">
        <v>188784640</v>
      </c>
    </row>
    <row r="150" spans="1:23" s="10" customFormat="1" ht="12.75" customHeight="1">
      <c r="A150" s="27"/>
      <c r="B150" s="53" t="s">
        <v>81</v>
      </c>
      <c r="C150" s="54" t="s">
        <v>82</v>
      </c>
      <c r="D150" s="55">
        <v>13615875</v>
      </c>
      <c r="E150" s="56">
        <v>85405620</v>
      </c>
      <c r="F150" s="56">
        <v>57942825</v>
      </c>
      <c r="G150" s="56">
        <v>0</v>
      </c>
      <c r="H150" s="56">
        <v>97315138</v>
      </c>
      <c r="I150" s="56">
        <v>44630000</v>
      </c>
      <c r="J150" s="56">
        <v>0</v>
      </c>
      <c r="K150" s="56">
        <v>0</v>
      </c>
      <c r="L150" s="56">
        <v>800000</v>
      </c>
      <c r="M150" s="56">
        <v>0</v>
      </c>
      <c r="N150" s="57">
        <v>44481000</v>
      </c>
      <c r="O150" s="58">
        <v>45212100</v>
      </c>
      <c r="P150" s="57">
        <v>0</v>
      </c>
      <c r="Q150" s="59">
        <v>389402558</v>
      </c>
      <c r="R150" s="58">
        <v>88437120</v>
      </c>
      <c r="S150" s="57">
        <v>187121908</v>
      </c>
      <c r="T150" s="57">
        <v>103336425</v>
      </c>
      <c r="U150" s="56">
        <v>0</v>
      </c>
      <c r="V150" s="57">
        <v>10507105</v>
      </c>
      <c r="W150" s="60">
        <v>389402558</v>
      </c>
    </row>
    <row r="151" spans="1:23" s="10" customFormat="1" ht="12.75" customHeight="1">
      <c r="A151" s="27"/>
      <c r="B151" s="53" t="s">
        <v>343</v>
      </c>
      <c r="C151" s="54" t="s">
        <v>344</v>
      </c>
      <c r="D151" s="55">
        <v>0</v>
      </c>
      <c r="E151" s="56">
        <v>4532200</v>
      </c>
      <c r="F151" s="56">
        <v>26561000</v>
      </c>
      <c r="G151" s="56">
        <v>0</v>
      </c>
      <c r="H151" s="56">
        <v>9500756</v>
      </c>
      <c r="I151" s="56">
        <v>2108000</v>
      </c>
      <c r="J151" s="56">
        <v>0</v>
      </c>
      <c r="K151" s="56">
        <v>0</v>
      </c>
      <c r="L151" s="56">
        <v>0</v>
      </c>
      <c r="M151" s="56">
        <v>5850438</v>
      </c>
      <c r="N151" s="57">
        <v>0</v>
      </c>
      <c r="O151" s="58">
        <v>13137478</v>
      </c>
      <c r="P151" s="57">
        <v>0</v>
      </c>
      <c r="Q151" s="59">
        <v>61689872</v>
      </c>
      <c r="R151" s="58">
        <v>48552394</v>
      </c>
      <c r="S151" s="57">
        <v>0</v>
      </c>
      <c r="T151" s="57">
        <v>0</v>
      </c>
      <c r="U151" s="56">
        <v>0</v>
      </c>
      <c r="V151" s="57">
        <v>13137478</v>
      </c>
      <c r="W151" s="60">
        <v>61689872</v>
      </c>
    </row>
    <row r="152" spans="1:23" s="10" customFormat="1" ht="12.75" customHeight="1">
      <c r="A152" s="27"/>
      <c r="B152" s="53" t="s">
        <v>345</v>
      </c>
      <c r="C152" s="54" t="s">
        <v>346</v>
      </c>
      <c r="D152" s="55">
        <v>0</v>
      </c>
      <c r="E152" s="56">
        <v>35488750</v>
      </c>
      <c r="F152" s="56">
        <v>59199845</v>
      </c>
      <c r="G152" s="56">
        <v>0</v>
      </c>
      <c r="H152" s="56">
        <v>0</v>
      </c>
      <c r="I152" s="56">
        <v>5830000</v>
      </c>
      <c r="J152" s="56">
        <v>0</v>
      </c>
      <c r="K152" s="56">
        <v>17200000</v>
      </c>
      <c r="L152" s="56">
        <v>0</v>
      </c>
      <c r="M152" s="56">
        <v>24215356</v>
      </c>
      <c r="N152" s="57">
        <v>2930632</v>
      </c>
      <c r="O152" s="58">
        <v>5592967</v>
      </c>
      <c r="P152" s="57">
        <v>0</v>
      </c>
      <c r="Q152" s="59">
        <v>150457550</v>
      </c>
      <c r="R152" s="58">
        <v>150457550</v>
      </c>
      <c r="S152" s="57">
        <v>0</v>
      </c>
      <c r="T152" s="57">
        <v>0</v>
      </c>
      <c r="U152" s="56">
        <v>0</v>
      </c>
      <c r="V152" s="57">
        <v>0</v>
      </c>
      <c r="W152" s="60">
        <v>150457550</v>
      </c>
    </row>
    <row r="153" spans="1:23" s="10" customFormat="1" ht="12.75" customHeight="1">
      <c r="A153" s="27"/>
      <c r="B153" s="53" t="s">
        <v>347</v>
      </c>
      <c r="C153" s="54" t="s">
        <v>348</v>
      </c>
      <c r="D153" s="55">
        <v>0</v>
      </c>
      <c r="E153" s="56">
        <v>47287896</v>
      </c>
      <c r="F153" s="56">
        <v>44316000</v>
      </c>
      <c r="G153" s="56">
        <v>0</v>
      </c>
      <c r="H153" s="56">
        <v>0</v>
      </c>
      <c r="I153" s="56">
        <v>17120000</v>
      </c>
      <c r="J153" s="56">
        <v>0</v>
      </c>
      <c r="K153" s="56">
        <v>0</v>
      </c>
      <c r="L153" s="56">
        <v>0</v>
      </c>
      <c r="M153" s="56">
        <v>0</v>
      </c>
      <c r="N153" s="57">
        <v>16000000</v>
      </c>
      <c r="O153" s="58">
        <v>0</v>
      </c>
      <c r="P153" s="57">
        <v>0</v>
      </c>
      <c r="Q153" s="59">
        <v>124723896</v>
      </c>
      <c r="R153" s="58">
        <v>120723896</v>
      </c>
      <c r="S153" s="57">
        <v>0</v>
      </c>
      <c r="T153" s="57">
        <v>0</v>
      </c>
      <c r="U153" s="56">
        <v>0</v>
      </c>
      <c r="V153" s="57">
        <v>4000000</v>
      </c>
      <c r="W153" s="60">
        <v>124723896</v>
      </c>
    </row>
    <row r="154" spans="1:23" s="10" customFormat="1" ht="12.75" customHeight="1">
      <c r="A154" s="27"/>
      <c r="B154" s="53" t="s">
        <v>349</v>
      </c>
      <c r="C154" s="54" t="s">
        <v>350</v>
      </c>
      <c r="D154" s="55">
        <v>0</v>
      </c>
      <c r="E154" s="56">
        <v>37900274</v>
      </c>
      <c r="F154" s="56">
        <v>15000000</v>
      </c>
      <c r="G154" s="56">
        <v>0</v>
      </c>
      <c r="H154" s="56">
        <v>0</v>
      </c>
      <c r="I154" s="56">
        <v>3657872</v>
      </c>
      <c r="J154" s="56">
        <v>0</v>
      </c>
      <c r="K154" s="56">
        <v>0</v>
      </c>
      <c r="L154" s="56">
        <v>4486868</v>
      </c>
      <c r="M154" s="56">
        <v>0</v>
      </c>
      <c r="N154" s="57">
        <v>10467885</v>
      </c>
      <c r="O154" s="58">
        <v>12037000</v>
      </c>
      <c r="P154" s="57">
        <v>0</v>
      </c>
      <c r="Q154" s="59">
        <v>83549899</v>
      </c>
      <c r="R154" s="58">
        <v>72812899</v>
      </c>
      <c r="S154" s="57">
        <v>0</v>
      </c>
      <c r="T154" s="57">
        <v>0</v>
      </c>
      <c r="U154" s="56">
        <v>0</v>
      </c>
      <c r="V154" s="57">
        <v>10737000</v>
      </c>
      <c r="W154" s="60">
        <v>83549899</v>
      </c>
    </row>
    <row r="155" spans="1:23" s="10" customFormat="1" ht="12.75" customHeight="1">
      <c r="A155" s="27"/>
      <c r="B155" s="53" t="s">
        <v>351</v>
      </c>
      <c r="C155" s="54" t="s">
        <v>352</v>
      </c>
      <c r="D155" s="55">
        <v>0</v>
      </c>
      <c r="E155" s="56">
        <v>90282753</v>
      </c>
      <c r="F155" s="56">
        <v>97876085</v>
      </c>
      <c r="G155" s="56">
        <v>0</v>
      </c>
      <c r="H155" s="56">
        <v>7100000</v>
      </c>
      <c r="I155" s="56">
        <v>5000000</v>
      </c>
      <c r="J155" s="56">
        <v>0</v>
      </c>
      <c r="K155" s="56">
        <v>0</v>
      </c>
      <c r="L155" s="56">
        <v>0</v>
      </c>
      <c r="M155" s="56">
        <v>0</v>
      </c>
      <c r="N155" s="57">
        <v>29851642</v>
      </c>
      <c r="O155" s="58">
        <v>17560000</v>
      </c>
      <c r="P155" s="57">
        <v>0</v>
      </c>
      <c r="Q155" s="59">
        <v>247670480</v>
      </c>
      <c r="R155" s="58">
        <v>221060480</v>
      </c>
      <c r="S155" s="57">
        <v>0</v>
      </c>
      <c r="T155" s="57">
        <v>0</v>
      </c>
      <c r="U155" s="56">
        <v>0</v>
      </c>
      <c r="V155" s="57">
        <v>26610000</v>
      </c>
      <c r="W155" s="60">
        <v>247670480</v>
      </c>
    </row>
    <row r="156" spans="1:23" s="10" customFormat="1" ht="12.75" customHeight="1">
      <c r="A156" s="27"/>
      <c r="B156" s="53" t="s">
        <v>353</v>
      </c>
      <c r="C156" s="54" t="s">
        <v>354</v>
      </c>
      <c r="D156" s="55">
        <v>54832000</v>
      </c>
      <c r="E156" s="56">
        <v>195420000</v>
      </c>
      <c r="F156" s="56">
        <v>203988000</v>
      </c>
      <c r="G156" s="56">
        <v>0</v>
      </c>
      <c r="H156" s="56">
        <v>0</v>
      </c>
      <c r="I156" s="56">
        <v>80000000</v>
      </c>
      <c r="J156" s="56">
        <v>0</v>
      </c>
      <c r="K156" s="56">
        <v>0</v>
      </c>
      <c r="L156" s="56">
        <v>0</v>
      </c>
      <c r="M156" s="56">
        <v>0</v>
      </c>
      <c r="N156" s="57">
        <v>60618000</v>
      </c>
      <c r="O156" s="58">
        <v>5460000</v>
      </c>
      <c r="P156" s="57">
        <v>0</v>
      </c>
      <c r="Q156" s="59">
        <v>600318000</v>
      </c>
      <c r="R156" s="58">
        <v>600318000</v>
      </c>
      <c r="S156" s="57">
        <v>0</v>
      </c>
      <c r="T156" s="57">
        <v>0</v>
      </c>
      <c r="U156" s="56">
        <v>0</v>
      </c>
      <c r="V156" s="57">
        <v>0</v>
      </c>
      <c r="W156" s="60">
        <v>600318000</v>
      </c>
    </row>
    <row r="157" spans="1:23" s="10" customFormat="1" ht="12.75" customHeight="1">
      <c r="A157" s="29"/>
      <c r="B157" s="107" t="s">
        <v>83</v>
      </c>
      <c r="C157" s="108" t="s">
        <v>84</v>
      </c>
      <c r="D157" s="109">
        <v>3000000</v>
      </c>
      <c r="E157" s="110">
        <v>307905574</v>
      </c>
      <c r="F157" s="110">
        <v>134865682</v>
      </c>
      <c r="G157" s="110">
        <v>0</v>
      </c>
      <c r="H157" s="110">
        <v>36094348</v>
      </c>
      <c r="I157" s="110">
        <v>25529083</v>
      </c>
      <c r="J157" s="110">
        <v>0</v>
      </c>
      <c r="K157" s="110">
        <v>0</v>
      </c>
      <c r="L157" s="110">
        <v>0</v>
      </c>
      <c r="M157" s="110">
        <v>24020216</v>
      </c>
      <c r="N157" s="111">
        <v>70492544</v>
      </c>
      <c r="O157" s="112">
        <v>5000000</v>
      </c>
      <c r="P157" s="111">
        <v>0</v>
      </c>
      <c r="Q157" s="113">
        <v>606907447</v>
      </c>
      <c r="R157" s="112">
        <v>534657447</v>
      </c>
      <c r="S157" s="111">
        <v>0</v>
      </c>
      <c r="T157" s="111">
        <v>72250000</v>
      </c>
      <c r="U157" s="110">
        <v>0</v>
      </c>
      <c r="V157" s="111">
        <v>0</v>
      </c>
      <c r="W157" s="127">
        <v>606907447</v>
      </c>
    </row>
    <row r="158" spans="1:23" s="10" customFormat="1" ht="12.75" customHeight="1">
      <c r="A158" s="27"/>
      <c r="B158" s="53" t="s">
        <v>355</v>
      </c>
      <c r="C158" s="54" t="s">
        <v>356</v>
      </c>
      <c r="D158" s="55">
        <v>0</v>
      </c>
      <c r="E158" s="56">
        <v>0</v>
      </c>
      <c r="F158" s="56">
        <v>21782000</v>
      </c>
      <c r="G158" s="56">
        <v>0</v>
      </c>
      <c r="H158" s="56">
        <v>6400000</v>
      </c>
      <c r="I158" s="56">
        <v>7338000</v>
      </c>
      <c r="J158" s="56">
        <v>0</v>
      </c>
      <c r="K158" s="56">
        <v>0</v>
      </c>
      <c r="L158" s="56">
        <v>0</v>
      </c>
      <c r="M158" s="56">
        <v>0</v>
      </c>
      <c r="N158" s="57">
        <v>0</v>
      </c>
      <c r="O158" s="58">
        <v>0</v>
      </c>
      <c r="P158" s="57">
        <v>0</v>
      </c>
      <c r="Q158" s="59">
        <v>35520000</v>
      </c>
      <c r="R158" s="58">
        <v>35520000</v>
      </c>
      <c r="S158" s="57">
        <v>0</v>
      </c>
      <c r="T158" s="57">
        <v>0</v>
      </c>
      <c r="U158" s="56">
        <v>0</v>
      </c>
      <c r="V158" s="57">
        <v>0</v>
      </c>
      <c r="W158" s="60">
        <v>35520000</v>
      </c>
    </row>
    <row r="159" spans="1:23" s="10" customFormat="1" ht="12.75" customHeight="1">
      <c r="A159" s="27"/>
      <c r="B159" s="53" t="s">
        <v>357</v>
      </c>
      <c r="C159" s="54" t="s">
        <v>358</v>
      </c>
      <c r="D159" s="55">
        <v>0</v>
      </c>
      <c r="E159" s="56">
        <v>3958696</v>
      </c>
      <c r="F159" s="56">
        <v>2282693</v>
      </c>
      <c r="G159" s="56">
        <v>0</v>
      </c>
      <c r="H159" s="56">
        <v>3200000</v>
      </c>
      <c r="I159" s="56">
        <v>8351611</v>
      </c>
      <c r="J159" s="56">
        <v>0</v>
      </c>
      <c r="K159" s="56">
        <v>0</v>
      </c>
      <c r="L159" s="56">
        <v>0</v>
      </c>
      <c r="M159" s="56">
        <v>0</v>
      </c>
      <c r="N159" s="57">
        <v>0</v>
      </c>
      <c r="O159" s="58">
        <v>0</v>
      </c>
      <c r="P159" s="57">
        <v>0</v>
      </c>
      <c r="Q159" s="59">
        <v>17793000</v>
      </c>
      <c r="R159" s="58">
        <v>17793000</v>
      </c>
      <c r="S159" s="57">
        <v>0</v>
      </c>
      <c r="T159" s="57">
        <v>0</v>
      </c>
      <c r="U159" s="56">
        <v>0</v>
      </c>
      <c r="V159" s="57">
        <v>0</v>
      </c>
      <c r="W159" s="60">
        <v>17793000</v>
      </c>
    </row>
    <row r="160" spans="1:23" s="10" customFormat="1" ht="12.75" customHeight="1">
      <c r="A160" s="27"/>
      <c r="B160" s="53" t="s">
        <v>359</v>
      </c>
      <c r="C160" s="54" t="s">
        <v>360</v>
      </c>
      <c r="D160" s="55">
        <v>0</v>
      </c>
      <c r="E160" s="56">
        <v>0</v>
      </c>
      <c r="F160" s="56">
        <v>8019000</v>
      </c>
      <c r="G160" s="56">
        <v>0</v>
      </c>
      <c r="H160" s="56">
        <v>147000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8">
        <v>0</v>
      </c>
      <c r="P160" s="57">
        <v>0</v>
      </c>
      <c r="Q160" s="59">
        <v>8166000</v>
      </c>
      <c r="R160" s="58">
        <v>7700000</v>
      </c>
      <c r="S160" s="57">
        <v>0</v>
      </c>
      <c r="T160" s="57">
        <v>0</v>
      </c>
      <c r="U160" s="56">
        <v>0</v>
      </c>
      <c r="V160" s="57">
        <v>466000</v>
      </c>
      <c r="W160" s="60">
        <v>8166000</v>
      </c>
    </row>
    <row r="161" spans="1:23" s="10" customFormat="1" ht="12.75" customHeight="1">
      <c r="A161" s="27"/>
      <c r="B161" s="53" t="s">
        <v>361</v>
      </c>
      <c r="C161" s="54" t="s">
        <v>362</v>
      </c>
      <c r="D161" s="55">
        <v>0</v>
      </c>
      <c r="E161" s="56">
        <v>3904000</v>
      </c>
      <c r="F161" s="56">
        <v>21503000</v>
      </c>
      <c r="G161" s="56">
        <v>0</v>
      </c>
      <c r="H161" s="56">
        <v>3200000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7">
        <v>5856000</v>
      </c>
      <c r="O161" s="58">
        <v>0</v>
      </c>
      <c r="P161" s="57">
        <v>0</v>
      </c>
      <c r="Q161" s="59">
        <v>34463000</v>
      </c>
      <c r="R161" s="58">
        <v>34463000</v>
      </c>
      <c r="S161" s="57">
        <v>0</v>
      </c>
      <c r="T161" s="57">
        <v>0</v>
      </c>
      <c r="U161" s="56">
        <v>0</v>
      </c>
      <c r="V161" s="57">
        <v>0</v>
      </c>
      <c r="W161" s="60">
        <v>34463000</v>
      </c>
    </row>
    <row r="162" spans="1:23" s="10" customFormat="1" ht="12.75" customHeight="1">
      <c r="A162" s="27"/>
      <c r="B162" s="53" t="s">
        <v>363</v>
      </c>
      <c r="C162" s="54" t="s">
        <v>364</v>
      </c>
      <c r="D162" s="55">
        <v>0</v>
      </c>
      <c r="E162" s="56">
        <v>2426100</v>
      </c>
      <c r="F162" s="56">
        <v>25660900</v>
      </c>
      <c r="G162" s="56">
        <v>0</v>
      </c>
      <c r="H162" s="56">
        <v>5000000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7">
        <v>0</v>
      </c>
      <c r="O162" s="58">
        <v>0</v>
      </c>
      <c r="P162" s="57">
        <v>0</v>
      </c>
      <c r="Q162" s="59">
        <v>33087000</v>
      </c>
      <c r="R162" s="58">
        <v>33087000</v>
      </c>
      <c r="S162" s="57">
        <v>0</v>
      </c>
      <c r="T162" s="57">
        <v>0</v>
      </c>
      <c r="U162" s="56">
        <v>0</v>
      </c>
      <c r="V162" s="57">
        <v>0</v>
      </c>
      <c r="W162" s="60">
        <v>33087000</v>
      </c>
    </row>
    <row r="163" spans="1:23" s="10" customFormat="1" ht="12.75" customHeight="1">
      <c r="A163" s="27"/>
      <c r="B163" s="53" t="s">
        <v>365</v>
      </c>
      <c r="C163" s="54" t="s">
        <v>366</v>
      </c>
      <c r="D163" s="55">
        <v>0</v>
      </c>
      <c r="E163" s="56">
        <v>0</v>
      </c>
      <c r="F163" s="56">
        <v>6759131</v>
      </c>
      <c r="G163" s="56">
        <v>0</v>
      </c>
      <c r="H163" s="56">
        <v>1920000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7">
        <v>0</v>
      </c>
      <c r="O163" s="58">
        <v>0</v>
      </c>
      <c r="P163" s="57">
        <v>0</v>
      </c>
      <c r="Q163" s="59">
        <v>8679131</v>
      </c>
      <c r="R163" s="58">
        <v>8679131</v>
      </c>
      <c r="S163" s="57">
        <v>0</v>
      </c>
      <c r="T163" s="57">
        <v>0</v>
      </c>
      <c r="U163" s="56">
        <v>0</v>
      </c>
      <c r="V163" s="57">
        <v>0</v>
      </c>
      <c r="W163" s="60">
        <v>8679131</v>
      </c>
    </row>
    <row r="164" spans="1:23" s="10" customFormat="1" ht="12.75" customHeight="1">
      <c r="A164" s="27"/>
      <c r="B164" s="53" t="s">
        <v>367</v>
      </c>
      <c r="C164" s="54" t="s">
        <v>368</v>
      </c>
      <c r="D164" s="55">
        <v>0</v>
      </c>
      <c r="E164" s="56">
        <v>9970000</v>
      </c>
      <c r="F164" s="56">
        <v>0</v>
      </c>
      <c r="G164" s="56">
        <v>0</v>
      </c>
      <c r="H164" s="56">
        <v>3200000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7">
        <v>0</v>
      </c>
      <c r="O164" s="58">
        <v>0</v>
      </c>
      <c r="P164" s="57">
        <v>0</v>
      </c>
      <c r="Q164" s="59">
        <v>13170000</v>
      </c>
      <c r="R164" s="58">
        <v>13170000</v>
      </c>
      <c r="S164" s="57">
        <v>0</v>
      </c>
      <c r="T164" s="57">
        <v>0</v>
      </c>
      <c r="U164" s="56">
        <v>0</v>
      </c>
      <c r="V164" s="57">
        <v>0</v>
      </c>
      <c r="W164" s="60">
        <v>13170000</v>
      </c>
    </row>
    <row r="165" spans="1:23" s="10" customFormat="1" ht="12.75" customHeight="1">
      <c r="A165" s="27"/>
      <c r="B165" s="53" t="s">
        <v>369</v>
      </c>
      <c r="C165" s="54" t="s">
        <v>370</v>
      </c>
      <c r="D165" s="55">
        <v>0</v>
      </c>
      <c r="E165" s="56">
        <v>8915500</v>
      </c>
      <c r="F165" s="56">
        <v>0</v>
      </c>
      <c r="G165" s="56">
        <v>0</v>
      </c>
      <c r="H165" s="56">
        <v>3200000</v>
      </c>
      <c r="I165" s="56">
        <v>2000000</v>
      </c>
      <c r="J165" s="56">
        <v>0</v>
      </c>
      <c r="K165" s="56">
        <v>0</v>
      </c>
      <c r="L165" s="56">
        <v>0</v>
      </c>
      <c r="M165" s="56">
        <v>0</v>
      </c>
      <c r="N165" s="57">
        <v>640450</v>
      </c>
      <c r="O165" s="58">
        <v>1595000</v>
      </c>
      <c r="P165" s="57">
        <v>0</v>
      </c>
      <c r="Q165" s="59">
        <v>16350950</v>
      </c>
      <c r="R165" s="58">
        <v>14115500</v>
      </c>
      <c r="S165" s="57">
        <v>0</v>
      </c>
      <c r="T165" s="57">
        <v>0</v>
      </c>
      <c r="U165" s="56">
        <v>0</v>
      </c>
      <c r="V165" s="57">
        <v>2235450</v>
      </c>
      <c r="W165" s="60">
        <v>16350950</v>
      </c>
    </row>
    <row r="166" spans="1:23" s="10" customFormat="1" ht="12.75" customHeight="1">
      <c r="A166" s="27"/>
      <c r="B166" s="53" t="s">
        <v>371</v>
      </c>
      <c r="C166" s="54" t="s">
        <v>372</v>
      </c>
      <c r="D166" s="55">
        <v>273298</v>
      </c>
      <c r="E166" s="56">
        <v>14574600</v>
      </c>
      <c r="F166" s="56">
        <v>3910000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7">
        <v>88358</v>
      </c>
      <c r="O166" s="58">
        <v>6203536</v>
      </c>
      <c r="P166" s="57">
        <v>0</v>
      </c>
      <c r="Q166" s="59">
        <v>25049792</v>
      </c>
      <c r="R166" s="58">
        <v>19267000</v>
      </c>
      <c r="S166" s="57">
        <v>0</v>
      </c>
      <c r="T166" s="57">
        <v>0</v>
      </c>
      <c r="U166" s="56">
        <v>0</v>
      </c>
      <c r="V166" s="57">
        <v>5782792</v>
      </c>
      <c r="W166" s="60">
        <v>25049792</v>
      </c>
    </row>
    <row r="167" spans="1:23" s="10" customFormat="1" ht="12.75" customHeight="1">
      <c r="A167" s="27"/>
      <c r="B167" s="53" t="s">
        <v>373</v>
      </c>
      <c r="C167" s="54" t="s">
        <v>374</v>
      </c>
      <c r="D167" s="55">
        <v>0</v>
      </c>
      <c r="E167" s="56">
        <v>8038000</v>
      </c>
      <c r="F167" s="56">
        <v>0</v>
      </c>
      <c r="G167" s="56">
        <v>0</v>
      </c>
      <c r="H167" s="56">
        <v>1920000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7">
        <v>0</v>
      </c>
      <c r="O167" s="58">
        <v>0</v>
      </c>
      <c r="P167" s="57">
        <v>0</v>
      </c>
      <c r="Q167" s="59">
        <v>9958000</v>
      </c>
      <c r="R167" s="58">
        <v>9958000</v>
      </c>
      <c r="S167" s="57">
        <v>0</v>
      </c>
      <c r="T167" s="57">
        <v>0</v>
      </c>
      <c r="U167" s="56">
        <v>0</v>
      </c>
      <c r="V167" s="57">
        <v>0</v>
      </c>
      <c r="W167" s="60">
        <v>9958000</v>
      </c>
    </row>
    <row r="168" spans="1:23" s="10" customFormat="1" ht="12.75" customHeight="1">
      <c r="A168" s="27"/>
      <c r="B168" s="53" t="s">
        <v>375</v>
      </c>
      <c r="C168" s="54" t="s">
        <v>376</v>
      </c>
      <c r="D168" s="55">
        <v>0</v>
      </c>
      <c r="E168" s="56">
        <v>7479999</v>
      </c>
      <c r="F168" s="56">
        <v>0</v>
      </c>
      <c r="G168" s="56">
        <v>0</v>
      </c>
      <c r="H168" s="56">
        <v>1920000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7">
        <v>0</v>
      </c>
      <c r="O168" s="58">
        <v>0</v>
      </c>
      <c r="P168" s="57">
        <v>0</v>
      </c>
      <c r="Q168" s="59">
        <v>9399999</v>
      </c>
      <c r="R168" s="58">
        <v>9399999</v>
      </c>
      <c r="S168" s="57">
        <v>0</v>
      </c>
      <c r="T168" s="57">
        <v>0</v>
      </c>
      <c r="U168" s="56">
        <v>0</v>
      </c>
      <c r="V168" s="57">
        <v>0</v>
      </c>
      <c r="W168" s="60">
        <v>9399999</v>
      </c>
    </row>
    <row r="169" spans="1:23" s="10" customFormat="1" ht="12.75" customHeight="1">
      <c r="A169" s="27"/>
      <c r="B169" s="53" t="s">
        <v>377</v>
      </c>
      <c r="C169" s="54" t="s">
        <v>378</v>
      </c>
      <c r="D169" s="55">
        <v>0</v>
      </c>
      <c r="E169" s="56">
        <v>9232100</v>
      </c>
      <c r="F169" s="56">
        <v>0</v>
      </c>
      <c r="G169" s="56">
        <v>0</v>
      </c>
      <c r="H169" s="56">
        <v>9600000</v>
      </c>
      <c r="I169" s="56">
        <v>0</v>
      </c>
      <c r="J169" s="56">
        <v>0</v>
      </c>
      <c r="K169" s="56">
        <v>0</v>
      </c>
      <c r="L169" s="56">
        <v>0</v>
      </c>
      <c r="M169" s="56">
        <v>55862</v>
      </c>
      <c r="N169" s="57">
        <v>0</v>
      </c>
      <c r="O169" s="58">
        <v>109916</v>
      </c>
      <c r="P169" s="57">
        <v>0</v>
      </c>
      <c r="Q169" s="59">
        <v>18997878</v>
      </c>
      <c r="R169" s="58">
        <v>18832100</v>
      </c>
      <c r="S169" s="57">
        <v>0</v>
      </c>
      <c r="T169" s="57">
        <v>0</v>
      </c>
      <c r="U169" s="56">
        <v>0</v>
      </c>
      <c r="V169" s="57">
        <v>165778</v>
      </c>
      <c r="W169" s="60">
        <v>18997878</v>
      </c>
    </row>
    <row r="170" spans="1:23" s="10" customFormat="1" ht="12.75" customHeight="1">
      <c r="A170" s="27"/>
      <c r="B170" s="53" t="s">
        <v>379</v>
      </c>
      <c r="C170" s="54" t="s">
        <v>380</v>
      </c>
      <c r="D170" s="55">
        <v>0</v>
      </c>
      <c r="E170" s="56">
        <v>9829000</v>
      </c>
      <c r="F170" s="56">
        <v>0</v>
      </c>
      <c r="G170" s="56">
        <v>0</v>
      </c>
      <c r="H170" s="56">
        <v>3200000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7">
        <v>0</v>
      </c>
      <c r="O170" s="58">
        <v>0</v>
      </c>
      <c r="P170" s="57">
        <v>0</v>
      </c>
      <c r="Q170" s="59">
        <v>13029000</v>
      </c>
      <c r="R170" s="58">
        <v>13029000</v>
      </c>
      <c r="S170" s="57">
        <v>0</v>
      </c>
      <c r="T170" s="57">
        <v>0</v>
      </c>
      <c r="U170" s="56">
        <v>0</v>
      </c>
      <c r="V170" s="57">
        <v>0</v>
      </c>
      <c r="W170" s="60">
        <v>13029000</v>
      </c>
    </row>
    <row r="171" spans="1:23" s="10" customFormat="1" ht="12.75" customHeight="1">
      <c r="A171" s="27"/>
      <c r="B171" s="53" t="s">
        <v>381</v>
      </c>
      <c r="C171" s="54" t="s">
        <v>382</v>
      </c>
      <c r="D171" s="55">
        <v>0</v>
      </c>
      <c r="E171" s="56">
        <v>0</v>
      </c>
      <c r="F171" s="56">
        <v>4261000</v>
      </c>
      <c r="G171" s="56">
        <v>0</v>
      </c>
      <c r="H171" s="56">
        <v>3091000</v>
      </c>
      <c r="I171" s="56">
        <v>16608000</v>
      </c>
      <c r="J171" s="56">
        <v>0</v>
      </c>
      <c r="K171" s="56">
        <v>0</v>
      </c>
      <c r="L171" s="56">
        <v>18133000</v>
      </c>
      <c r="M171" s="56">
        <v>0</v>
      </c>
      <c r="N171" s="57">
        <v>0</v>
      </c>
      <c r="O171" s="58">
        <v>0</v>
      </c>
      <c r="P171" s="57">
        <v>0</v>
      </c>
      <c r="Q171" s="59">
        <v>42093000</v>
      </c>
      <c r="R171" s="58">
        <v>42093000</v>
      </c>
      <c r="S171" s="57">
        <v>0</v>
      </c>
      <c r="T171" s="57">
        <v>0</v>
      </c>
      <c r="U171" s="56">
        <v>0</v>
      </c>
      <c r="V171" s="57">
        <v>0</v>
      </c>
      <c r="W171" s="60">
        <v>42093000</v>
      </c>
    </row>
    <row r="172" spans="1:23" s="10" customFormat="1" ht="12.75" customHeight="1">
      <c r="A172" s="27"/>
      <c r="B172" s="53" t="s">
        <v>383</v>
      </c>
      <c r="C172" s="54" t="s">
        <v>384</v>
      </c>
      <c r="D172" s="55">
        <v>0</v>
      </c>
      <c r="E172" s="56">
        <v>0</v>
      </c>
      <c r="F172" s="56">
        <v>21295200</v>
      </c>
      <c r="G172" s="56">
        <v>0</v>
      </c>
      <c r="H172" s="56">
        <v>1920000</v>
      </c>
      <c r="I172" s="56">
        <v>10000000</v>
      </c>
      <c r="J172" s="56">
        <v>0</v>
      </c>
      <c r="K172" s="56">
        <v>0</v>
      </c>
      <c r="L172" s="56">
        <v>0</v>
      </c>
      <c r="M172" s="56">
        <v>0</v>
      </c>
      <c r="N172" s="57">
        <v>0</v>
      </c>
      <c r="O172" s="58">
        <v>0</v>
      </c>
      <c r="P172" s="57">
        <v>0</v>
      </c>
      <c r="Q172" s="59">
        <v>33215200</v>
      </c>
      <c r="R172" s="58">
        <v>33215200</v>
      </c>
      <c r="S172" s="57">
        <v>0</v>
      </c>
      <c r="T172" s="57">
        <v>0</v>
      </c>
      <c r="U172" s="56">
        <v>0</v>
      </c>
      <c r="V172" s="57">
        <v>0</v>
      </c>
      <c r="W172" s="60">
        <v>33215200</v>
      </c>
    </row>
    <row r="173" spans="1:23" s="10" customFormat="1" ht="12.75" customHeight="1">
      <c r="A173" s="27"/>
      <c r="B173" s="53" t="s">
        <v>385</v>
      </c>
      <c r="C173" s="54" t="s">
        <v>386</v>
      </c>
      <c r="D173" s="55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10691000</v>
      </c>
      <c r="J173" s="56">
        <v>0</v>
      </c>
      <c r="K173" s="56">
        <v>0</v>
      </c>
      <c r="L173" s="56">
        <v>0</v>
      </c>
      <c r="M173" s="56">
        <v>0</v>
      </c>
      <c r="N173" s="57">
        <v>0</v>
      </c>
      <c r="O173" s="58">
        <v>0</v>
      </c>
      <c r="P173" s="57">
        <v>0</v>
      </c>
      <c r="Q173" s="59">
        <v>10691000</v>
      </c>
      <c r="R173" s="58">
        <v>10691000</v>
      </c>
      <c r="S173" s="57">
        <v>0</v>
      </c>
      <c r="T173" s="57">
        <v>0</v>
      </c>
      <c r="U173" s="56">
        <v>0</v>
      </c>
      <c r="V173" s="57">
        <v>0</v>
      </c>
      <c r="W173" s="60">
        <v>10691000</v>
      </c>
    </row>
    <row r="174" spans="1:23" s="10" customFormat="1" ht="12.75" customHeight="1">
      <c r="A174" s="27"/>
      <c r="B174" s="53" t="s">
        <v>387</v>
      </c>
      <c r="C174" s="54" t="s">
        <v>388</v>
      </c>
      <c r="D174" s="55">
        <v>0</v>
      </c>
      <c r="E174" s="56">
        <v>14765000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7">
        <v>0</v>
      </c>
      <c r="O174" s="58">
        <v>2335000</v>
      </c>
      <c r="P174" s="57">
        <v>0</v>
      </c>
      <c r="Q174" s="59">
        <v>17100000</v>
      </c>
      <c r="R174" s="58">
        <v>14765000</v>
      </c>
      <c r="S174" s="57">
        <v>0</v>
      </c>
      <c r="T174" s="57">
        <v>0</v>
      </c>
      <c r="U174" s="56">
        <v>0</v>
      </c>
      <c r="V174" s="57">
        <v>2335000</v>
      </c>
      <c r="W174" s="60">
        <v>17100000</v>
      </c>
    </row>
    <row r="175" spans="1:23" s="10" customFormat="1" ht="12.75" customHeight="1">
      <c r="A175" s="27"/>
      <c r="B175" s="53" t="s">
        <v>389</v>
      </c>
      <c r="C175" s="54" t="s">
        <v>390</v>
      </c>
      <c r="D175" s="55">
        <v>0</v>
      </c>
      <c r="E175" s="56">
        <v>0</v>
      </c>
      <c r="F175" s="56">
        <v>0</v>
      </c>
      <c r="G175" s="56">
        <v>0</v>
      </c>
      <c r="H175" s="56">
        <v>1920000</v>
      </c>
      <c r="I175" s="56">
        <v>8042000</v>
      </c>
      <c r="J175" s="56">
        <v>0</v>
      </c>
      <c r="K175" s="56">
        <v>0</v>
      </c>
      <c r="L175" s="56">
        <v>12644000</v>
      </c>
      <c r="M175" s="56">
        <v>0</v>
      </c>
      <c r="N175" s="57">
        <v>0</v>
      </c>
      <c r="O175" s="58">
        <v>0</v>
      </c>
      <c r="P175" s="57">
        <v>0</v>
      </c>
      <c r="Q175" s="59">
        <v>22606000</v>
      </c>
      <c r="R175" s="58">
        <v>22606000</v>
      </c>
      <c r="S175" s="57">
        <v>0</v>
      </c>
      <c r="T175" s="57">
        <v>0</v>
      </c>
      <c r="U175" s="56">
        <v>0</v>
      </c>
      <c r="V175" s="57">
        <v>0</v>
      </c>
      <c r="W175" s="60">
        <v>22606000</v>
      </c>
    </row>
    <row r="176" spans="1:23" s="10" customFormat="1" ht="12.75" customHeight="1">
      <c r="A176" s="27"/>
      <c r="B176" s="53" t="s">
        <v>391</v>
      </c>
      <c r="C176" s="54" t="s">
        <v>392</v>
      </c>
      <c r="D176" s="55">
        <v>0</v>
      </c>
      <c r="E176" s="56">
        <v>0</v>
      </c>
      <c r="F176" s="56">
        <v>12734357</v>
      </c>
      <c r="G176" s="56">
        <v>0</v>
      </c>
      <c r="H176" s="56">
        <v>7930435</v>
      </c>
      <c r="I176" s="56">
        <v>5966739</v>
      </c>
      <c r="J176" s="56">
        <v>2432694</v>
      </c>
      <c r="K176" s="56">
        <v>0</v>
      </c>
      <c r="L176" s="56">
        <v>0</v>
      </c>
      <c r="M176" s="56">
        <v>0</v>
      </c>
      <c r="N176" s="57">
        <v>5776863</v>
      </c>
      <c r="O176" s="58">
        <v>16261000</v>
      </c>
      <c r="P176" s="57">
        <v>0</v>
      </c>
      <c r="Q176" s="59">
        <v>51102088</v>
      </c>
      <c r="R176" s="58">
        <v>28874348</v>
      </c>
      <c r="S176" s="57">
        <v>0</v>
      </c>
      <c r="T176" s="57">
        <v>22227739</v>
      </c>
      <c r="U176" s="56">
        <v>0</v>
      </c>
      <c r="V176" s="57">
        <v>0</v>
      </c>
      <c r="W176" s="60">
        <v>51102087</v>
      </c>
    </row>
    <row r="177" spans="1:23" s="10" customFormat="1" ht="12.75" customHeight="1">
      <c r="A177" s="27"/>
      <c r="B177" s="53" t="s">
        <v>85</v>
      </c>
      <c r="C177" s="54" t="s">
        <v>86</v>
      </c>
      <c r="D177" s="55">
        <v>3000000</v>
      </c>
      <c r="E177" s="56">
        <v>189723654</v>
      </c>
      <c r="F177" s="56">
        <v>9000000</v>
      </c>
      <c r="G177" s="56">
        <v>0</v>
      </c>
      <c r="H177" s="56">
        <v>41480000</v>
      </c>
      <c r="I177" s="56">
        <v>6000000</v>
      </c>
      <c r="J177" s="56">
        <v>0</v>
      </c>
      <c r="K177" s="56">
        <v>0</v>
      </c>
      <c r="L177" s="56">
        <v>0</v>
      </c>
      <c r="M177" s="56">
        <v>0</v>
      </c>
      <c r="N177" s="57">
        <v>15032704</v>
      </c>
      <c r="O177" s="58">
        <v>12000000</v>
      </c>
      <c r="P177" s="57">
        <v>0</v>
      </c>
      <c r="Q177" s="59">
        <v>276236358</v>
      </c>
      <c r="R177" s="58">
        <v>226036358</v>
      </c>
      <c r="S177" s="57">
        <v>0</v>
      </c>
      <c r="T177" s="57">
        <v>0</v>
      </c>
      <c r="U177" s="56">
        <v>0</v>
      </c>
      <c r="V177" s="57">
        <v>50200000</v>
      </c>
      <c r="W177" s="60">
        <v>276236358</v>
      </c>
    </row>
    <row r="178" spans="1:23" s="10" customFormat="1" ht="12.75" customHeight="1">
      <c r="A178" s="27"/>
      <c r="B178" s="53" t="s">
        <v>393</v>
      </c>
      <c r="C178" s="54" t="s">
        <v>394</v>
      </c>
      <c r="D178" s="55">
        <v>0</v>
      </c>
      <c r="E178" s="56">
        <v>0</v>
      </c>
      <c r="F178" s="56">
        <v>13150000</v>
      </c>
      <c r="G178" s="56">
        <v>0</v>
      </c>
      <c r="H178" s="56">
        <v>1052000</v>
      </c>
      <c r="I178" s="56">
        <v>20209000</v>
      </c>
      <c r="J178" s="56">
        <v>0</v>
      </c>
      <c r="K178" s="56">
        <v>0</v>
      </c>
      <c r="L178" s="56">
        <v>0</v>
      </c>
      <c r="M178" s="56">
        <v>0</v>
      </c>
      <c r="N178" s="57">
        <v>0</v>
      </c>
      <c r="O178" s="58">
        <v>0</v>
      </c>
      <c r="P178" s="57">
        <v>0</v>
      </c>
      <c r="Q178" s="59">
        <v>34411000</v>
      </c>
      <c r="R178" s="58">
        <v>34411000</v>
      </c>
      <c r="S178" s="57">
        <v>0</v>
      </c>
      <c r="T178" s="57">
        <v>0</v>
      </c>
      <c r="U178" s="56">
        <v>0</v>
      </c>
      <c r="V178" s="57">
        <v>0</v>
      </c>
      <c r="W178" s="60">
        <v>34411000</v>
      </c>
    </row>
    <row r="179" spans="1:23" s="10" customFormat="1" ht="12.75" customHeight="1">
      <c r="A179" s="27"/>
      <c r="B179" s="53" t="s">
        <v>395</v>
      </c>
      <c r="C179" s="54" t="s">
        <v>396</v>
      </c>
      <c r="D179" s="55">
        <v>0</v>
      </c>
      <c r="E179" s="56">
        <v>0</v>
      </c>
      <c r="F179" s="56">
        <v>27578964</v>
      </c>
      <c r="G179" s="56">
        <v>0</v>
      </c>
      <c r="H179" s="56">
        <v>4216000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7">
        <v>0</v>
      </c>
      <c r="O179" s="58">
        <v>0</v>
      </c>
      <c r="P179" s="57">
        <v>0</v>
      </c>
      <c r="Q179" s="59">
        <v>31794964</v>
      </c>
      <c r="R179" s="58">
        <v>31794964</v>
      </c>
      <c r="S179" s="57">
        <v>0</v>
      </c>
      <c r="T179" s="57">
        <v>0</v>
      </c>
      <c r="U179" s="56">
        <v>0</v>
      </c>
      <c r="V179" s="57">
        <v>0</v>
      </c>
      <c r="W179" s="60">
        <v>31794964</v>
      </c>
    </row>
    <row r="180" spans="1:23" s="10" customFormat="1" ht="12.75" customHeight="1">
      <c r="A180" s="27"/>
      <c r="B180" s="53" t="s">
        <v>397</v>
      </c>
      <c r="C180" s="54" t="s">
        <v>398</v>
      </c>
      <c r="D180" s="55">
        <v>0</v>
      </c>
      <c r="E180" s="56">
        <v>3000000</v>
      </c>
      <c r="F180" s="56">
        <v>10000000</v>
      </c>
      <c r="G180" s="56">
        <v>0</v>
      </c>
      <c r="H180" s="56">
        <v>0</v>
      </c>
      <c r="I180" s="56">
        <v>4746629</v>
      </c>
      <c r="J180" s="56">
        <v>0</v>
      </c>
      <c r="K180" s="56">
        <v>0</v>
      </c>
      <c r="L180" s="56">
        <v>0</v>
      </c>
      <c r="M180" s="56">
        <v>0</v>
      </c>
      <c r="N180" s="57">
        <v>0</v>
      </c>
      <c r="O180" s="58">
        <v>0</v>
      </c>
      <c r="P180" s="57">
        <v>0</v>
      </c>
      <c r="Q180" s="59">
        <v>17746629</v>
      </c>
      <c r="R180" s="58">
        <v>17746629</v>
      </c>
      <c r="S180" s="57">
        <v>0</v>
      </c>
      <c r="T180" s="57">
        <v>0</v>
      </c>
      <c r="U180" s="56">
        <v>0</v>
      </c>
      <c r="V180" s="57">
        <v>0</v>
      </c>
      <c r="W180" s="60">
        <v>17746629</v>
      </c>
    </row>
    <row r="181" spans="1:23" s="10" customFormat="1" ht="12.75" customHeight="1">
      <c r="A181" s="27"/>
      <c r="B181" s="53" t="s">
        <v>399</v>
      </c>
      <c r="C181" s="54" t="s">
        <v>400</v>
      </c>
      <c r="D181" s="55">
        <v>527500</v>
      </c>
      <c r="E181" s="56">
        <v>13616885</v>
      </c>
      <c r="F181" s="56">
        <v>77412537</v>
      </c>
      <c r="G181" s="56">
        <v>0</v>
      </c>
      <c r="H181" s="56">
        <v>0</v>
      </c>
      <c r="I181" s="56">
        <v>16205327</v>
      </c>
      <c r="J181" s="56">
        <v>0</v>
      </c>
      <c r="K181" s="56">
        <v>0</v>
      </c>
      <c r="L181" s="56">
        <v>0</v>
      </c>
      <c r="M181" s="56">
        <v>0</v>
      </c>
      <c r="N181" s="57">
        <v>3165000</v>
      </c>
      <c r="O181" s="58">
        <v>1982968</v>
      </c>
      <c r="P181" s="57">
        <v>0</v>
      </c>
      <c r="Q181" s="59">
        <v>112910217</v>
      </c>
      <c r="R181" s="58">
        <v>107916477</v>
      </c>
      <c r="S181" s="57">
        <v>0</v>
      </c>
      <c r="T181" s="57">
        <v>0</v>
      </c>
      <c r="U181" s="56">
        <v>0</v>
      </c>
      <c r="V181" s="57">
        <v>4993740</v>
      </c>
      <c r="W181" s="60">
        <v>112910217</v>
      </c>
    </row>
    <row r="182" spans="1:23" s="10" customFormat="1" ht="12.75" customHeight="1">
      <c r="A182" s="27"/>
      <c r="B182" s="53" t="s">
        <v>401</v>
      </c>
      <c r="C182" s="54" t="s">
        <v>402</v>
      </c>
      <c r="D182" s="55">
        <v>0</v>
      </c>
      <c r="E182" s="56">
        <v>14462253</v>
      </c>
      <c r="F182" s="56">
        <v>93473795</v>
      </c>
      <c r="G182" s="56">
        <v>0</v>
      </c>
      <c r="H182" s="56">
        <v>3200000</v>
      </c>
      <c r="I182" s="56">
        <v>1526205</v>
      </c>
      <c r="J182" s="56">
        <v>0</v>
      </c>
      <c r="K182" s="56">
        <v>0</v>
      </c>
      <c r="L182" s="56">
        <v>0</v>
      </c>
      <c r="M182" s="56">
        <v>0</v>
      </c>
      <c r="N182" s="57">
        <v>27221277</v>
      </c>
      <c r="O182" s="58">
        <v>0</v>
      </c>
      <c r="P182" s="57">
        <v>0</v>
      </c>
      <c r="Q182" s="59">
        <v>139883530</v>
      </c>
      <c r="R182" s="58">
        <v>139883530</v>
      </c>
      <c r="S182" s="57">
        <v>0</v>
      </c>
      <c r="T182" s="57">
        <v>0</v>
      </c>
      <c r="U182" s="56">
        <v>0</v>
      </c>
      <c r="V182" s="57">
        <v>0</v>
      </c>
      <c r="W182" s="60">
        <v>139883530</v>
      </c>
    </row>
    <row r="183" spans="1:23" s="10" customFormat="1" ht="12.75" customHeight="1">
      <c r="A183" s="27"/>
      <c r="B183" s="53" t="s">
        <v>403</v>
      </c>
      <c r="C183" s="54" t="s">
        <v>404</v>
      </c>
      <c r="D183" s="55">
        <v>0</v>
      </c>
      <c r="E183" s="56">
        <v>0</v>
      </c>
      <c r="F183" s="56">
        <v>56000000</v>
      </c>
      <c r="G183" s="56">
        <v>0</v>
      </c>
      <c r="H183" s="56">
        <v>55087000</v>
      </c>
      <c r="I183" s="56">
        <v>11853000</v>
      </c>
      <c r="J183" s="56">
        <v>0</v>
      </c>
      <c r="K183" s="56">
        <v>0</v>
      </c>
      <c r="L183" s="56">
        <v>0</v>
      </c>
      <c r="M183" s="56">
        <v>0</v>
      </c>
      <c r="N183" s="57">
        <v>0</v>
      </c>
      <c r="O183" s="58">
        <v>0</v>
      </c>
      <c r="P183" s="57">
        <v>0</v>
      </c>
      <c r="Q183" s="59">
        <v>122940000</v>
      </c>
      <c r="R183" s="58">
        <v>102940000</v>
      </c>
      <c r="S183" s="57">
        <v>0</v>
      </c>
      <c r="T183" s="57">
        <v>0</v>
      </c>
      <c r="U183" s="56">
        <v>20000000</v>
      </c>
      <c r="V183" s="57">
        <v>0</v>
      </c>
      <c r="W183" s="60">
        <v>122940000</v>
      </c>
    </row>
    <row r="184" spans="1:23" s="10" customFormat="1" ht="12.75" customHeight="1">
      <c r="A184" s="27"/>
      <c r="B184" s="53" t="s">
        <v>405</v>
      </c>
      <c r="C184" s="54" t="s">
        <v>406</v>
      </c>
      <c r="D184" s="55">
        <v>0</v>
      </c>
      <c r="E184" s="56">
        <v>26352267</v>
      </c>
      <c r="F184" s="56">
        <v>105000000</v>
      </c>
      <c r="G184" s="56">
        <v>0</v>
      </c>
      <c r="H184" s="56">
        <v>8500000</v>
      </c>
      <c r="I184" s="56">
        <v>32000000</v>
      </c>
      <c r="J184" s="56">
        <v>0</v>
      </c>
      <c r="K184" s="56">
        <v>10000000</v>
      </c>
      <c r="L184" s="56">
        <v>0</v>
      </c>
      <c r="M184" s="56">
        <v>0</v>
      </c>
      <c r="N184" s="57">
        <v>12927733</v>
      </c>
      <c r="O184" s="58">
        <v>0</v>
      </c>
      <c r="P184" s="57">
        <v>0</v>
      </c>
      <c r="Q184" s="59">
        <v>194780000</v>
      </c>
      <c r="R184" s="58">
        <v>194780000</v>
      </c>
      <c r="S184" s="57">
        <v>0</v>
      </c>
      <c r="T184" s="57">
        <v>0</v>
      </c>
      <c r="U184" s="56">
        <v>0</v>
      </c>
      <c r="V184" s="57">
        <v>0</v>
      </c>
      <c r="W184" s="60">
        <v>194780000</v>
      </c>
    </row>
    <row r="185" spans="1:23" s="10" customFormat="1" ht="12.75" customHeight="1">
      <c r="A185" s="27"/>
      <c r="B185" s="53" t="s">
        <v>87</v>
      </c>
      <c r="C185" s="54" t="s">
        <v>88</v>
      </c>
      <c r="D185" s="55">
        <v>0</v>
      </c>
      <c r="E185" s="56">
        <v>70000000</v>
      </c>
      <c r="F185" s="56">
        <v>135000000</v>
      </c>
      <c r="G185" s="56">
        <v>0</v>
      </c>
      <c r="H185" s="56">
        <v>17797000</v>
      </c>
      <c r="I185" s="56">
        <v>75000000</v>
      </c>
      <c r="J185" s="56">
        <v>0</v>
      </c>
      <c r="K185" s="56">
        <v>0</v>
      </c>
      <c r="L185" s="56">
        <v>0</v>
      </c>
      <c r="M185" s="56">
        <v>0</v>
      </c>
      <c r="N185" s="57">
        <v>0</v>
      </c>
      <c r="O185" s="58">
        <v>0</v>
      </c>
      <c r="P185" s="57">
        <v>0</v>
      </c>
      <c r="Q185" s="59">
        <v>297797000</v>
      </c>
      <c r="R185" s="58">
        <v>297797000</v>
      </c>
      <c r="S185" s="57">
        <v>0</v>
      </c>
      <c r="T185" s="57">
        <v>0</v>
      </c>
      <c r="U185" s="56">
        <v>0</v>
      </c>
      <c r="V185" s="57">
        <v>0</v>
      </c>
      <c r="W185" s="60">
        <v>297797000</v>
      </c>
    </row>
    <row r="186" spans="1:23" s="10" customFormat="1" ht="12.75" customHeight="1">
      <c r="A186" s="27"/>
      <c r="B186" s="53" t="s">
        <v>89</v>
      </c>
      <c r="C186" s="54" t="s">
        <v>90</v>
      </c>
      <c r="D186" s="55">
        <v>0</v>
      </c>
      <c r="E186" s="56">
        <v>228009000</v>
      </c>
      <c r="F186" s="56">
        <v>139148000</v>
      </c>
      <c r="G186" s="56">
        <v>0</v>
      </c>
      <c r="H186" s="56">
        <v>112018000</v>
      </c>
      <c r="I186" s="56">
        <v>85625217</v>
      </c>
      <c r="J186" s="56">
        <v>0</v>
      </c>
      <c r="K186" s="56">
        <v>0</v>
      </c>
      <c r="L186" s="56">
        <v>0</v>
      </c>
      <c r="M186" s="56">
        <v>0</v>
      </c>
      <c r="N186" s="57">
        <v>14524000</v>
      </c>
      <c r="O186" s="58">
        <v>117744000</v>
      </c>
      <c r="P186" s="57">
        <v>0</v>
      </c>
      <c r="Q186" s="59">
        <v>697068217</v>
      </c>
      <c r="R186" s="58">
        <v>470684217</v>
      </c>
      <c r="S186" s="57">
        <v>60000000</v>
      </c>
      <c r="T186" s="57">
        <v>166384000</v>
      </c>
      <c r="U186" s="56">
        <v>0</v>
      </c>
      <c r="V186" s="57">
        <v>0</v>
      </c>
      <c r="W186" s="60">
        <v>697068217</v>
      </c>
    </row>
    <row r="187" spans="1:23" s="10" customFormat="1" ht="12.75" customHeight="1">
      <c r="A187" s="27"/>
      <c r="B187" s="53" t="s">
        <v>407</v>
      </c>
      <c r="C187" s="54" t="s">
        <v>408</v>
      </c>
      <c r="D187" s="55">
        <v>0</v>
      </c>
      <c r="E187" s="56">
        <v>12000000</v>
      </c>
      <c r="F187" s="56">
        <v>42554650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7">
        <v>0</v>
      </c>
      <c r="O187" s="58">
        <v>0</v>
      </c>
      <c r="P187" s="57">
        <v>0</v>
      </c>
      <c r="Q187" s="59">
        <v>54554650</v>
      </c>
      <c r="R187" s="58">
        <v>54554650</v>
      </c>
      <c r="S187" s="57">
        <v>0</v>
      </c>
      <c r="T187" s="57">
        <v>0</v>
      </c>
      <c r="U187" s="56">
        <v>0</v>
      </c>
      <c r="V187" s="57">
        <v>0</v>
      </c>
      <c r="W187" s="60">
        <v>54554650</v>
      </c>
    </row>
    <row r="188" spans="1:23" s="10" customFormat="1" ht="12.75" customHeight="1">
      <c r="A188" s="27"/>
      <c r="B188" s="53" t="s">
        <v>409</v>
      </c>
      <c r="C188" s="54" t="s">
        <v>410</v>
      </c>
      <c r="D188" s="55">
        <v>0</v>
      </c>
      <c r="E188" s="56">
        <v>62193000</v>
      </c>
      <c r="F188" s="56">
        <v>85500000</v>
      </c>
      <c r="G188" s="56">
        <v>0</v>
      </c>
      <c r="H188" s="56">
        <v>0</v>
      </c>
      <c r="I188" s="56">
        <v>24111000</v>
      </c>
      <c r="J188" s="56">
        <v>0</v>
      </c>
      <c r="K188" s="56">
        <v>18098691</v>
      </c>
      <c r="L188" s="56">
        <v>15796909</v>
      </c>
      <c r="M188" s="56">
        <v>0</v>
      </c>
      <c r="N188" s="57">
        <v>16090000</v>
      </c>
      <c r="O188" s="58">
        <v>2200000</v>
      </c>
      <c r="P188" s="57">
        <v>0</v>
      </c>
      <c r="Q188" s="59">
        <v>223989600</v>
      </c>
      <c r="R188" s="58">
        <v>221789600</v>
      </c>
      <c r="S188" s="57">
        <v>0</v>
      </c>
      <c r="T188" s="57">
        <v>0</v>
      </c>
      <c r="U188" s="56">
        <v>0</v>
      </c>
      <c r="V188" s="57">
        <v>2200000</v>
      </c>
      <c r="W188" s="60">
        <v>223989600</v>
      </c>
    </row>
    <row r="189" spans="1:23" s="10" customFormat="1" ht="12.75" customHeight="1">
      <c r="A189" s="27"/>
      <c r="B189" s="53" t="s">
        <v>411</v>
      </c>
      <c r="C189" s="54" t="s">
        <v>412</v>
      </c>
      <c r="D189" s="55">
        <v>0</v>
      </c>
      <c r="E189" s="56">
        <v>19000000</v>
      </c>
      <c r="F189" s="56">
        <v>0</v>
      </c>
      <c r="G189" s="56">
        <v>0</v>
      </c>
      <c r="H189" s="56">
        <v>0</v>
      </c>
      <c r="I189" s="56">
        <v>800000</v>
      </c>
      <c r="J189" s="56">
        <v>0</v>
      </c>
      <c r="K189" s="56">
        <v>0</v>
      </c>
      <c r="L189" s="56">
        <v>0</v>
      </c>
      <c r="M189" s="56">
        <v>0</v>
      </c>
      <c r="N189" s="57">
        <v>12728250</v>
      </c>
      <c r="O189" s="58">
        <v>4282000</v>
      </c>
      <c r="P189" s="57">
        <v>0</v>
      </c>
      <c r="Q189" s="59">
        <v>36810250</v>
      </c>
      <c r="R189" s="58">
        <v>27884483</v>
      </c>
      <c r="S189" s="57">
        <v>0</v>
      </c>
      <c r="T189" s="57">
        <v>0</v>
      </c>
      <c r="U189" s="56">
        <v>0</v>
      </c>
      <c r="V189" s="57">
        <v>8925767</v>
      </c>
      <c r="W189" s="60">
        <v>36810250</v>
      </c>
    </row>
    <row r="190" spans="1:23" s="10" customFormat="1" ht="12.75" customHeight="1">
      <c r="A190" s="27"/>
      <c r="B190" s="53" t="s">
        <v>413</v>
      </c>
      <c r="C190" s="54" t="s">
        <v>414</v>
      </c>
      <c r="D190" s="55">
        <v>0</v>
      </c>
      <c r="E190" s="56">
        <v>29274000</v>
      </c>
      <c r="F190" s="56">
        <v>0</v>
      </c>
      <c r="G190" s="56">
        <v>0</v>
      </c>
      <c r="H190" s="56">
        <v>6400000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7">
        <v>0</v>
      </c>
      <c r="O190" s="58">
        <v>0</v>
      </c>
      <c r="P190" s="57">
        <v>0</v>
      </c>
      <c r="Q190" s="59">
        <v>35674000</v>
      </c>
      <c r="R190" s="58">
        <v>35674000</v>
      </c>
      <c r="S190" s="57">
        <v>0</v>
      </c>
      <c r="T190" s="57">
        <v>0</v>
      </c>
      <c r="U190" s="56">
        <v>0</v>
      </c>
      <c r="V190" s="57">
        <v>0</v>
      </c>
      <c r="W190" s="60">
        <v>35674000</v>
      </c>
    </row>
    <row r="191" spans="1:23" s="10" customFormat="1" ht="12.75" customHeight="1">
      <c r="A191" s="27"/>
      <c r="B191" s="53" t="s">
        <v>415</v>
      </c>
      <c r="C191" s="54" t="s">
        <v>416</v>
      </c>
      <c r="D191" s="55">
        <v>0</v>
      </c>
      <c r="E191" s="56">
        <v>54601384</v>
      </c>
      <c r="F191" s="56">
        <v>20000000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7">
        <v>30348616</v>
      </c>
      <c r="O191" s="58">
        <v>0</v>
      </c>
      <c r="P191" s="57">
        <v>0</v>
      </c>
      <c r="Q191" s="59">
        <v>104950000</v>
      </c>
      <c r="R191" s="58">
        <v>61230000</v>
      </c>
      <c r="S191" s="57">
        <v>18120000</v>
      </c>
      <c r="T191" s="57">
        <v>0</v>
      </c>
      <c r="U191" s="56">
        <v>0</v>
      </c>
      <c r="V191" s="57">
        <v>25600000</v>
      </c>
      <c r="W191" s="60">
        <v>104950000</v>
      </c>
    </row>
    <row r="192" spans="1:23" s="10" customFormat="1" ht="12.75" customHeight="1">
      <c r="A192" s="27"/>
      <c r="B192" s="53" t="s">
        <v>417</v>
      </c>
      <c r="C192" s="54" t="s">
        <v>418</v>
      </c>
      <c r="D192" s="55">
        <v>0</v>
      </c>
      <c r="E192" s="56">
        <v>36540000</v>
      </c>
      <c r="F192" s="56">
        <v>0</v>
      </c>
      <c r="G192" s="56">
        <v>0</v>
      </c>
      <c r="H192" s="56">
        <v>6400000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7">
        <v>0</v>
      </c>
      <c r="O192" s="58">
        <v>0</v>
      </c>
      <c r="P192" s="57">
        <v>0</v>
      </c>
      <c r="Q192" s="59">
        <v>42940000</v>
      </c>
      <c r="R192" s="58">
        <v>42940000</v>
      </c>
      <c r="S192" s="57">
        <v>0</v>
      </c>
      <c r="T192" s="57">
        <v>0</v>
      </c>
      <c r="U192" s="56">
        <v>0</v>
      </c>
      <c r="V192" s="57">
        <v>0</v>
      </c>
      <c r="W192" s="60">
        <v>42940000</v>
      </c>
    </row>
    <row r="193" spans="1:23" s="10" customFormat="1" ht="12.75" customHeight="1">
      <c r="A193" s="27"/>
      <c r="B193" s="53" t="s">
        <v>419</v>
      </c>
      <c r="C193" s="54" t="s">
        <v>420</v>
      </c>
      <c r="D193" s="55">
        <v>0</v>
      </c>
      <c r="E193" s="56">
        <v>45856315</v>
      </c>
      <c r="F193" s="56">
        <v>0</v>
      </c>
      <c r="G193" s="56">
        <v>0</v>
      </c>
      <c r="H193" s="56">
        <v>6400000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7">
        <v>0</v>
      </c>
      <c r="O193" s="58">
        <v>0</v>
      </c>
      <c r="P193" s="57">
        <v>0</v>
      </c>
      <c r="Q193" s="59">
        <v>52256315</v>
      </c>
      <c r="R193" s="58">
        <v>52256315</v>
      </c>
      <c r="S193" s="57">
        <v>0</v>
      </c>
      <c r="T193" s="57">
        <v>0</v>
      </c>
      <c r="U193" s="56">
        <v>0</v>
      </c>
      <c r="V193" s="57">
        <v>0</v>
      </c>
      <c r="W193" s="60">
        <v>52256315</v>
      </c>
    </row>
    <row r="194" spans="1:23" s="10" customFormat="1" ht="12.75" customHeight="1">
      <c r="A194" s="27"/>
      <c r="B194" s="53" t="s">
        <v>421</v>
      </c>
      <c r="C194" s="54" t="s">
        <v>422</v>
      </c>
      <c r="D194" s="55">
        <v>0</v>
      </c>
      <c r="E194" s="56">
        <v>0</v>
      </c>
      <c r="F194" s="56">
        <v>0</v>
      </c>
      <c r="G194" s="56">
        <v>0</v>
      </c>
      <c r="H194" s="56">
        <v>16000000</v>
      </c>
      <c r="I194" s="56">
        <v>0</v>
      </c>
      <c r="J194" s="56">
        <v>0</v>
      </c>
      <c r="K194" s="56">
        <v>0</v>
      </c>
      <c r="L194" s="56">
        <v>9500000</v>
      </c>
      <c r="M194" s="56">
        <v>0</v>
      </c>
      <c r="N194" s="57">
        <v>6630050</v>
      </c>
      <c r="O194" s="58">
        <v>0</v>
      </c>
      <c r="P194" s="57">
        <v>0</v>
      </c>
      <c r="Q194" s="59">
        <v>32130050</v>
      </c>
      <c r="R194" s="58">
        <v>32130050</v>
      </c>
      <c r="S194" s="57">
        <v>0</v>
      </c>
      <c r="T194" s="57">
        <v>0</v>
      </c>
      <c r="U194" s="56">
        <v>0</v>
      </c>
      <c r="V194" s="57">
        <v>0</v>
      </c>
      <c r="W194" s="60">
        <v>32130050</v>
      </c>
    </row>
    <row r="195" spans="1:23" s="10" customFormat="1" ht="12.75" customHeight="1">
      <c r="A195" s="27"/>
      <c r="B195" s="53" t="s">
        <v>423</v>
      </c>
      <c r="C195" s="54" t="s">
        <v>424</v>
      </c>
      <c r="D195" s="55">
        <v>0</v>
      </c>
      <c r="E195" s="56">
        <v>13301672</v>
      </c>
      <c r="F195" s="56">
        <v>0</v>
      </c>
      <c r="G195" s="56">
        <v>0</v>
      </c>
      <c r="H195" s="56">
        <v>1442818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7">
        <v>2898954</v>
      </c>
      <c r="O195" s="58">
        <v>6754556</v>
      </c>
      <c r="P195" s="57">
        <v>0</v>
      </c>
      <c r="Q195" s="59">
        <v>24398000</v>
      </c>
      <c r="R195" s="58">
        <v>24398000</v>
      </c>
      <c r="S195" s="57">
        <v>0</v>
      </c>
      <c r="T195" s="57">
        <v>0</v>
      </c>
      <c r="U195" s="56">
        <v>0</v>
      </c>
      <c r="V195" s="57">
        <v>0</v>
      </c>
      <c r="W195" s="60">
        <v>24398000</v>
      </c>
    </row>
    <row r="196" spans="1:23" s="10" customFormat="1" ht="12.75" customHeight="1">
      <c r="A196" s="27"/>
      <c r="B196" s="53" t="s">
        <v>425</v>
      </c>
      <c r="C196" s="54" t="s">
        <v>426</v>
      </c>
      <c r="D196" s="55">
        <v>2000000</v>
      </c>
      <c r="E196" s="56">
        <v>17053000</v>
      </c>
      <c r="F196" s="56">
        <v>0</v>
      </c>
      <c r="G196" s="56">
        <v>0</v>
      </c>
      <c r="H196" s="56">
        <v>0</v>
      </c>
      <c r="I196" s="56">
        <v>445000</v>
      </c>
      <c r="J196" s="56">
        <v>0</v>
      </c>
      <c r="K196" s="56">
        <v>8500200</v>
      </c>
      <c r="L196" s="56">
        <v>0</v>
      </c>
      <c r="M196" s="56">
        <v>0</v>
      </c>
      <c r="N196" s="57">
        <v>24670600</v>
      </c>
      <c r="O196" s="58">
        <v>5680000</v>
      </c>
      <c r="P196" s="57">
        <v>0</v>
      </c>
      <c r="Q196" s="59">
        <v>58348800</v>
      </c>
      <c r="R196" s="58">
        <v>46123800</v>
      </c>
      <c r="S196" s="57">
        <v>0</v>
      </c>
      <c r="T196" s="57">
        <v>0</v>
      </c>
      <c r="U196" s="56">
        <v>0</v>
      </c>
      <c r="V196" s="57">
        <v>12225000</v>
      </c>
      <c r="W196" s="60">
        <v>58348800</v>
      </c>
    </row>
    <row r="197" spans="1:23" s="10" customFormat="1" ht="12.75" customHeight="1">
      <c r="A197" s="27"/>
      <c r="B197" s="53" t="s">
        <v>427</v>
      </c>
      <c r="C197" s="54" t="s">
        <v>428</v>
      </c>
      <c r="D197" s="55">
        <v>0</v>
      </c>
      <c r="E197" s="56">
        <v>15615636</v>
      </c>
      <c r="F197" s="56">
        <v>0</v>
      </c>
      <c r="G197" s="56">
        <v>0</v>
      </c>
      <c r="H197" s="56">
        <v>8492127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7">
        <v>0</v>
      </c>
      <c r="O197" s="58">
        <v>0</v>
      </c>
      <c r="P197" s="57">
        <v>0</v>
      </c>
      <c r="Q197" s="59">
        <v>24107763</v>
      </c>
      <c r="R197" s="58">
        <v>23103799</v>
      </c>
      <c r="S197" s="57">
        <v>0</v>
      </c>
      <c r="T197" s="57">
        <v>0</v>
      </c>
      <c r="U197" s="56">
        <v>0</v>
      </c>
      <c r="V197" s="57">
        <v>1003964</v>
      </c>
      <c r="W197" s="60">
        <v>24107763</v>
      </c>
    </row>
    <row r="198" spans="1:23" s="10" customFormat="1" ht="12.75" customHeight="1">
      <c r="A198" s="27"/>
      <c r="B198" s="53" t="s">
        <v>429</v>
      </c>
      <c r="C198" s="54" t="s">
        <v>430</v>
      </c>
      <c r="D198" s="55">
        <v>0</v>
      </c>
      <c r="E198" s="56">
        <v>14300000</v>
      </c>
      <c r="F198" s="56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16000000</v>
      </c>
      <c r="L198" s="56">
        <v>0</v>
      </c>
      <c r="M198" s="56">
        <v>0</v>
      </c>
      <c r="N198" s="57">
        <v>5000000</v>
      </c>
      <c r="O198" s="58">
        <v>10229000</v>
      </c>
      <c r="P198" s="57">
        <v>0</v>
      </c>
      <c r="Q198" s="59">
        <v>45529000</v>
      </c>
      <c r="R198" s="58">
        <v>30068000</v>
      </c>
      <c r="S198" s="57">
        <v>0</v>
      </c>
      <c r="T198" s="57">
        <v>0</v>
      </c>
      <c r="U198" s="56">
        <v>0</v>
      </c>
      <c r="V198" s="57">
        <v>15461000</v>
      </c>
      <c r="W198" s="60">
        <v>45529000</v>
      </c>
    </row>
    <row r="199" spans="1:23" s="10" customFormat="1" ht="12.75" customHeight="1">
      <c r="A199" s="27"/>
      <c r="B199" s="53" t="s">
        <v>91</v>
      </c>
      <c r="C199" s="54" t="s">
        <v>92</v>
      </c>
      <c r="D199" s="55">
        <v>0</v>
      </c>
      <c r="E199" s="56">
        <v>13417347</v>
      </c>
      <c r="F199" s="56">
        <v>50450440</v>
      </c>
      <c r="G199" s="56">
        <v>0</v>
      </c>
      <c r="H199" s="56">
        <v>46785551</v>
      </c>
      <c r="I199" s="56">
        <v>25822550</v>
      </c>
      <c r="J199" s="56">
        <v>0</v>
      </c>
      <c r="K199" s="56">
        <v>0</v>
      </c>
      <c r="L199" s="56">
        <v>10000000</v>
      </c>
      <c r="M199" s="56">
        <v>0</v>
      </c>
      <c r="N199" s="57">
        <v>18596662</v>
      </c>
      <c r="O199" s="58">
        <v>10000000</v>
      </c>
      <c r="P199" s="57">
        <v>0</v>
      </c>
      <c r="Q199" s="59">
        <v>175072550</v>
      </c>
      <c r="R199" s="58">
        <v>165072550</v>
      </c>
      <c r="S199" s="57">
        <v>0</v>
      </c>
      <c r="T199" s="57">
        <v>0</v>
      </c>
      <c r="U199" s="56">
        <v>0</v>
      </c>
      <c r="V199" s="57">
        <v>10000000</v>
      </c>
      <c r="W199" s="60">
        <v>175072550</v>
      </c>
    </row>
    <row r="200" spans="1:23" s="10" customFormat="1" ht="12.75" customHeight="1">
      <c r="A200" s="27"/>
      <c r="B200" s="53" t="s">
        <v>431</v>
      </c>
      <c r="C200" s="54" t="s">
        <v>432</v>
      </c>
      <c r="D200" s="55">
        <v>0</v>
      </c>
      <c r="E200" s="56">
        <v>0</v>
      </c>
      <c r="F200" s="56">
        <v>28209000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7">
        <v>0</v>
      </c>
      <c r="O200" s="58">
        <v>0</v>
      </c>
      <c r="P200" s="57">
        <v>0</v>
      </c>
      <c r="Q200" s="59">
        <v>28209000</v>
      </c>
      <c r="R200" s="58">
        <v>28209000</v>
      </c>
      <c r="S200" s="57">
        <v>0</v>
      </c>
      <c r="T200" s="57">
        <v>0</v>
      </c>
      <c r="U200" s="56">
        <v>0</v>
      </c>
      <c r="V200" s="57">
        <v>0</v>
      </c>
      <c r="W200" s="60">
        <v>28209000</v>
      </c>
    </row>
    <row r="201" spans="1:23" s="10" customFormat="1" ht="12.75" customHeight="1">
      <c r="A201" s="27"/>
      <c r="B201" s="53" t="s">
        <v>93</v>
      </c>
      <c r="C201" s="54" t="s">
        <v>94</v>
      </c>
      <c r="D201" s="55">
        <v>0</v>
      </c>
      <c r="E201" s="56">
        <v>7802696</v>
      </c>
      <c r="F201" s="56">
        <v>82437304</v>
      </c>
      <c r="G201" s="56">
        <v>0</v>
      </c>
      <c r="H201" s="56">
        <v>19200000</v>
      </c>
      <c r="I201" s="56">
        <v>14000000</v>
      </c>
      <c r="J201" s="56">
        <v>0</v>
      </c>
      <c r="K201" s="56">
        <v>0</v>
      </c>
      <c r="L201" s="56">
        <v>0</v>
      </c>
      <c r="M201" s="56">
        <v>0</v>
      </c>
      <c r="N201" s="57">
        <v>12000000</v>
      </c>
      <c r="O201" s="58">
        <v>0</v>
      </c>
      <c r="P201" s="57">
        <v>0</v>
      </c>
      <c r="Q201" s="59">
        <v>135440000</v>
      </c>
      <c r="R201" s="58">
        <v>135440000</v>
      </c>
      <c r="S201" s="57">
        <v>0</v>
      </c>
      <c r="T201" s="57">
        <v>0</v>
      </c>
      <c r="U201" s="56">
        <v>0</v>
      </c>
      <c r="V201" s="57">
        <v>0</v>
      </c>
      <c r="W201" s="60">
        <v>135440000</v>
      </c>
    </row>
    <row r="202" spans="1:23" s="10" customFormat="1" ht="12.75" customHeight="1">
      <c r="A202" s="27"/>
      <c r="B202" s="53" t="s">
        <v>433</v>
      </c>
      <c r="C202" s="54" t="s">
        <v>434</v>
      </c>
      <c r="D202" s="55">
        <v>400000</v>
      </c>
      <c r="E202" s="56">
        <v>11808000</v>
      </c>
      <c r="F202" s="56">
        <v>15400000</v>
      </c>
      <c r="G202" s="56">
        <v>0</v>
      </c>
      <c r="H202" s="56">
        <v>5120000</v>
      </c>
      <c r="I202" s="56">
        <v>6249000</v>
      </c>
      <c r="J202" s="56">
        <v>0</v>
      </c>
      <c r="K202" s="56">
        <v>0</v>
      </c>
      <c r="L202" s="56">
        <v>0</v>
      </c>
      <c r="M202" s="56">
        <v>0</v>
      </c>
      <c r="N202" s="57">
        <v>50000</v>
      </c>
      <c r="O202" s="58">
        <v>845000</v>
      </c>
      <c r="P202" s="57">
        <v>0</v>
      </c>
      <c r="Q202" s="59">
        <v>39872000</v>
      </c>
      <c r="R202" s="58">
        <v>36427000</v>
      </c>
      <c r="S202" s="57">
        <v>0</v>
      </c>
      <c r="T202" s="57">
        <v>0</v>
      </c>
      <c r="U202" s="56">
        <v>0</v>
      </c>
      <c r="V202" s="57">
        <v>3445000</v>
      </c>
      <c r="W202" s="60">
        <v>39872000</v>
      </c>
    </row>
    <row r="203" spans="1:23" s="10" customFormat="1" ht="12.75" customHeight="1">
      <c r="A203" s="27"/>
      <c r="B203" s="53" t="s">
        <v>435</v>
      </c>
      <c r="C203" s="54" t="s">
        <v>436</v>
      </c>
      <c r="D203" s="55">
        <v>400000</v>
      </c>
      <c r="E203" s="56">
        <v>10255435</v>
      </c>
      <c r="F203" s="56">
        <v>11084783</v>
      </c>
      <c r="G203" s="56">
        <v>0</v>
      </c>
      <c r="H203" s="56">
        <v>5142174</v>
      </c>
      <c r="I203" s="56">
        <v>4816870</v>
      </c>
      <c r="J203" s="56">
        <v>0</v>
      </c>
      <c r="K203" s="56">
        <v>0</v>
      </c>
      <c r="L203" s="56">
        <v>1000000</v>
      </c>
      <c r="M203" s="56">
        <v>0</v>
      </c>
      <c r="N203" s="57">
        <v>1133716</v>
      </c>
      <c r="O203" s="58">
        <v>2006043</v>
      </c>
      <c r="P203" s="57">
        <v>0</v>
      </c>
      <c r="Q203" s="59">
        <v>35839021</v>
      </c>
      <c r="R203" s="58">
        <v>27829262</v>
      </c>
      <c r="S203" s="57">
        <v>0</v>
      </c>
      <c r="T203" s="57">
        <v>0</v>
      </c>
      <c r="U203" s="56">
        <v>0</v>
      </c>
      <c r="V203" s="57">
        <v>8009759</v>
      </c>
      <c r="W203" s="60">
        <v>35839021</v>
      </c>
    </row>
    <row r="204" spans="1:23" s="10" customFormat="1" ht="12.75" customHeight="1">
      <c r="A204" s="27"/>
      <c r="B204" s="53" t="s">
        <v>437</v>
      </c>
      <c r="C204" s="54" t="s">
        <v>438</v>
      </c>
      <c r="D204" s="55">
        <v>3155000</v>
      </c>
      <c r="E204" s="56">
        <v>4285000</v>
      </c>
      <c r="F204" s="56">
        <v>9337285</v>
      </c>
      <c r="G204" s="56">
        <v>0</v>
      </c>
      <c r="H204" s="56">
        <v>6002609</v>
      </c>
      <c r="I204" s="56">
        <v>7830715</v>
      </c>
      <c r="J204" s="56">
        <v>0</v>
      </c>
      <c r="K204" s="56">
        <v>0</v>
      </c>
      <c r="L204" s="56">
        <v>850000</v>
      </c>
      <c r="M204" s="56">
        <v>0</v>
      </c>
      <c r="N204" s="57">
        <v>4265000</v>
      </c>
      <c r="O204" s="58">
        <v>9422174</v>
      </c>
      <c r="P204" s="57">
        <v>0</v>
      </c>
      <c r="Q204" s="59">
        <v>45147783</v>
      </c>
      <c r="R204" s="58">
        <v>18052783</v>
      </c>
      <c r="S204" s="57">
        <v>11850000</v>
      </c>
      <c r="T204" s="57">
        <v>15245000</v>
      </c>
      <c r="U204" s="56">
        <v>0</v>
      </c>
      <c r="V204" s="57">
        <v>0</v>
      </c>
      <c r="W204" s="60">
        <v>45147783</v>
      </c>
    </row>
    <row r="205" spans="1:23" s="10" customFormat="1" ht="12.75" customHeight="1">
      <c r="A205" s="27"/>
      <c r="B205" s="53" t="s">
        <v>439</v>
      </c>
      <c r="C205" s="54" t="s">
        <v>440</v>
      </c>
      <c r="D205" s="55">
        <v>0</v>
      </c>
      <c r="E205" s="56">
        <v>38158905</v>
      </c>
      <c r="F205" s="56">
        <v>61336146</v>
      </c>
      <c r="G205" s="56">
        <v>0</v>
      </c>
      <c r="H205" s="56">
        <v>18433133</v>
      </c>
      <c r="I205" s="56">
        <v>23878129</v>
      </c>
      <c r="J205" s="56">
        <v>0</v>
      </c>
      <c r="K205" s="56">
        <v>0</v>
      </c>
      <c r="L205" s="56">
        <v>19984250</v>
      </c>
      <c r="M205" s="56">
        <v>2000000</v>
      </c>
      <c r="N205" s="57">
        <v>12030012</v>
      </c>
      <c r="O205" s="58">
        <v>19472716</v>
      </c>
      <c r="P205" s="57">
        <v>0</v>
      </c>
      <c r="Q205" s="59">
        <v>195293291</v>
      </c>
      <c r="R205" s="58">
        <v>39645547</v>
      </c>
      <c r="S205" s="57">
        <v>104500024</v>
      </c>
      <c r="T205" s="57">
        <v>0</v>
      </c>
      <c r="U205" s="56">
        <v>0</v>
      </c>
      <c r="V205" s="57">
        <v>51147720</v>
      </c>
      <c r="W205" s="60">
        <v>195293291</v>
      </c>
    </row>
    <row r="206" spans="1:23" s="10" customFormat="1" ht="12.75" customHeight="1">
      <c r="A206" s="27"/>
      <c r="B206" s="53" t="s">
        <v>441</v>
      </c>
      <c r="C206" s="54" t="s">
        <v>442</v>
      </c>
      <c r="D206" s="55">
        <v>0</v>
      </c>
      <c r="E206" s="56">
        <v>19420000</v>
      </c>
      <c r="F206" s="56">
        <v>7897913</v>
      </c>
      <c r="G206" s="56">
        <v>0</v>
      </c>
      <c r="H206" s="56">
        <v>23110000</v>
      </c>
      <c r="I206" s="56">
        <v>20700695</v>
      </c>
      <c r="J206" s="56">
        <v>0</v>
      </c>
      <c r="K206" s="56">
        <v>0</v>
      </c>
      <c r="L206" s="56">
        <v>3700000</v>
      </c>
      <c r="M206" s="56">
        <v>0</v>
      </c>
      <c r="N206" s="57">
        <v>7150000</v>
      </c>
      <c r="O206" s="58">
        <v>15565430</v>
      </c>
      <c r="P206" s="57">
        <v>0</v>
      </c>
      <c r="Q206" s="59">
        <v>97544038</v>
      </c>
      <c r="R206" s="58">
        <v>42261000</v>
      </c>
      <c r="S206" s="57">
        <v>4303495</v>
      </c>
      <c r="T206" s="57">
        <v>50979543</v>
      </c>
      <c r="U206" s="56">
        <v>0</v>
      </c>
      <c r="V206" s="57">
        <v>0</v>
      </c>
      <c r="W206" s="60">
        <v>97544038</v>
      </c>
    </row>
    <row r="207" spans="1:23" s="10" customFormat="1" ht="12.75" customHeight="1">
      <c r="A207" s="27"/>
      <c r="B207" s="53" t="s">
        <v>443</v>
      </c>
      <c r="C207" s="54" t="s">
        <v>444</v>
      </c>
      <c r="D207" s="55">
        <v>0</v>
      </c>
      <c r="E207" s="56">
        <v>35043612</v>
      </c>
      <c r="F207" s="56">
        <v>19670434</v>
      </c>
      <c r="G207" s="56">
        <v>0</v>
      </c>
      <c r="H207" s="56">
        <v>8945652</v>
      </c>
      <c r="I207" s="56">
        <v>4539130</v>
      </c>
      <c r="J207" s="56">
        <v>0</v>
      </c>
      <c r="K207" s="56">
        <v>0</v>
      </c>
      <c r="L207" s="56">
        <v>0</v>
      </c>
      <c r="M207" s="56">
        <v>6997613</v>
      </c>
      <c r="N207" s="57">
        <v>6318922</v>
      </c>
      <c r="O207" s="58">
        <v>5977000</v>
      </c>
      <c r="P207" s="57">
        <v>3000000</v>
      </c>
      <c r="Q207" s="59">
        <v>90492363</v>
      </c>
      <c r="R207" s="58">
        <v>60778259</v>
      </c>
      <c r="S207" s="57">
        <v>3000000</v>
      </c>
      <c r="T207" s="57">
        <v>24064104</v>
      </c>
      <c r="U207" s="56">
        <v>0</v>
      </c>
      <c r="V207" s="57">
        <v>2650000</v>
      </c>
      <c r="W207" s="60">
        <v>90492363</v>
      </c>
    </row>
    <row r="208" spans="1:23" s="10" customFormat="1" ht="12.75" customHeight="1">
      <c r="A208" s="27"/>
      <c r="B208" s="53" t="s">
        <v>95</v>
      </c>
      <c r="C208" s="54" t="s">
        <v>96</v>
      </c>
      <c r="D208" s="55">
        <v>3325000</v>
      </c>
      <c r="E208" s="56">
        <v>36363043</v>
      </c>
      <c r="F208" s="56">
        <v>89048070</v>
      </c>
      <c r="G208" s="56">
        <v>0</v>
      </c>
      <c r="H208" s="56">
        <v>58806838</v>
      </c>
      <c r="I208" s="56">
        <v>17476465</v>
      </c>
      <c r="J208" s="56">
        <v>0</v>
      </c>
      <c r="K208" s="56">
        <v>0</v>
      </c>
      <c r="L208" s="56">
        <v>0</v>
      </c>
      <c r="M208" s="56">
        <v>950000</v>
      </c>
      <c r="N208" s="57">
        <v>49688070</v>
      </c>
      <c r="O208" s="58">
        <v>24379035</v>
      </c>
      <c r="P208" s="57">
        <v>0</v>
      </c>
      <c r="Q208" s="59">
        <v>280036521</v>
      </c>
      <c r="R208" s="58">
        <v>50036521</v>
      </c>
      <c r="S208" s="57">
        <v>173602596</v>
      </c>
      <c r="T208" s="57">
        <v>56397404</v>
      </c>
      <c r="U208" s="56">
        <v>0</v>
      </c>
      <c r="V208" s="57">
        <v>0</v>
      </c>
      <c r="W208" s="60">
        <v>280036521</v>
      </c>
    </row>
    <row r="209" spans="1:23" s="10" customFormat="1" ht="12.75" customHeight="1">
      <c r="A209" s="27"/>
      <c r="B209" s="53" t="s">
        <v>97</v>
      </c>
      <c r="C209" s="54" t="s">
        <v>98</v>
      </c>
      <c r="D209" s="55">
        <v>0</v>
      </c>
      <c r="E209" s="56">
        <v>49750000</v>
      </c>
      <c r="F209" s="56">
        <v>47620500</v>
      </c>
      <c r="G209" s="56">
        <v>0</v>
      </c>
      <c r="H209" s="56">
        <v>133230000</v>
      </c>
      <c r="I209" s="56">
        <v>87200000</v>
      </c>
      <c r="J209" s="56">
        <v>57000</v>
      </c>
      <c r="K209" s="56">
        <v>0</v>
      </c>
      <c r="L209" s="56">
        <v>11500000</v>
      </c>
      <c r="M209" s="56">
        <v>1700000</v>
      </c>
      <c r="N209" s="57">
        <v>28435000</v>
      </c>
      <c r="O209" s="58">
        <v>108169000</v>
      </c>
      <c r="P209" s="57">
        <v>0</v>
      </c>
      <c r="Q209" s="59">
        <v>467661500</v>
      </c>
      <c r="R209" s="58">
        <v>58979500</v>
      </c>
      <c r="S209" s="57">
        <v>100000000</v>
      </c>
      <c r="T209" s="57">
        <v>308682000</v>
      </c>
      <c r="U209" s="56">
        <v>0</v>
      </c>
      <c r="V209" s="57">
        <v>0</v>
      </c>
      <c r="W209" s="60">
        <v>467661500</v>
      </c>
    </row>
    <row r="210" spans="1:23" s="10" customFormat="1" ht="12.75" customHeight="1">
      <c r="A210" s="27"/>
      <c r="B210" s="53" t="s">
        <v>445</v>
      </c>
      <c r="C210" s="54" t="s">
        <v>446</v>
      </c>
      <c r="D210" s="55">
        <v>1750000</v>
      </c>
      <c r="E210" s="56">
        <v>37741317</v>
      </c>
      <c r="F210" s="56">
        <v>38433001</v>
      </c>
      <c r="G210" s="56">
        <v>0</v>
      </c>
      <c r="H210" s="56">
        <v>16787491</v>
      </c>
      <c r="I210" s="56">
        <v>15197764</v>
      </c>
      <c r="J210" s="56">
        <v>0</v>
      </c>
      <c r="K210" s="56">
        <v>0</v>
      </c>
      <c r="L210" s="56">
        <v>8331095</v>
      </c>
      <c r="M210" s="56">
        <v>0</v>
      </c>
      <c r="N210" s="57">
        <v>12724888</v>
      </c>
      <c r="O210" s="58">
        <v>10237600</v>
      </c>
      <c r="P210" s="57">
        <v>0</v>
      </c>
      <c r="Q210" s="59">
        <v>141203156</v>
      </c>
      <c r="R210" s="58">
        <v>101882000</v>
      </c>
      <c r="S210" s="57">
        <v>0</v>
      </c>
      <c r="T210" s="57">
        <v>0</v>
      </c>
      <c r="U210" s="56">
        <v>0</v>
      </c>
      <c r="V210" s="57">
        <v>39321156</v>
      </c>
      <c r="W210" s="60">
        <v>141203156</v>
      </c>
    </row>
    <row r="211" spans="1:23" s="10" customFormat="1" ht="12.75" customHeight="1">
      <c r="A211" s="27"/>
      <c r="B211" s="53" t="s">
        <v>447</v>
      </c>
      <c r="C211" s="54" t="s">
        <v>448</v>
      </c>
      <c r="D211" s="55">
        <v>1200000</v>
      </c>
      <c r="E211" s="56">
        <v>22449650</v>
      </c>
      <c r="F211" s="56">
        <v>4660000</v>
      </c>
      <c r="G211" s="56">
        <v>0</v>
      </c>
      <c r="H211" s="56">
        <v>21551690</v>
      </c>
      <c r="I211" s="56">
        <v>350000</v>
      </c>
      <c r="J211" s="56">
        <v>0</v>
      </c>
      <c r="K211" s="56">
        <v>0</v>
      </c>
      <c r="L211" s="56">
        <v>4000000</v>
      </c>
      <c r="M211" s="56">
        <v>0</v>
      </c>
      <c r="N211" s="57">
        <v>0</v>
      </c>
      <c r="O211" s="58">
        <v>9330000</v>
      </c>
      <c r="P211" s="57">
        <v>0</v>
      </c>
      <c r="Q211" s="59">
        <v>63541340</v>
      </c>
      <c r="R211" s="58">
        <v>21341740</v>
      </c>
      <c r="S211" s="57">
        <v>14875600</v>
      </c>
      <c r="T211" s="57">
        <v>27324000</v>
      </c>
      <c r="U211" s="56">
        <v>0</v>
      </c>
      <c r="V211" s="57">
        <v>0</v>
      </c>
      <c r="W211" s="60">
        <v>63541340</v>
      </c>
    </row>
    <row r="212" spans="1:23" s="10" customFormat="1" ht="12.75" customHeight="1">
      <c r="A212" s="27"/>
      <c r="B212" s="53" t="s">
        <v>449</v>
      </c>
      <c r="C212" s="54" t="s">
        <v>450</v>
      </c>
      <c r="D212" s="55">
        <v>0</v>
      </c>
      <c r="E212" s="56">
        <v>2631579</v>
      </c>
      <c r="F212" s="56">
        <v>6647126</v>
      </c>
      <c r="G212" s="56">
        <v>0</v>
      </c>
      <c r="H212" s="56">
        <v>8347895</v>
      </c>
      <c r="I212" s="56">
        <v>16440114</v>
      </c>
      <c r="J212" s="56">
        <v>0</v>
      </c>
      <c r="K212" s="56">
        <v>0</v>
      </c>
      <c r="L212" s="56">
        <v>11618525</v>
      </c>
      <c r="M212" s="56">
        <v>0</v>
      </c>
      <c r="N212" s="57">
        <v>625000</v>
      </c>
      <c r="O212" s="58">
        <v>800000</v>
      </c>
      <c r="P212" s="57">
        <v>0</v>
      </c>
      <c r="Q212" s="59">
        <v>47110239</v>
      </c>
      <c r="R212" s="58">
        <v>31578710</v>
      </c>
      <c r="S212" s="57">
        <v>0</v>
      </c>
      <c r="T212" s="57">
        <v>15531529</v>
      </c>
      <c r="U212" s="56">
        <v>0</v>
      </c>
      <c r="V212" s="57">
        <v>0</v>
      </c>
      <c r="W212" s="60">
        <v>47110239</v>
      </c>
    </row>
    <row r="213" spans="1:23" s="10" customFormat="1" ht="12.75" customHeight="1">
      <c r="A213" s="27"/>
      <c r="B213" s="53" t="s">
        <v>451</v>
      </c>
      <c r="C213" s="54" t="s">
        <v>452</v>
      </c>
      <c r="D213" s="55">
        <v>0</v>
      </c>
      <c r="E213" s="56">
        <v>6038000</v>
      </c>
      <c r="F213" s="56">
        <v>32072000</v>
      </c>
      <c r="G213" s="56">
        <v>0</v>
      </c>
      <c r="H213" s="56">
        <v>20040000</v>
      </c>
      <c r="I213" s="56">
        <v>17400000</v>
      </c>
      <c r="J213" s="56">
        <v>0</v>
      </c>
      <c r="K213" s="56">
        <v>0</v>
      </c>
      <c r="L213" s="56">
        <v>0</v>
      </c>
      <c r="M213" s="56">
        <v>0</v>
      </c>
      <c r="N213" s="57">
        <v>9000000</v>
      </c>
      <c r="O213" s="58">
        <v>49479957</v>
      </c>
      <c r="P213" s="57">
        <v>0</v>
      </c>
      <c r="Q213" s="59">
        <v>134029957</v>
      </c>
      <c r="R213" s="58">
        <v>58529957</v>
      </c>
      <c r="S213" s="57">
        <v>54000000</v>
      </c>
      <c r="T213" s="57">
        <v>0</v>
      </c>
      <c r="U213" s="56">
        <v>0</v>
      </c>
      <c r="V213" s="57">
        <v>21500000</v>
      </c>
      <c r="W213" s="60">
        <v>134029957</v>
      </c>
    </row>
    <row r="214" spans="1:23" s="10" customFormat="1" ht="12.75" customHeight="1">
      <c r="A214" s="27"/>
      <c r="B214" s="53" t="s">
        <v>453</v>
      </c>
      <c r="C214" s="54" t="s">
        <v>454</v>
      </c>
      <c r="D214" s="55">
        <v>30000</v>
      </c>
      <c r="E214" s="56">
        <v>9840000</v>
      </c>
      <c r="F214" s="56">
        <v>1800000</v>
      </c>
      <c r="G214" s="56">
        <v>0</v>
      </c>
      <c r="H214" s="56">
        <v>9953100</v>
      </c>
      <c r="I214" s="56">
        <v>7170833</v>
      </c>
      <c r="J214" s="56">
        <v>0</v>
      </c>
      <c r="K214" s="56">
        <v>0</v>
      </c>
      <c r="L214" s="56">
        <v>1000000</v>
      </c>
      <c r="M214" s="56">
        <v>0</v>
      </c>
      <c r="N214" s="57">
        <v>2055000</v>
      </c>
      <c r="O214" s="58">
        <v>9189305</v>
      </c>
      <c r="P214" s="57">
        <v>0</v>
      </c>
      <c r="Q214" s="59">
        <v>41038238</v>
      </c>
      <c r="R214" s="58">
        <v>17092333</v>
      </c>
      <c r="S214" s="57">
        <v>11398100</v>
      </c>
      <c r="T214" s="57">
        <v>12547805</v>
      </c>
      <c r="U214" s="56">
        <v>0</v>
      </c>
      <c r="V214" s="57">
        <v>0</v>
      </c>
      <c r="W214" s="60">
        <v>41038238</v>
      </c>
    </row>
    <row r="215" spans="1:23" s="10" customFormat="1" ht="12.75" customHeight="1">
      <c r="A215" s="27"/>
      <c r="B215" s="53" t="s">
        <v>455</v>
      </c>
      <c r="C215" s="54" t="s">
        <v>456</v>
      </c>
      <c r="D215" s="55">
        <v>0</v>
      </c>
      <c r="E215" s="56">
        <v>5552953</v>
      </c>
      <c r="F215" s="56">
        <v>4308047</v>
      </c>
      <c r="G215" s="56">
        <v>0</v>
      </c>
      <c r="H215" s="56">
        <v>4452174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7">
        <v>1400000</v>
      </c>
      <c r="O215" s="58">
        <v>2190000</v>
      </c>
      <c r="P215" s="57">
        <v>0</v>
      </c>
      <c r="Q215" s="59">
        <v>17903174</v>
      </c>
      <c r="R215" s="58">
        <v>14313174</v>
      </c>
      <c r="S215" s="57">
        <v>0</v>
      </c>
      <c r="T215" s="57">
        <v>0</v>
      </c>
      <c r="U215" s="56">
        <v>0</v>
      </c>
      <c r="V215" s="57">
        <v>3590000</v>
      </c>
      <c r="W215" s="60">
        <v>17903174</v>
      </c>
    </row>
    <row r="216" spans="1:23" s="10" customFormat="1" ht="12.75" customHeight="1">
      <c r="A216" s="27"/>
      <c r="B216" s="53" t="s">
        <v>457</v>
      </c>
      <c r="C216" s="54" t="s">
        <v>458</v>
      </c>
      <c r="D216" s="55">
        <v>0</v>
      </c>
      <c r="E216" s="56">
        <v>9757450</v>
      </c>
      <c r="F216" s="56">
        <v>20000000</v>
      </c>
      <c r="G216" s="56">
        <v>0</v>
      </c>
      <c r="H216" s="56">
        <v>3071000</v>
      </c>
      <c r="I216" s="56">
        <v>27000000</v>
      </c>
      <c r="J216" s="56">
        <v>0</v>
      </c>
      <c r="K216" s="56">
        <v>0</v>
      </c>
      <c r="L216" s="56">
        <v>0</v>
      </c>
      <c r="M216" s="56">
        <v>0</v>
      </c>
      <c r="N216" s="57">
        <v>0</v>
      </c>
      <c r="O216" s="58">
        <v>0</v>
      </c>
      <c r="P216" s="57">
        <v>0</v>
      </c>
      <c r="Q216" s="59">
        <v>59828450</v>
      </c>
      <c r="R216" s="58">
        <v>59828450</v>
      </c>
      <c r="S216" s="57">
        <v>0</v>
      </c>
      <c r="T216" s="57">
        <v>0</v>
      </c>
      <c r="U216" s="56">
        <v>0</v>
      </c>
      <c r="V216" s="57">
        <v>0</v>
      </c>
      <c r="W216" s="60">
        <v>59828450</v>
      </c>
    </row>
    <row r="217" spans="1:23" s="10" customFormat="1" ht="12.75" customHeight="1">
      <c r="A217" s="27"/>
      <c r="B217" s="53" t="s">
        <v>459</v>
      </c>
      <c r="C217" s="54" t="s">
        <v>460</v>
      </c>
      <c r="D217" s="55">
        <v>0</v>
      </c>
      <c r="E217" s="56">
        <v>5150000</v>
      </c>
      <c r="F217" s="56">
        <v>18096000</v>
      </c>
      <c r="G217" s="56">
        <v>0</v>
      </c>
      <c r="H217" s="56">
        <v>21221000</v>
      </c>
      <c r="I217" s="56">
        <v>15972509</v>
      </c>
      <c r="J217" s="56">
        <v>0</v>
      </c>
      <c r="K217" s="56">
        <v>0</v>
      </c>
      <c r="L217" s="56">
        <v>100000</v>
      </c>
      <c r="M217" s="56">
        <v>7990000</v>
      </c>
      <c r="N217" s="57">
        <v>12092691</v>
      </c>
      <c r="O217" s="58">
        <v>13186720</v>
      </c>
      <c r="P217" s="57">
        <v>0</v>
      </c>
      <c r="Q217" s="59">
        <v>93808920</v>
      </c>
      <c r="R217" s="58">
        <v>17159200</v>
      </c>
      <c r="S217" s="57">
        <v>65001000</v>
      </c>
      <c r="T217" s="57">
        <v>11648720</v>
      </c>
      <c r="U217" s="56">
        <v>0</v>
      </c>
      <c r="V217" s="57">
        <v>0</v>
      </c>
      <c r="W217" s="60">
        <v>93808920</v>
      </c>
    </row>
    <row r="218" spans="1:23" s="10" customFormat="1" ht="12.75" customHeight="1">
      <c r="A218" s="27"/>
      <c r="B218" s="53" t="s">
        <v>461</v>
      </c>
      <c r="C218" s="54" t="s">
        <v>462</v>
      </c>
      <c r="D218" s="55">
        <v>0</v>
      </c>
      <c r="E218" s="56">
        <v>51123044</v>
      </c>
      <c r="F218" s="56">
        <v>41314067</v>
      </c>
      <c r="G218" s="56">
        <v>0</v>
      </c>
      <c r="H218" s="56">
        <v>34743043</v>
      </c>
      <c r="I218" s="56">
        <v>58007538</v>
      </c>
      <c r="J218" s="56">
        <v>0</v>
      </c>
      <c r="K218" s="56">
        <v>0</v>
      </c>
      <c r="L218" s="56">
        <v>0</v>
      </c>
      <c r="M218" s="56">
        <v>1000000</v>
      </c>
      <c r="N218" s="57">
        <v>8181515</v>
      </c>
      <c r="O218" s="58">
        <v>59272613</v>
      </c>
      <c r="P218" s="57">
        <v>0</v>
      </c>
      <c r="Q218" s="59">
        <v>253641820</v>
      </c>
      <c r="R218" s="58">
        <v>72849566</v>
      </c>
      <c r="S218" s="57">
        <v>0</v>
      </c>
      <c r="T218" s="57">
        <v>96612254</v>
      </c>
      <c r="U218" s="56">
        <v>2180000</v>
      </c>
      <c r="V218" s="57">
        <v>82000000</v>
      </c>
      <c r="W218" s="60">
        <v>253641820</v>
      </c>
    </row>
    <row r="219" spans="1:23" s="10" customFormat="1" ht="12.75" customHeight="1">
      <c r="A219" s="27"/>
      <c r="B219" s="53" t="s">
        <v>99</v>
      </c>
      <c r="C219" s="54" t="s">
        <v>100</v>
      </c>
      <c r="D219" s="55">
        <v>7252000</v>
      </c>
      <c r="E219" s="56">
        <v>26239000</v>
      </c>
      <c r="F219" s="56">
        <v>83634200</v>
      </c>
      <c r="G219" s="56">
        <v>1031000</v>
      </c>
      <c r="H219" s="56">
        <v>78577269</v>
      </c>
      <c r="I219" s="56">
        <v>104312000</v>
      </c>
      <c r="J219" s="56">
        <v>0</v>
      </c>
      <c r="K219" s="56">
        <v>0</v>
      </c>
      <c r="L219" s="56">
        <v>5819000</v>
      </c>
      <c r="M219" s="56">
        <v>0</v>
      </c>
      <c r="N219" s="57">
        <v>10302409</v>
      </c>
      <c r="O219" s="58">
        <v>16334875</v>
      </c>
      <c r="P219" s="57">
        <v>0</v>
      </c>
      <c r="Q219" s="59">
        <v>333501753</v>
      </c>
      <c r="R219" s="58">
        <v>47907648</v>
      </c>
      <c r="S219" s="57">
        <v>107840017</v>
      </c>
      <c r="T219" s="57">
        <v>177754088</v>
      </c>
      <c r="U219" s="56">
        <v>0</v>
      </c>
      <c r="V219" s="57">
        <v>0</v>
      </c>
      <c r="W219" s="60">
        <v>333501753</v>
      </c>
    </row>
    <row r="220" spans="1:23" s="10" customFormat="1" ht="12.75" customHeight="1">
      <c r="A220" s="27"/>
      <c r="B220" s="53" t="s">
        <v>463</v>
      </c>
      <c r="C220" s="54" t="s">
        <v>464</v>
      </c>
      <c r="D220" s="55">
        <v>210000</v>
      </c>
      <c r="E220" s="56">
        <v>7215750</v>
      </c>
      <c r="F220" s="56">
        <v>26786957</v>
      </c>
      <c r="G220" s="56">
        <v>0</v>
      </c>
      <c r="H220" s="56">
        <v>13310055</v>
      </c>
      <c r="I220" s="56">
        <v>4757043</v>
      </c>
      <c r="J220" s="56">
        <v>0</v>
      </c>
      <c r="K220" s="56">
        <v>0</v>
      </c>
      <c r="L220" s="56">
        <v>0</v>
      </c>
      <c r="M220" s="56">
        <v>0</v>
      </c>
      <c r="N220" s="57">
        <v>10360609</v>
      </c>
      <c r="O220" s="58">
        <v>5352690</v>
      </c>
      <c r="P220" s="57">
        <v>0</v>
      </c>
      <c r="Q220" s="59">
        <v>67993104</v>
      </c>
      <c r="R220" s="58">
        <v>57096414</v>
      </c>
      <c r="S220" s="57">
        <v>0</v>
      </c>
      <c r="T220" s="57">
        <v>0</v>
      </c>
      <c r="U220" s="56">
        <v>0</v>
      </c>
      <c r="V220" s="57">
        <v>10896690</v>
      </c>
      <c r="W220" s="60">
        <v>67993104</v>
      </c>
    </row>
    <row r="221" spans="1:23" s="10" customFormat="1" ht="12.75" customHeight="1">
      <c r="A221" s="27"/>
      <c r="B221" s="53" t="s">
        <v>465</v>
      </c>
      <c r="C221" s="54" t="s">
        <v>466</v>
      </c>
      <c r="D221" s="55">
        <v>200000</v>
      </c>
      <c r="E221" s="56">
        <v>17082678</v>
      </c>
      <c r="F221" s="56">
        <v>17436957</v>
      </c>
      <c r="G221" s="56">
        <v>0</v>
      </c>
      <c r="H221" s="56">
        <v>12047826</v>
      </c>
      <c r="I221" s="56">
        <v>15640585</v>
      </c>
      <c r="J221" s="56">
        <v>0</v>
      </c>
      <c r="K221" s="56">
        <v>0</v>
      </c>
      <c r="L221" s="56">
        <v>1823853</v>
      </c>
      <c r="M221" s="56">
        <v>0</v>
      </c>
      <c r="N221" s="57">
        <v>4241519</v>
      </c>
      <c r="O221" s="58">
        <v>8631503</v>
      </c>
      <c r="P221" s="57">
        <v>0</v>
      </c>
      <c r="Q221" s="59">
        <v>77104921</v>
      </c>
      <c r="R221" s="58">
        <v>43749565</v>
      </c>
      <c r="S221" s="57">
        <v>0</v>
      </c>
      <c r="T221" s="57">
        <v>33355356</v>
      </c>
      <c r="U221" s="56">
        <v>0</v>
      </c>
      <c r="V221" s="57">
        <v>0</v>
      </c>
      <c r="W221" s="60">
        <v>77104921</v>
      </c>
    </row>
    <row r="222" spans="1:23" s="10" customFormat="1" ht="12.75" customHeight="1">
      <c r="A222" s="27"/>
      <c r="B222" s="53" t="s">
        <v>467</v>
      </c>
      <c r="C222" s="54" t="s">
        <v>468</v>
      </c>
      <c r="D222" s="55">
        <v>0</v>
      </c>
      <c r="E222" s="56">
        <v>26243040</v>
      </c>
      <c r="F222" s="56">
        <v>44318850</v>
      </c>
      <c r="G222" s="56">
        <v>0</v>
      </c>
      <c r="H222" s="56">
        <v>32342000</v>
      </c>
      <c r="I222" s="56">
        <v>9840280</v>
      </c>
      <c r="J222" s="56">
        <v>0</v>
      </c>
      <c r="K222" s="56">
        <v>0</v>
      </c>
      <c r="L222" s="56">
        <v>600000</v>
      </c>
      <c r="M222" s="56">
        <v>200000</v>
      </c>
      <c r="N222" s="57">
        <v>3959070</v>
      </c>
      <c r="O222" s="58">
        <v>6956000</v>
      </c>
      <c r="P222" s="57">
        <v>0</v>
      </c>
      <c r="Q222" s="59">
        <v>124459240</v>
      </c>
      <c r="R222" s="58">
        <v>33056700</v>
      </c>
      <c r="S222" s="57">
        <v>45372540</v>
      </c>
      <c r="T222" s="57">
        <v>0</v>
      </c>
      <c r="U222" s="56">
        <v>0</v>
      </c>
      <c r="V222" s="57">
        <v>46030000</v>
      </c>
      <c r="W222" s="60">
        <v>124459240</v>
      </c>
    </row>
    <row r="223" spans="1:23" s="10" customFormat="1" ht="12.75" customHeight="1">
      <c r="A223" s="27"/>
      <c r="B223" s="53" t="s">
        <v>469</v>
      </c>
      <c r="C223" s="54" t="s">
        <v>470</v>
      </c>
      <c r="D223" s="55">
        <v>0</v>
      </c>
      <c r="E223" s="56">
        <v>0</v>
      </c>
      <c r="F223" s="56">
        <v>6289950</v>
      </c>
      <c r="G223" s="56">
        <v>0</v>
      </c>
      <c r="H223" s="56">
        <v>4480000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7">
        <v>0</v>
      </c>
      <c r="O223" s="58">
        <v>0</v>
      </c>
      <c r="P223" s="57">
        <v>0</v>
      </c>
      <c r="Q223" s="59">
        <v>10769950</v>
      </c>
      <c r="R223" s="58">
        <v>10769950</v>
      </c>
      <c r="S223" s="57">
        <v>0</v>
      </c>
      <c r="T223" s="57">
        <v>0</v>
      </c>
      <c r="U223" s="56">
        <v>0</v>
      </c>
      <c r="V223" s="57">
        <v>0</v>
      </c>
      <c r="W223" s="60">
        <v>10769950</v>
      </c>
    </row>
    <row r="224" spans="1:23" s="10" customFormat="1" ht="12.75" customHeight="1">
      <c r="A224" s="27"/>
      <c r="B224" s="53" t="s">
        <v>471</v>
      </c>
      <c r="C224" s="54" t="s">
        <v>472</v>
      </c>
      <c r="D224" s="55">
        <v>0</v>
      </c>
      <c r="E224" s="56">
        <v>2503713</v>
      </c>
      <c r="F224" s="56">
        <v>0</v>
      </c>
      <c r="G224" s="56">
        <v>0</v>
      </c>
      <c r="H224" s="56">
        <v>5150000</v>
      </c>
      <c r="I224" s="56">
        <v>2573000</v>
      </c>
      <c r="J224" s="56">
        <v>0</v>
      </c>
      <c r="K224" s="56">
        <v>0</v>
      </c>
      <c r="L224" s="56">
        <v>0</v>
      </c>
      <c r="M224" s="56">
        <v>0</v>
      </c>
      <c r="N224" s="57">
        <v>2106237</v>
      </c>
      <c r="O224" s="58">
        <v>0</v>
      </c>
      <c r="P224" s="57">
        <v>0</v>
      </c>
      <c r="Q224" s="59">
        <v>12332950</v>
      </c>
      <c r="R224" s="58">
        <v>12332950</v>
      </c>
      <c r="S224" s="57">
        <v>0</v>
      </c>
      <c r="T224" s="57">
        <v>0</v>
      </c>
      <c r="U224" s="56">
        <v>0</v>
      </c>
      <c r="V224" s="57">
        <v>0</v>
      </c>
      <c r="W224" s="60">
        <v>12332950</v>
      </c>
    </row>
    <row r="225" spans="1:23" s="10" customFormat="1" ht="12.75" customHeight="1">
      <c r="A225" s="27"/>
      <c r="B225" s="53" t="s">
        <v>473</v>
      </c>
      <c r="C225" s="54" t="s">
        <v>474</v>
      </c>
      <c r="D225" s="55">
        <v>0</v>
      </c>
      <c r="E225" s="56">
        <v>6582586</v>
      </c>
      <c r="F225" s="56">
        <v>5892600</v>
      </c>
      <c r="G225" s="56">
        <v>0</v>
      </c>
      <c r="H225" s="56">
        <v>9600000</v>
      </c>
      <c r="I225" s="56">
        <v>2254647</v>
      </c>
      <c r="J225" s="56">
        <v>0</v>
      </c>
      <c r="K225" s="56">
        <v>0</v>
      </c>
      <c r="L225" s="56">
        <v>532874</v>
      </c>
      <c r="M225" s="56">
        <v>0</v>
      </c>
      <c r="N225" s="57">
        <v>3010693</v>
      </c>
      <c r="O225" s="58">
        <v>0</v>
      </c>
      <c r="P225" s="57">
        <v>0</v>
      </c>
      <c r="Q225" s="59">
        <v>27873400</v>
      </c>
      <c r="R225" s="58">
        <v>27873400</v>
      </c>
      <c r="S225" s="57">
        <v>0</v>
      </c>
      <c r="T225" s="57">
        <v>0</v>
      </c>
      <c r="U225" s="56">
        <v>0</v>
      </c>
      <c r="V225" s="57">
        <v>0</v>
      </c>
      <c r="W225" s="60">
        <v>27873400</v>
      </c>
    </row>
    <row r="226" spans="1:23" s="10" customFormat="1" ht="12.75" customHeight="1">
      <c r="A226" s="28"/>
      <c r="B226" s="62" t="s">
        <v>632</v>
      </c>
      <c r="C226" s="63"/>
      <c r="D226" s="64">
        <f aca="true" t="shared" si="1" ref="D226:W226">SUM(D21:D225)</f>
        <v>226324045</v>
      </c>
      <c r="E226" s="65">
        <f t="shared" si="1"/>
        <v>6732975231</v>
      </c>
      <c r="F226" s="65">
        <f t="shared" si="1"/>
        <v>4827276732</v>
      </c>
      <c r="G226" s="65">
        <f t="shared" si="1"/>
        <v>2531000</v>
      </c>
      <c r="H226" s="65">
        <f t="shared" si="1"/>
        <v>2786469075</v>
      </c>
      <c r="I226" s="65">
        <f t="shared" si="1"/>
        <v>2209609477</v>
      </c>
      <c r="J226" s="65">
        <f t="shared" si="1"/>
        <v>80205924</v>
      </c>
      <c r="K226" s="65">
        <f t="shared" si="1"/>
        <v>185181879</v>
      </c>
      <c r="L226" s="65">
        <f t="shared" si="1"/>
        <v>387698696</v>
      </c>
      <c r="M226" s="65">
        <f t="shared" si="1"/>
        <v>250785391</v>
      </c>
      <c r="N226" s="66">
        <f t="shared" si="1"/>
        <v>2975865834</v>
      </c>
      <c r="O226" s="67">
        <f t="shared" si="1"/>
        <v>1887431092</v>
      </c>
      <c r="P226" s="66">
        <f t="shared" si="1"/>
        <v>26391500</v>
      </c>
      <c r="Q226" s="68">
        <f t="shared" si="1"/>
        <v>22578745876</v>
      </c>
      <c r="R226" s="67">
        <f t="shared" si="1"/>
        <v>15526570732</v>
      </c>
      <c r="S226" s="66">
        <f t="shared" si="1"/>
        <v>1198575230</v>
      </c>
      <c r="T226" s="66">
        <f t="shared" si="1"/>
        <v>2318950985</v>
      </c>
      <c r="U226" s="65">
        <f t="shared" si="1"/>
        <v>36440000</v>
      </c>
      <c r="V226" s="66">
        <f t="shared" si="1"/>
        <v>3498208943</v>
      </c>
      <c r="W226" s="69">
        <f t="shared" si="1"/>
        <v>22578745890</v>
      </c>
    </row>
    <row r="227" spans="1:23" s="10" customFormat="1" ht="12.75" customHeight="1">
      <c r="A227" s="27"/>
      <c r="B227" s="53"/>
      <c r="C227" s="54"/>
      <c r="D227" s="55"/>
      <c r="E227" s="56"/>
      <c r="F227" s="56"/>
      <c r="G227" s="56"/>
      <c r="H227" s="56"/>
      <c r="I227" s="56"/>
      <c r="J227" s="56"/>
      <c r="K227" s="56"/>
      <c r="L227" s="56"/>
      <c r="M227" s="56"/>
      <c r="N227" s="57"/>
      <c r="O227" s="58"/>
      <c r="P227" s="57"/>
      <c r="Q227" s="59"/>
      <c r="R227" s="58"/>
      <c r="S227" s="57"/>
      <c r="T227" s="57"/>
      <c r="U227" s="56"/>
      <c r="V227" s="57"/>
      <c r="W227" s="60"/>
    </row>
    <row r="228" spans="1:23" s="10" customFormat="1" ht="12.75" customHeight="1">
      <c r="A228" s="20"/>
      <c r="B228" s="98" t="s">
        <v>475</v>
      </c>
      <c r="C228" s="99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2"/>
      <c r="P228" s="101"/>
      <c r="Q228" s="103"/>
      <c r="R228" s="102"/>
      <c r="S228" s="101"/>
      <c r="T228" s="101"/>
      <c r="U228" s="101"/>
      <c r="V228" s="101"/>
      <c r="W228" s="103"/>
    </row>
    <row r="229" spans="1:23" s="10" customFormat="1" ht="12.75" customHeight="1">
      <c r="A229" s="27"/>
      <c r="B229" s="53"/>
      <c r="C229" s="54"/>
      <c r="D229" s="55"/>
      <c r="E229" s="56"/>
      <c r="F229" s="56"/>
      <c r="G229" s="56"/>
      <c r="H229" s="56"/>
      <c r="I229" s="56"/>
      <c r="J229" s="56"/>
      <c r="K229" s="56"/>
      <c r="L229" s="56"/>
      <c r="M229" s="56"/>
      <c r="N229" s="57"/>
      <c r="O229" s="58"/>
      <c r="P229" s="57"/>
      <c r="Q229" s="59"/>
      <c r="R229" s="58"/>
      <c r="S229" s="57"/>
      <c r="T229" s="57"/>
      <c r="U229" s="56"/>
      <c r="V229" s="57"/>
      <c r="W229" s="60"/>
    </row>
    <row r="230" spans="1:23" s="10" customFormat="1" ht="12.75" customHeight="1">
      <c r="A230" s="27"/>
      <c r="B230" s="53" t="s">
        <v>476</v>
      </c>
      <c r="C230" s="54" t="s">
        <v>477</v>
      </c>
      <c r="D230" s="55">
        <v>0</v>
      </c>
      <c r="E230" s="56">
        <v>0</v>
      </c>
      <c r="F230" s="56">
        <v>0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7">
        <v>0</v>
      </c>
      <c r="O230" s="58">
        <v>1303000</v>
      </c>
      <c r="P230" s="57">
        <v>0</v>
      </c>
      <c r="Q230" s="59">
        <v>1303000</v>
      </c>
      <c r="R230" s="58">
        <v>0</v>
      </c>
      <c r="S230" s="57">
        <v>0</v>
      </c>
      <c r="T230" s="57">
        <v>0</v>
      </c>
      <c r="U230" s="56">
        <v>0</v>
      </c>
      <c r="V230" s="57">
        <v>1303000</v>
      </c>
      <c r="W230" s="60">
        <v>1303000</v>
      </c>
    </row>
    <row r="231" spans="1:23" s="10" customFormat="1" ht="12.75" customHeight="1">
      <c r="A231" s="27"/>
      <c r="B231" s="53" t="s">
        <v>478</v>
      </c>
      <c r="C231" s="54" t="s">
        <v>479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7">
        <v>0</v>
      </c>
      <c r="O231" s="58">
        <v>1132000</v>
      </c>
      <c r="P231" s="57">
        <v>0</v>
      </c>
      <c r="Q231" s="59">
        <v>1132000</v>
      </c>
      <c r="R231" s="58">
        <v>0</v>
      </c>
      <c r="S231" s="57">
        <v>0</v>
      </c>
      <c r="T231" s="57">
        <v>0</v>
      </c>
      <c r="U231" s="56">
        <v>0</v>
      </c>
      <c r="V231" s="57">
        <v>1132000</v>
      </c>
      <c r="W231" s="60">
        <v>1132000</v>
      </c>
    </row>
    <row r="232" spans="1:23" s="10" customFormat="1" ht="12.75" customHeight="1">
      <c r="A232" s="27"/>
      <c r="B232" s="53" t="s">
        <v>480</v>
      </c>
      <c r="C232" s="54" t="s">
        <v>481</v>
      </c>
      <c r="D232" s="55">
        <v>0</v>
      </c>
      <c r="E232" s="56">
        <v>2500000</v>
      </c>
      <c r="F232" s="56">
        <v>317241400</v>
      </c>
      <c r="G232" s="56">
        <v>0</v>
      </c>
      <c r="H232" s="56">
        <v>0</v>
      </c>
      <c r="I232" s="56">
        <v>212500000</v>
      </c>
      <c r="J232" s="56">
        <v>0</v>
      </c>
      <c r="K232" s="56">
        <v>0</v>
      </c>
      <c r="L232" s="56">
        <v>0</v>
      </c>
      <c r="M232" s="56">
        <v>0</v>
      </c>
      <c r="N232" s="57">
        <v>0</v>
      </c>
      <c r="O232" s="58">
        <v>5000000</v>
      </c>
      <c r="P232" s="57">
        <v>0</v>
      </c>
      <c r="Q232" s="59">
        <v>537241400</v>
      </c>
      <c r="R232" s="58">
        <v>532241400</v>
      </c>
      <c r="S232" s="57">
        <v>0</v>
      </c>
      <c r="T232" s="57">
        <v>5000000</v>
      </c>
      <c r="U232" s="56">
        <v>0</v>
      </c>
      <c r="V232" s="57">
        <v>0</v>
      </c>
      <c r="W232" s="60">
        <v>537241400</v>
      </c>
    </row>
    <row r="233" spans="1:23" s="10" customFormat="1" ht="12.75" customHeight="1">
      <c r="A233" s="27"/>
      <c r="B233" s="53" t="s">
        <v>482</v>
      </c>
      <c r="C233" s="54" t="s">
        <v>483</v>
      </c>
      <c r="D233" s="55">
        <v>90000000</v>
      </c>
      <c r="E233" s="56">
        <v>0</v>
      </c>
      <c r="F233" s="56">
        <v>318682300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7">
        <v>0</v>
      </c>
      <c r="O233" s="58">
        <v>26500000</v>
      </c>
      <c r="P233" s="57">
        <v>0</v>
      </c>
      <c r="Q233" s="59">
        <v>435182300</v>
      </c>
      <c r="R233" s="58">
        <v>318682300</v>
      </c>
      <c r="S233" s="57">
        <v>0</v>
      </c>
      <c r="T233" s="57">
        <v>116500000</v>
      </c>
      <c r="U233" s="56">
        <v>0</v>
      </c>
      <c r="V233" s="57">
        <v>0</v>
      </c>
      <c r="W233" s="60">
        <v>435182300</v>
      </c>
    </row>
    <row r="234" spans="1:23" s="10" customFormat="1" ht="12.75" customHeight="1">
      <c r="A234" s="27"/>
      <c r="B234" s="53" t="s">
        <v>484</v>
      </c>
      <c r="C234" s="54" t="s">
        <v>485</v>
      </c>
      <c r="D234" s="55">
        <v>0</v>
      </c>
      <c r="E234" s="56">
        <v>0</v>
      </c>
      <c r="F234" s="56">
        <v>215024600</v>
      </c>
      <c r="G234" s="56">
        <v>0</v>
      </c>
      <c r="H234" s="56">
        <v>0</v>
      </c>
      <c r="I234" s="56">
        <v>28000000</v>
      </c>
      <c r="J234" s="56">
        <v>0</v>
      </c>
      <c r="K234" s="56">
        <v>0</v>
      </c>
      <c r="L234" s="56">
        <v>0</v>
      </c>
      <c r="M234" s="56">
        <v>0</v>
      </c>
      <c r="N234" s="57">
        <v>0</v>
      </c>
      <c r="O234" s="58">
        <v>460975</v>
      </c>
      <c r="P234" s="57">
        <v>0</v>
      </c>
      <c r="Q234" s="59">
        <v>243485575</v>
      </c>
      <c r="R234" s="58">
        <v>243353075</v>
      </c>
      <c r="S234" s="57">
        <v>0</v>
      </c>
      <c r="T234" s="57">
        <v>0</v>
      </c>
      <c r="U234" s="56">
        <v>0</v>
      </c>
      <c r="V234" s="57">
        <v>132500</v>
      </c>
      <c r="W234" s="60">
        <v>243485575</v>
      </c>
    </row>
    <row r="235" spans="1:23" s="10" customFormat="1" ht="12.75" customHeight="1">
      <c r="A235" s="27"/>
      <c r="B235" s="53" t="s">
        <v>486</v>
      </c>
      <c r="C235" s="54" t="s">
        <v>487</v>
      </c>
      <c r="D235" s="55">
        <v>45500000</v>
      </c>
      <c r="E235" s="56">
        <v>3113000</v>
      </c>
      <c r="F235" s="56">
        <v>1059345820</v>
      </c>
      <c r="G235" s="56">
        <v>0</v>
      </c>
      <c r="H235" s="56">
        <v>0</v>
      </c>
      <c r="I235" s="56">
        <v>16954499</v>
      </c>
      <c r="J235" s="56">
        <v>0</v>
      </c>
      <c r="K235" s="56">
        <v>0</v>
      </c>
      <c r="L235" s="56">
        <v>0</v>
      </c>
      <c r="M235" s="56">
        <v>0</v>
      </c>
      <c r="N235" s="57">
        <v>153</v>
      </c>
      <c r="O235" s="58">
        <v>66417739</v>
      </c>
      <c r="P235" s="57">
        <v>0</v>
      </c>
      <c r="Q235" s="59">
        <v>1191331211</v>
      </c>
      <c r="R235" s="58">
        <v>1023235000</v>
      </c>
      <c r="S235" s="57">
        <v>0</v>
      </c>
      <c r="T235" s="57">
        <v>168096000</v>
      </c>
      <c r="U235" s="56">
        <v>0</v>
      </c>
      <c r="V235" s="57">
        <v>211</v>
      </c>
      <c r="W235" s="60">
        <v>1191331211</v>
      </c>
    </row>
    <row r="236" spans="1:23" s="10" customFormat="1" ht="12.75" customHeight="1">
      <c r="A236" s="27"/>
      <c r="B236" s="53" t="s">
        <v>488</v>
      </c>
      <c r="C236" s="54" t="s">
        <v>489</v>
      </c>
      <c r="D236" s="55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7">
        <v>0</v>
      </c>
      <c r="O236" s="58">
        <v>298969</v>
      </c>
      <c r="P236" s="57">
        <v>0</v>
      </c>
      <c r="Q236" s="59">
        <v>298969</v>
      </c>
      <c r="R236" s="58">
        <v>298969</v>
      </c>
      <c r="S236" s="57">
        <v>0</v>
      </c>
      <c r="T236" s="57">
        <v>0</v>
      </c>
      <c r="U236" s="56">
        <v>0</v>
      </c>
      <c r="V236" s="57">
        <v>0</v>
      </c>
      <c r="W236" s="60">
        <v>298969</v>
      </c>
    </row>
    <row r="237" spans="1:23" s="10" customFormat="1" ht="12.75" customHeight="1">
      <c r="A237" s="27"/>
      <c r="B237" s="53" t="s">
        <v>490</v>
      </c>
      <c r="C237" s="54" t="s">
        <v>491</v>
      </c>
      <c r="D237" s="55">
        <v>0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7">
        <v>0</v>
      </c>
      <c r="O237" s="58">
        <v>1000000</v>
      </c>
      <c r="P237" s="57">
        <v>0</v>
      </c>
      <c r="Q237" s="59">
        <v>1000000</v>
      </c>
      <c r="R237" s="58">
        <v>0</v>
      </c>
      <c r="S237" s="57">
        <v>0</v>
      </c>
      <c r="T237" s="57">
        <v>0</v>
      </c>
      <c r="U237" s="56">
        <v>0</v>
      </c>
      <c r="V237" s="57">
        <v>1000000</v>
      </c>
      <c r="W237" s="60">
        <v>1000000</v>
      </c>
    </row>
    <row r="238" spans="1:23" s="10" customFormat="1" ht="12.75" customHeight="1">
      <c r="A238" s="27"/>
      <c r="B238" s="53" t="s">
        <v>492</v>
      </c>
      <c r="C238" s="54" t="s">
        <v>493</v>
      </c>
      <c r="D238" s="55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7">
        <v>0</v>
      </c>
      <c r="O238" s="58">
        <v>829257</v>
      </c>
      <c r="P238" s="57">
        <v>0</v>
      </c>
      <c r="Q238" s="59">
        <v>829257</v>
      </c>
      <c r="R238" s="58">
        <v>829257</v>
      </c>
      <c r="S238" s="57">
        <v>0</v>
      </c>
      <c r="T238" s="57">
        <v>0</v>
      </c>
      <c r="U238" s="56">
        <v>0</v>
      </c>
      <c r="V238" s="57">
        <v>0</v>
      </c>
      <c r="W238" s="60">
        <v>829257</v>
      </c>
    </row>
    <row r="239" spans="1:23" s="10" customFormat="1" ht="12.75" customHeight="1">
      <c r="A239" s="27"/>
      <c r="B239" s="53" t="s">
        <v>494</v>
      </c>
      <c r="C239" s="54" t="s">
        <v>495</v>
      </c>
      <c r="D239" s="55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7">
        <v>1120000</v>
      </c>
      <c r="O239" s="58">
        <v>20404595</v>
      </c>
      <c r="P239" s="57">
        <v>6290000</v>
      </c>
      <c r="Q239" s="59">
        <v>27814595</v>
      </c>
      <c r="R239" s="58">
        <v>5183500</v>
      </c>
      <c r="S239" s="57">
        <v>0</v>
      </c>
      <c r="T239" s="57">
        <v>22631095</v>
      </c>
      <c r="U239" s="56">
        <v>0</v>
      </c>
      <c r="V239" s="57">
        <v>0</v>
      </c>
      <c r="W239" s="60">
        <v>27814595</v>
      </c>
    </row>
    <row r="240" spans="1:23" s="10" customFormat="1" ht="12.75" customHeight="1">
      <c r="A240" s="27"/>
      <c r="B240" s="53" t="s">
        <v>496</v>
      </c>
      <c r="C240" s="54" t="s">
        <v>497</v>
      </c>
      <c r="D240" s="55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7">
        <v>0</v>
      </c>
      <c r="O240" s="58">
        <v>5320600</v>
      </c>
      <c r="P240" s="57">
        <v>0</v>
      </c>
      <c r="Q240" s="59">
        <v>5320600</v>
      </c>
      <c r="R240" s="58">
        <v>2317000</v>
      </c>
      <c r="S240" s="57">
        <v>0</v>
      </c>
      <c r="T240" s="57">
        <v>0</v>
      </c>
      <c r="U240" s="56">
        <v>0</v>
      </c>
      <c r="V240" s="57">
        <v>3003600</v>
      </c>
      <c r="W240" s="60">
        <v>5320600</v>
      </c>
    </row>
    <row r="241" spans="1:23" s="10" customFormat="1" ht="12.75" customHeight="1">
      <c r="A241" s="27"/>
      <c r="B241" s="53" t="s">
        <v>498</v>
      </c>
      <c r="C241" s="54" t="s">
        <v>499</v>
      </c>
      <c r="D241" s="55">
        <v>0</v>
      </c>
      <c r="E241" s="56">
        <v>0</v>
      </c>
      <c r="F241" s="56">
        <v>239124887</v>
      </c>
      <c r="G241" s="56">
        <v>0</v>
      </c>
      <c r="H241" s="56">
        <v>0</v>
      </c>
      <c r="I241" s="56">
        <v>51912730</v>
      </c>
      <c r="J241" s="56">
        <v>0</v>
      </c>
      <c r="K241" s="56">
        <v>0</v>
      </c>
      <c r="L241" s="56">
        <v>0</v>
      </c>
      <c r="M241" s="56">
        <v>0</v>
      </c>
      <c r="N241" s="57">
        <v>0</v>
      </c>
      <c r="O241" s="58">
        <v>26086596</v>
      </c>
      <c r="P241" s="57">
        <v>0</v>
      </c>
      <c r="Q241" s="59">
        <v>317124213</v>
      </c>
      <c r="R241" s="58">
        <v>291037617</v>
      </c>
      <c r="S241" s="57">
        <v>0</v>
      </c>
      <c r="T241" s="57">
        <v>26086596</v>
      </c>
      <c r="U241" s="56">
        <v>0</v>
      </c>
      <c r="V241" s="57">
        <v>0</v>
      </c>
      <c r="W241" s="60">
        <v>317124213</v>
      </c>
    </row>
    <row r="242" spans="1:23" s="10" customFormat="1" ht="12.75" customHeight="1">
      <c r="A242" s="27"/>
      <c r="B242" s="53" t="s">
        <v>500</v>
      </c>
      <c r="C242" s="54" t="s">
        <v>501</v>
      </c>
      <c r="D242" s="55">
        <v>0</v>
      </c>
      <c r="E242" s="56">
        <v>0</v>
      </c>
      <c r="F242" s="56">
        <v>211944000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7">
        <v>0</v>
      </c>
      <c r="O242" s="58">
        <v>0</v>
      </c>
      <c r="P242" s="57">
        <v>0</v>
      </c>
      <c r="Q242" s="59">
        <v>211944000</v>
      </c>
      <c r="R242" s="58">
        <v>211944000</v>
      </c>
      <c r="S242" s="57">
        <v>0</v>
      </c>
      <c r="T242" s="57">
        <v>0</v>
      </c>
      <c r="U242" s="56">
        <v>0</v>
      </c>
      <c r="V242" s="57">
        <v>0</v>
      </c>
      <c r="W242" s="60">
        <v>211944000</v>
      </c>
    </row>
    <row r="243" spans="1:23" s="10" customFormat="1" ht="12.75" customHeight="1">
      <c r="A243" s="27"/>
      <c r="B243" s="53" t="s">
        <v>502</v>
      </c>
      <c r="C243" s="54" t="s">
        <v>503</v>
      </c>
      <c r="D243" s="55">
        <v>0</v>
      </c>
      <c r="E243" s="56">
        <v>0</v>
      </c>
      <c r="F243" s="56">
        <v>420034000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7">
        <v>0</v>
      </c>
      <c r="O243" s="58">
        <v>0</v>
      </c>
      <c r="P243" s="57">
        <v>0</v>
      </c>
      <c r="Q243" s="59">
        <v>420034000</v>
      </c>
      <c r="R243" s="58">
        <v>420034000</v>
      </c>
      <c r="S243" s="57">
        <v>0</v>
      </c>
      <c r="T243" s="57">
        <v>0</v>
      </c>
      <c r="U243" s="56">
        <v>0</v>
      </c>
      <c r="V243" s="57">
        <v>0</v>
      </c>
      <c r="W243" s="60">
        <v>420034000</v>
      </c>
    </row>
    <row r="244" spans="1:23" s="10" customFormat="1" ht="12.75" customHeight="1">
      <c r="A244" s="27"/>
      <c r="B244" s="53" t="s">
        <v>504</v>
      </c>
      <c r="C244" s="54" t="s">
        <v>505</v>
      </c>
      <c r="D244" s="55">
        <v>0</v>
      </c>
      <c r="E244" s="56">
        <v>0</v>
      </c>
      <c r="F244" s="56">
        <v>253272096</v>
      </c>
      <c r="G244" s="56">
        <v>0</v>
      </c>
      <c r="H244" s="56">
        <v>0</v>
      </c>
      <c r="I244" s="56">
        <v>42625396</v>
      </c>
      <c r="J244" s="56">
        <v>0</v>
      </c>
      <c r="K244" s="56">
        <v>0</v>
      </c>
      <c r="L244" s="56">
        <v>0</v>
      </c>
      <c r="M244" s="56">
        <v>0</v>
      </c>
      <c r="N244" s="57">
        <v>0</v>
      </c>
      <c r="O244" s="58">
        <v>4965967</v>
      </c>
      <c r="P244" s="57">
        <v>0</v>
      </c>
      <c r="Q244" s="59">
        <v>300863459</v>
      </c>
      <c r="R244" s="58">
        <v>295897492</v>
      </c>
      <c r="S244" s="57">
        <v>0</v>
      </c>
      <c r="T244" s="57">
        <v>0</v>
      </c>
      <c r="U244" s="56">
        <v>0</v>
      </c>
      <c r="V244" s="57">
        <v>4965967</v>
      </c>
      <c r="W244" s="60">
        <v>300863459</v>
      </c>
    </row>
    <row r="245" spans="1:23" s="10" customFormat="1" ht="12.75" customHeight="1">
      <c r="A245" s="27"/>
      <c r="B245" s="53" t="s">
        <v>506</v>
      </c>
      <c r="C245" s="54" t="s">
        <v>507</v>
      </c>
      <c r="D245" s="55">
        <v>0</v>
      </c>
      <c r="E245" s="56">
        <v>0</v>
      </c>
      <c r="F245" s="56">
        <v>131374000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7">
        <v>0</v>
      </c>
      <c r="O245" s="58">
        <v>228000</v>
      </c>
      <c r="P245" s="57">
        <v>0</v>
      </c>
      <c r="Q245" s="59">
        <v>131602000</v>
      </c>
      <c r="R245" s="58">
        <v>131374000</v>
      </c>
      <c r="S245" s="57">
        <v>0</v>
      </c>
      <c r="T245" s="57">
        <v>0</v>
      </c>
      <c r="U245" s="56">
        <v>0</v>
      </c>
      <c r="V245" s="57">
        <v>228000</v>
      </c>
      <c r="W245" s="60">
        <v>131602000</v>
      </c>
    </row>
    <row r="246" spans="1:23" s="10" customFormat="1" ht="12.75" customHeight="1">
      <c r="A246" s="27"/>
      <c r="B246" s="53" t="s">
        <v>508</v>
      </c>
      <c r="C246" s="54" t="s">
        <v>509</v>
      </c>
      <c r="D246" s="55">
        <v>0</v>
      </c>
      <c r="E246" s="56">
        <v>0</v>
      </c>
      <c r="F246" s="56">
        <v>415574000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7">
        <v>0</v>
      </c>
      <c r="O246" s="58">
        <v>0</v>
      </c>
      <c r="P246" s="57">
        <v>0</v>
      </c>
      <c r="Q246" s="59">
        <v>415574000</v>
      </c>
      <c r="R246" s="58">
        <v>415574000</v>
      </c>
      <c r="S246" s="57">
        <v>0</v>
      </c>
      <c r="T246" s="57">
        <v>0</v>
      </c>
      <c r="U246" s="56">
        <v>0</v>
      </c>
      <c r="V246" s="57">
        <v>0</v>
      </c>
      <c r="W246" s="60">
        <v>415574000</v>
      </c>
    </row>
    <row r="247" spans="1:23" s="10" customFormat="1" ht="12.75" customHeight="1">
      <c r="A247" s="27"/>
      <c r="B247" s="53" t="s">
        <v>510</v>
      </c>
      <c r="C247" s="54" t="s">
        <v>511</v>
      </c>
      <c r="D247" s="55">
        <v>0</v>
      </c>
      <c r="E247" s="56">
        <v>0</v>
      </c>
      <c r="F247" s="56">
        <v>179448883</v>
      </c>
      <c r="G247" s="56">
        <v>0</v>
      </c>
      <c r="H247" s="56">
        <v>0</v>
      </c>
      <c r="I247" s="56">
        <v>100181167</v>
      </c>
      <c r="J247" s="56">
        <v>0</v>
      </c>
      <c r="K247" s="56">
        <v>0</v>
      </c>
      <c r="L247" s="56">
        <v>0</v>
      </c>
      <c r="M247" s="56">
        <v>0</v>
      </c>
      <c r="N247" s="57">
        <v>0</v>
      </c>
      <c r="O247" s="58">
        <v>0</v>
      </c>
      <c r="P247" s="57">
        <v>0</v>
      </c>
      <c r="Q247" s="59">
        <v>279630050</v>
      </c>
      <c r="R247" s="58">
        <v>279630050</v>
      </c>
      <c r="S247" s="57">
        <v>0</v>
      </c>
      <c r="T247" s="57">
        <v>0</v>
      </c>
      <c r="U247" s="56">
        <v>0</v>
      </c>
      <c r="V247" s="57">
        <v>0</v>
      </c>
      <c r="W247" s="60">
        <v>279630050</v>
      </c>
    </row>
    <row r="248" spans="1:23" s="10" customFormat="1" ht="12.75" customHeight="1">
      <c r="A248" s="27"/>
      <c r="B248" s="53" t="s">
        <v>512</v>
      </c>
      <c r="C248" s="54" t="s">
        <v>513</v>
      </c>
      <c r="D248" s="55">
        <v>0</v>
      </c>
      <c r="E248" s="56">
        <v>0</v>
      </c>
      <c r="F248" s="56">
        <v>46000000</v>
      </c>
      <c r="G248" s="56">
        <v>235677100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92389747</v>
      </c>
      <c r="N248" s="57">
        <v>0</v>
      </c>
      <c r="O248" s="58">
        <v>2420000</v>
      </c>
      <c r="P248" s="57">
        <v>0</v>
      </c>
      <c r="Q248" s="59">
        <v>376486847</v>
      </c>
      <c r="R248" s="58">
        <v>325177100</v>
      </c>
      <c r="S248" s="57">
        <v>46389747</v>
      </c>
      <c r="T248" s="57">
        <v>0</v>
      </c>
      <c r="U248" s="56">
        <v>0</v>
      </c>
      <c r="V248" s="57">
        <v>4920000</v>
      </c>
      <c r="W248" s="60">
        <v>376486847</v>
      </c>
    </row>
    <row r="249" spans="1:23" s="10" customFormat="1" ht="12.75" customHeight="1">
      <c r="A249" s="27"/>
      <c r="B249" s="53" t="s">
        <v>514</v>
      </c>
      <c r="C249" s="54" t="s">
        <v>515</v>
      </c>
      <c r="D249" s="55">
        <v>0</v>
      </c>
      <c r="E249" s="56">
        <v>0</v>
      </c>
      <c r="F249" s="56">
        <v>240711521</v>
      </c>
      <c r="G249" s="56">
        <v>0</v>
      </c>
      <c r="H249" s="56">
        <v>0</v>
      </c>
      <c r="I249" s="56">
        <v>79213913</v>
      </c>
      <c r="J249" s="56">
        <v>0</v>
      </c>
      <c r="K249" s="56">
        <v>0</v>
      </c>
      <c r="L249" s="56">
        <v>0</v>
      </c>
      <c r="M249" s="56">
        <v>0</v>
      </c>
      <c r="N249" s="57">
        <v>0</v>
      </c>
      <c r="O249" s="58">
        <v>4942739</v>
      </c>
      <c r="P249" s="57">
        <v>0</v>
      </c>
      <c r="Q249" s="59">
        <v>324868173</v>
      </c>
      <c r="R249" s="58">
        <v>249947825</v>
      </c>
      <c r="S249" s="57">
        <v>0</v>
      </c>
      <c r="T249" s="57">
        <v>0</v>
      </c>
      <c r="U249" s="56">
        <v>0</v>
      </c>
      <c r="V249" s="57">
        <v>74920348</v>
      </c>
      <c r="W249" s="60">
        <v>324868173</v>
      </c>
    </row>
    <row r="250" spans="1:23" s="10" customFormat="1" ht="12.75" customHeight="1">
      <c r="A250" s="27"/>
      <c r="B250" s="53" t="s">
        <v>516</v>
      </c>
      <c r="C250" s="54" t="s">
        <v>517</v>
      </c>
      <c r="D250" s="55">
        <v>250000</v>
      </c>
      <c r="E250" s="56">
        <v>0</v>
      </c>
      <c r="F250" s="56">
        <v>200000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1415473</v>
      </c>
      <c r="M250" s="56">
        <v>0</v>
      </c>
      <c r="N250" s="57">
        <v>1400000</v>
      </c>
      <c r="O250" s="58">
        <v>490000</v>
      </c>
      <c r="P250" s="57">
        <v>0</v>
      </c>
      <c r="Q250" s="59">
        <v>3755473</v>
      </c>
      <c r="R250" s="58">
        <v>0</v>
      </c>
      <c r="S250" s="57">
        <v>1415473</v>
      </c>
      <c r="T250" s="57">
        <v>0</v>
      </c>
      <c r="U250" s="56">
        <v>0</v>
      </c>
      <c r="V250" s="57">
        <v>2340000</v>
      </c>
      <c r="W250" s="60">
        <v>3755473</v>
      </c>
    </row>
    <row r="251" spans="1:23" s="10" customFormat="1" ht="12.75" customHeight="1">
      <c r="A251" s="27"/>
      <c r="B251" s="53" t="s">
        <v>518</v>
      </c>
      <c r="C251" s="54" t="s">
        <v>519</v>
      </c>
      <c r="D251" s="55">
        <v>4666865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7">
        <v>0</v>
      </c>
      <c r="O251" s="58">
        <v>9850000</v>
      </c>
      <c r="P251" s="57">
        <v>0</v>
      </c>
      <c r="Q251" s="59">
        <v>14516865</v>
      </c>
      <c r="R251" s="58">
        <v>0</v>
      </c>
      <c r="S251" s="57">
        <v>0</v>
      </c>
      <c r="T251" s="57">
        <v>0</v>
      </c>
      <c r="U251" s="56">
        <v>0</v>
      </c>
      <c r="V251" s="57">
        <v>14516865</v>
      </c>
      <c r="W251" s="60">
        <v>14516865</v>
      </c>
    </row>
    <row r="252" spans="1:23" s="10" customFormat="1" ht="12.75" customHeight="1">
      <c r="A252" s="27"/>
      <c r="B252" s="53" t="s">
        <v>520</v>
      </c>
      <c r="C252" s="54" t="s">
        <v>521</v>
      </c>
      <c r="D252" s="55">
        <v>3600000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56">
        <v>0</v>
      </c>
      <c r="N252" s="57">
        <v>4400000</v>
      </c>
      <c r="O252" s="58">
        <v>10126300</v>
      </c>
      <c r="P252" s="57">
        <v>0</v>
      </c>
      <c r="Q252" s="59">
        <v>18126300</v>
      </c>
      <c r="R252" s="58">
        <v>0</v>
      </c>
      <c r="S252" s="57">
        <v>0</v>
      </c>
      <c r="T252" s="57">
        <v>0</v>
      </c>
      <c r="U252" s="56">
        <v>0</v>
      </c>
      <c r="V252" s="57">
        <v>18126300</v>
      </c>
      <c r="W252" s="60">
        <v>18126300</v>
      </c>
    </row>
    <row r="253" spans="1:23" s="10" customFormat="1" ht="12.75" customHeight="1">
      <c r="A253" s="27"/>
      <c r="B253" s="53" t="s">
        <v>522</v>
      </c>
      <c r="C253" s="54" t="s">
        <v>523</v>
      </c>
      <c r="D253" s="55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18872000</v>
      </c>
      <c r="N253" s="57">
        <v>0</v>
      </c>
      <c r="O253" s="58">
        <v>0</v>
      </c>
      <c r="P253" s="57">
        <v>0</v>
      </c>
      <c r="Q253" s="59">
        <v>18872000</v>
      </c>
      <c r="R253" s="58">
        <v>2491000</v>
      </c>
      <c r="S253" s="57">
        <v>0</v>
      </c>
      <c r="T253" s="57">
        <v>16381000</v>
      </c>
      <c r="U253" s="56">
        <v>0</v>
      </c>
      <c r="V253" s="57">
        <v>0</v>
      </c>
      <c r="W253" s="60">
        <v>18872000</v>
      </c>
    </row>
    <row r="254" spans="1:23" s="10" customFormat="1" ht="12.75" customHeight="1">
      <c r="A254" s="27"/>
      <c r="B254" s="53" t="s">
        <v>524</v>
      </c>
      <c r="C254" s="54" t="s">
        <v>525</v>
      </c>
      <c r="D254" s="55">
        <v>0</v>
      </c>
      <c r="E254" s="56">
        <v>0</v>
      </c>
      <c r="F254" s="56">
        <v>530271139</v>
      </c>
      <c r="G254" s="56">
        <v>0</v>
      </c>
      <c r="H254" s="56">
        <v>0</v>
      </c>
      <c r="I254" s="56">
        <v>36360861</v>
      </c>
      <c r="J254" s="56">
        <v>0</v>
      </c>
      <c r="K254" s="56">
        <v>0</v>
      </c>
      <c r="L254" s="56">
        <v>0</v>
      </c>
      <c r="M254" s="56">
        <v>0</v>
      </c>
      <c r="N254" s="57">
        <v>0</v>
      </c>
      <c r="O254" s="58">
        <v>7180000</v>
      </c>
      <c r="P254" s="57">
        <v>15500000</v>
      </c>
      <c r="Q254" s="59">
        <v>589312000</v>
      </c>
      <c r="R254" s="58">
        <v>566632000</v>
      </c>
      <c r="S254" s="57">
        <v>0</v>
      </c>
      <c r="T254" s="57">
        <v>0</v>
      </c>
      <c r="U254" s="56">
        <v>0</v>
      </c>
      <c r="V254" s="57">
        <v>22680000</v>
      </c>
      <c r="W254" s="60">
        <v>589312000</v>
      </c>
    </row>
    <row r="255" spans="1:23" s="10" customFormat="1" ht="12.75" customHeight="1">
      <c r="A255" s="27"/>
      <c r="B255" s="53" t="s">
        <v>526</v>
      </c>
      <c r="C255" s="54" t="s">
        <v>527</v>
      </c>
      <c r="D255" s="55">
        <v>0</v>
      </c>
      <c r="E255" s="56">
        <v>0</v>
      </c>
      <c r="F255" s="56">
        <v>638228465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7">
        <v>2490530</v>
      </c>
      <c r="O255" s="58">
        <v>14952044</v>
      </c>
      <c r="P255" s="57">
        <v>18289528</v>
      </c>
      <c r="Q255" s="59">
        <v>673960567</v>
      </c>
      <c r="R255" s="58">
        <v>567150000</v>
      </c>
      <c r="S255" s="57">
        <v>0</v>
      </c>
      <c r="T255" s="57">
        <v>0</v>
      </c>
      <c r="U255" s="56">
        <v>0</v>
      </c>
      <c r="V255" s="57">
        <v>106810567</v>
      </c>
      <c r="W255" s="60">
        <v>673960567</v>
      </c>
    </row>
    <row r="256" spans="1:23" s="10" customFormat="1" ht="12.75" customHeight="1">
      <c r="A256" s="27"/>
      <c r="B256" s="53" t="s">
        <v>528</v>
      </c>
      <c r="C256" s="54" t="s">
        <v>529</v>
      </c>
      <c r="D256" s="55">
        <v>3950000</v>
      </c>
      <c r="E256" s="56">
        <v>0</v>
      </c>
      <c r="F256" s="56">
        <v>232894000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7">
        <v>16000000</v>
      </c>
      <c r="O256" s="58">
        <v>17503000</v>
      </c>
      <c r="P256" s="57">
        <v>0</v>
      </c>
      <c r="Q256" s="59">
        <v>270347000</v>
      </c>
      <c r="R256" s="58">
        <v>270347000</v>
      </c>
      <c r="S256" s="57">
        <v>0</v>
      </c>
      <c r="T256" s="57">
        <v>0</v>
      </c>
      <c r="U256" s="56">
        <v>0</v>
      </c>
      <c r="V256" s="57">
        <v>0</v>
      </c>
      <c r="W256" s="60">
        <v>270347000</v>
      </c>
    </row>
    <row r="257" spans="1:23" s="10" customFormat="1" ht="12.75" customHeight="1">
      <c r="A257" s="27"/>
      <c r="B257" s="53" t="s">
        <v>530</v>
      </c>
      <c r="C257" s="54" t="s">
        <v>531</v>
      </c>
      <c r="D257" s="55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7">
        <v>0</v>
      </c>
      <c r="O257" s="58">
        <v>0</v>
      </c>
      <c r="P257" s="57">
        <v>0</v>
      </c>
      <c r="Q257" s="59">
        <v>0</v>
      </c>
      <c r="R257" s="58">
        <v>0</v>
      </c>
      <c r="S257" s="57">
        <v>0</v>
      </c>
      <c r="T257" s="57">
        <v>0</v>
      </c>
      <c r="U257" s="56">
        <v>0</v>
      </c>
      <c r="V257" s="57">
        <v>0</v>
      </c>
      <c r="W257" s="60">
        <v>0</v>
      </c>
    </row>
    <row r="258" spans="1:23" s="10" customFormat="1" ht="12.75" customHeight="1">
      <c r="A258" s="27"/>
      <c r="B258" s="53" t="s">
        <v>532</v>
      </c>
      <c r="C258" s="54" t="s">
        <v>533</v>
      </c>
      <c r="D258" s="55">
        <v>0</v>
      </c>
      <c r="E258" s="56">
        <v>10300000</v>
      </c>
      <c r="F258" s="56">
        <v>0</v>
      </c>
      <c r="G258" s="56">
        <v>0</v>
      </c>
      <c r="H258" s="56">
        <v>0</v>
      </c>
      <c r="I258" s="56">
        <v>2060000</v>
      </c>
      <c r="J258" s="56">
        <v>0</v>
      </c>
      <c r="K258" s="56">
        <v>0</v>
      </c>
      <c r="L258" s="56">
        <v>0</v>
      </c>
      <c r="M258" s="56">
        <v>0</v>
      </c>
      <c r="N258" s="57">
        <v>0</v>
      </c>
      <c r="O258" s="58">
        <v>7901618</v>
      </c>
      <c r="P258" s="57">
        <v>0</v>
      </c>
      <c r="Q258" s="59">
        <v>20261618</v>
      </c>
      <c r="R258" s="58">
        <v>0</v>
      </c>
      <c r="S258" s="57">
        <v>0</v>
      </c>
      <c r="T258" s="57">
        <v>0</v>
      </c>
      <c r="U258" s="56">
        <v>0</v>
      </c>
      <c r="V258" s="57">
        <v>20261618</v>
      </c>
      <c r="W258" s="60">
        <v>20261618</v>
      </c>
    </row>
    <row r="259" spans="1:23" s="10" customFormat="1" ht="12.75" customHeight="1">
      <c r="A259" s="27"/>
      <c r="B259" s="53" t="s">
        <v>534</v>
      </c>
      <c r="C259" s="54" t="s">
        <v>535</v>
      </c>
      <c r="D259" s="55">
        <v>0</v>
      </c>
      <c r="E259" s="56">
        <v>2690000</v>
      </c>
      <c r="F259" s="56">
        <v>162500000</v>
      </c>
      <c r="G259" s="56">
        <v>0</v>
      </c>
      <c r="H259" s="56">
        <v>0</v>
      </c>
      <c r="I259" s="56">
        <v>113000000</v>
      </c>
      <c r="J259" s="56">
        <v>0</v>
      </c>
      <c r="K259" s="56">
        <v>0</v>
      </c>
      <c r="L259" s="56">
        <v>0</v>
      </c>
      <c r="M259" s="56">
        <v>0</v>
      </c>
      <c r="N259" s="57">
        <v>0</v>
      </c>
      <c r="O259" s="58">
        <v>3144000</v>
      </c>
      <c r="P259" s="57">
        <v>0</v>
      </c>
      <c r="Q259" s="59">
        <v>281334000</v>
      </c>
      <c r="R259" s="58">
        <v>278379000</v>
      </c>
      <c r="S259" s="57">
        <v>0</v>
      </c>
      <c r="T259" s="57">
        <v>0</v>
      </c>
      <c r="U259" s="56">
        <v>0</v>
      </c>
      <c r="V259" s="57">
        <v>2955000</v>
      </c>
      <c r="W259" s="60">
        <v>281334000</v>
      </c>
    </row>
    <row r="260" spans="1:23" s="10" customFormat="1" ht="12.75" customHeight="1">
      <c r="A260" s="27"/>
      <c r="B260" s="53" t="s">
        <v>536</v>
      </c>
      <c r="C260" s="54" t="s">
        <v>537</v>
      </c>
      <c r="D260" s="55">
        <v>0</v>
      </c>
      <c r="E260" s="56">
        <v>0</v>
      </c>
      <c r="F260" s="56">
        <v>358166350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7">
        <v>0</v>
      </c>
      <c r="O260" s="58">
        <v>5080000</v>
      </c>
      <c r="P260" s="57">
        <v>0</v>
      </c>
      <c r="Q260" s="59">
        <v>363246350</v>
      </c>
      <c r="R260" s="58">
        <v>358166000</v>
      </c>
      <c r="S260" s="57">
        <v>0</v>
      </c>
      <c r="T260" s="57">
        <v>0</v>
      </c>
      <c r="U260" s="56">
        <v>0</v>
      </c>
      <c r="V260" s="57">
        <v>5080350</v>
      </c>
      <c r="W260" s="60">
        <v>363246350</v>
      </c>
    </row>
    <row r="261" spans="1:23" s="10" customFormat="1" ht="12.75" customHeight="1">
      <c r="A261" s="27"/>
      <c r="B261" s="53" t="s">
        <v>538</v>
      </c>
      <c r="C261" s="54" t="s">
        <v>539</v>
      </c>
      <c r="D261" s="55">
        <v>800000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7">
        <v>2000000</v>
      </c>
      <c r="O261" s="58">
        <v>20000</v>
      </c>
      <c r="P261" s="57">
        <v>0</v>
      </c>
      <c r="Q261" s="59">
        <v>2820000</v>
      </c>
      <c r="R261" s="58">
        <v>0</v>
      </c>
      <c r="S261" s="57">
        <v>0</v>
      </c>
      <c r="T261" s="57">
        <v>0</v>
      </c>
      <c r="U261" s="56">
        <v>0</v>
      </c>
      <c r="V261" s="57">
        <v>2820000</v>
      </c>
      <c r="W261" s="60">
        <v>2820000</v>
      </c>
    </row>
    <row r="262" spans="1:23" s="10" customFormat="1" ht="12.75" customHeight="1">
      <c r="A262" s="27"/>
      <c r="B262" s="53" t="s">
        <v>540</v>
      </c>
      <c r="C262" s="54" t="s">
        <v>541</v>
      </c>
      <c r="D262" s="55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153750</v>
      </c>
      <c r="N262" s="57">
        <v>102500</v>
      </c>
      <c r="O262" s="58">
        <v>3302550</v>
      </c>
      <c r="P262" s="57">
        <v>0</v>
      </c>
      <c r="Q262" s="59">
        <v>3558800</v>
      </c>
      <c r="R262" s="58">
        <v>0</v>
      </c>
      <c r="S262" s="57">
        <v>0</v>
      </c>
      <c r="T262" s="57">
        <v>0</v>
      </c>
      <c r="U262" s="56">
        <v>0</v>
      </c>
      <c r="V262" s="57">
        <v>3558800</v>
      </c>
      <c r="W262" s="60">
        <v>3558800</v>
      </c>
    </row>
    <row r="263" spans="1:23" s="10" customFormat="1" ht="12.75" customHeight="1">
      <c r="A263" s="27"/>
      <c r="B263" s="53" t="s">
        <v>542</v>
      </c>
      <c r="C263" s="54" t="s">
        <v>543</v>
      </c>
      <c r="D263" s="55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7">
        <v>0</v>
      </c>
      <c r="O263" s="58">
        <v>3790800</v>
      </c>
      <c r="P263" s="57">
        <v>0</v>
      </c>
      <c r="Q263" s="59">
        <v>3790800</v>
      </c>
      <c r="R263" s="58">
        <v>0</v>
      </c>
      <c r="S263" s="57">
        <v>0</v>
      </c>
      <c r="T263" s="57">
        <v>0</v>
      </c>
      <c r="U263" s="56">
        <v>0</v>
      </c>
      <c r="V263" s="57">
        <v>3790800</v>
      </c>
      <c r="W263" s="60">
        <v>3790800</v>
      </c>
    </row>
    <row r="264" spans="1:23" s="10" customFormat="1" ht="12.75" customHeight="1">
      <c r="A264" s="27"/>
      <c r="B264" s="53" t="s">
        <v>544</v>
      </c>
      <c r="C264" s="54" t="s">
        <v>545</v>
      </c>
      <c r="D264" s="55">
        <v>0</v>
      </c>
      <c r="E264" s="56">
        <v>0</v>
      </c>
      <c r="F264" s="56">
        <v>281867675</v>
      </c>
      <c r="G264" s="56">
        <v>0</v>
      </c>
      <c r="H264" s="56">
        <v>0</v>
      </c>
      <c r="I264" s="56">
        <v>57517325</v>
      </c>
      <c r="J264" s="56">
        <v>0</v>
      </c>
      <c r="K264" s="56">
        <v>0</v>
      </c>
      <c r="L264" s="56">
        <v>0</v>
      </c>
      <c r="M264" s="56">
        <v>0</v>
      </c>
      <c r="N264" s="57">
        <v>0</v>
      </c>
      <c r="O264" s="58">
        <v>7717740</v>
      </c>
      <c r="P264" s="57">
        <v>0</v>
      </c>
      <c r="Q264" s="59">
        <v>347102740</v>
      </c>
      <c r="R264" s="58">
        <v>338858000</v>
      </c>
      <c r="S264" s="57">
        <v>0</v>
      </c>
      <c r="T264" s="57">
        <v>0</v>
      </c>
      <c r="U264" s="56">
        <v>0</v>
      </c>
      <c r="V264" s="57">
        <v>8244740</v>
      </c>
      <c r="W264" s="60">
        <v>347102740</v>
      </c>
    </row>
    <row r="265" spans="1:23" s="10" customFormat="1" ht="12.75" customHeight="1">
      <c r="A265" s="27"/>
      <c r="B265" s="53" t="s">
        <v>546</v>
      </c>
      <c r="C265" s="54" t="s">
        <v>547</v>
      </c>
      <c r="D265" s="55">
        <v>2772020</v>
      </c>
      <c r="E265" s="56">
        <v>0</v>
      </c>
      <c r="F265" s="56">
        <v>496222848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7">
        <v>0</v>
      </c>
      <c r="O265" s="58">
        <v>24216388</v>
      </c>
      <c r="P265" s="57">
        <v>0</v>
      </c>
      <c r="Q265" s="59">
        <v>523211256</v>
      </c>
      <c r="R265" s="58">
        <v>523211256</v>
      </c>
      <c r="S265" s="57">
        <v>0</v>
      </c>
      <c r="T265" s="57">
        <v>0</v>
      </c>
      <c r="U265" s="56">
        <v>0</v>
      </c>
      <c r="V265" s="57">
        <v>0</v>
      </c>
      <c r="W265" s="60">
        <v>523211256</v>
      </c>
    </row>
    <row r="266" spans="1:23" s="10" customFormat="1" ht="12.75" customHeight="1">
      <c r="A266" s="27"/>
      <c r="B266" s="53" t="s">
        <v>548</v>
      </c>
      <c r="C266" s="54" t="s">
        <v>549</v>
      </c>
      <c r="D266" s="55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7">
        <v>0</v>
      </c>
      <c r="O266" s="58">
        <v>2645000</v>
      </c>
      <c r="P266" s="57">
        <v>0</v>
      </c>
      <c r="Q266" s="59">
        <v>2645000</v>
      </c>
      <c r="R266" s="58">
        <v>2645000</v>
      </c>
      <c r="S266" s="57">
        <v>0</v>
      </c>
      <c r="T266" s="57">
        <v>0</v>
      </c>
      <c r="U266" s="56">
        <v>0</v>
      </c>
      <c r="V266" s="57">
        <v>0</v>
      </c>
      <c r="W266" s="60">
        <v>2645000</v>
      </c>
    </row>
    <row r="267" spans="1:23" s="10" customFormat="1" ht="12.75" customHeight="1">
      <c r="A267" s="27"/>
      <c r="B267" s="53" t="s">
        <v>550</v>
      </c>
      <c r="C267" s="54" t="s">
        <v>551</v>
      </c>
      <c r="D267" s="55">
        <v>0</v>
      </c>
      <c r="E267" s="56">
        <v>0</v>
      </c>
      <c r="F267" s="56">
        <v>690595530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7">
        <v>0</v>
      </c>
      <c r="O267" s="58">
        <v>5952802</v>
      </c>
      <c r="P267" s="57">
        <v>0</v>
      </c>
      <c r="Q267" s="59">
        <v>696548332</v>
      </c>
      <c r="R267" s="58">
        <v>696548332</v>
      </c>
      <c r="S267" s="57">
        <v>0</v>
      </c>
      <c r="T267" s="57">
        <v>0</v>
      </c>
      <c r="U267" s="56">
        <v>0</v>
      </c>
      <c r="V267" s="57">
        <v>0</v>
      </c>
      <c r="W267" s="60">
        <v>696548332</v>
      </c>
    </row>
    <row r="268" spans="1:23" s="10" customFormat="1" ht="12.75" customHeight="1">
      <c r="A268" s="27"/>
      <c r="B268" s="53" t="s">
        <v>552</v>
      </c>
      <c r="C268" s="54" t="s">
        <v>553</v>
      </c>
      <c r="D268" s="55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7">
        <v>0</v>
      </c>
      <c r="O268" s="58">
        <v>9000000</v>
      </c>
      <c r="P268" s="57">
        <v>0</v>
      </c>
      <c r="Q268" s="59">
        <v>9000000</v>
      </c>
      <c r="R268" s="58">
        <v>0</v>
      </c>
      <c r="S268" s="57">
        <v>0</v>
      </c>
      <c r="T268" s="57">
        <v>0</v>
      </c>
      <c r="U268" s="56">
        <v>0</v>
      </c>
      <c r="V268" s="57">
        <v>9000000</v>
      </c>
      <c r="W268" s="60">
        <v>9000000</v>
      </c>
    </row>
    <row r="269" spans="1:23" s="10" customFormat="1" ht="12.75" customHeight="1">
      <c r="A269" s="27"/>
      <c r="B269" s="53" t="s">
        <v>554</v>
      </c>
      <c r="C269" s="54" t="s">
        <v>555</v>
      </c>
      <c r="D269" s="55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7">
        <v>0</v>
      </c>
      <c r="O269" s="58">
        <v>998000</v>
      </c>
      <c r="P269" s="57">
        <v>0</v>
      </c>
      <c r="Q269" s="59">
        <v>998000</v>
      </c>
      <c r="R269" s="58">
        <v>998000</v>
      </c>
      <c r="S269" s="57">
        <v>0</v>
      </c>
      <c r="T269" s="57">
        <v>0</v>
      </c>
      <c r="U269" s="56">
        <v>0</v>
      </c>
      <c r="V269" s="57">
        <v>0</v>
      </c>
      <c r="W269" s="60">
        <v>998000</v>
      </c>
    </row>
    <row r="270" spans="1:23" s="10" customFormat="1" ht="12.75" customHeight="1">
      <c r="A270" s="27"/>
      <c r="B270" s="53" t="s">
        <v>556</v>
      </c>
      <c r="C270" s="54" t="s">
        <v>557</v>
      </c>
      <c r="D270" s="55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7">
        <v>0</v>
      </c>
      <c r="O270" s="58">
        <v>0</v>
      </c>
      <c r="P270" s="57">
        <v>0</v>
      </c>
      <c r="Q270" s="59">
        <v>0</v>
      </c>
      <c r="R270" s="58">
        <v>0</v>
      </c>
      <c r="S270" s="57">
        <v>0</v>
      </c>
      <c r="T270" s="57">
        <v>0</v>
      </c>
      <c r="U270" s="56">
        <v>0</v>
      </c>
      <c r="V270" s="57">
        <v>0</v>
      </c>
      <c r="W270" s="60">
        <v>0</v>
      </c>
    </row>
    <row r="271" spans="1:23" s="10" customFormat="1" ht="12.75" customHeight="1">
      <c r="A271" s="27"/>
      <c r="B271" s="53" t="s">
        <v>558</v>
      </c>
      <c r="C271" s="54" t="s">
        <v>559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8">
        <v>0</v>
      </c>
      <c r="P271" s="57">
        <v>0</v>
      </c>
      <c r="Q271" s="59">
        <v>0</v>
      </c>
      <c r="R271" s="58">
        <v>0</v>
      </c>
      <c r="S271" s="57">
        <v>0</v>
      </c>
      <c r="T271" s="57">
        <v>0</v>
      </c>
      <c r="U271" s="56">
        <v>0</v>
      </c>
      <c r="V271" s="57">
        <v>0</v>
      </c>
      <c r="W271" s="60">
        <v>0</v>
      </c>
    </row>
    <row r="272" spans="1:23" s="10" customFormat="1" ht="12.75" customHeight="1">
      <c r="A272" s="27"/>
      <c r="B272" s="53" t="s">
        <v>560</v>
      </c>
      <c r="C272" s="54" t="s">
        <v>561</v>
      </c>
      <c r="D272" s="55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7">
        <v>0</v>
      </c>
      <c r="O272" s="58">
        <v>2000000</v>
      </c>
      <c r="P272" s="57">
        <v>0</v>
      </c>
      <c r="Q272" s="59">
        <v>2000000</v>
      </c>
      <c r="R272" s="58">
        <v>610000</v>
      </c>
      <c r="S272" s="57">
        <v>0</v>
      </c>
      <c r="T272" s="57">
        <v>0</v>
      </c>
      <c r="U272" s="56">
        <v>0</v>
      </c>
      <c r="V272" s="57">
        <v>1390000</v>
      </c>
      <c r="W272" s="60">
        <v>2000000</v>
      </c>
    </row>
    <row r="273" spans="1:23" s="10" customFormat="1" ht="12.75" customHeight="1">
      <c r="A273" s="27"/>
      <c r="B273" s="53" t="s">
        <v>562</v>
      </c>
      <c r="C273" s="54" t="s">
        <v>563</v>
      </c>
      <c r="D273" s="55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6">
        <v>0</v>
      </c>
      <c r="N273" s="57">
        <v>0</v>
      </c>
      <c r="O273" s="58">
        <v>0</v>
      </c>
      <c r="P273" s="57">
        <v>1900000</v>
      </c>
      <c r="Q273" s="59">
        <v>1900000</v>
      </c>
      <c r="R273" s="58">
        <v>0</v>
      </c>
      <c r="S273" s="57">
        <v>0</v>
      </c>
      <c r="T273" s="57">
        <v>1900000</v>
      </c>
      <c r="U273" s="56">
        <v>0</v>
      </c>
      <c r="V273" s="57">
        <v>0</v>
      </c>
      <c r="W273" s="60">
        <v>1900000</v>
      </c>
    </row>
    <row r="274" spans="1:23" s="10" customFormat="1" ht="12.75" customHeight="1">
      <c r="A274" s="28"/>
      <c r="B274" s="62" t="s">
        <v>633</v>
      </c>
      <c r="C274" s="63"/>
      <c r="D274" s="64">
        <f aca="true" t="shared" si="2" ref="D274:W274">SUM(D230:D273)</f>
        <v>151538885</v>
      </c>
      <c r="E274" s="65">
        <f t="shared" si="2"/>
        <v>18603000</v>
      </c>
      <c r="F274" s="65">
        <f t="shared" si="2"/>
        <v>7438723514</v>
      </c>
      <c r="G274" s="65">
        <f t="shared" si="2"/>
        <v>235677100</v>
      </c>
      <c r="H274" s="65">
        <f t="shared" si="2"/>
        <v>0</v>
      </c>
      <c r="I274" s="65">
        <f t="shared" si="2"/>
        <v>740325891</v>
      </c>
      <c r="J274" s="65">
        <f t="shared" si="2"/>
        <v>0</v>
      </c>
      <c r="K274" s="65">
        <f t="shared" si="2"/>
        <v>0</v>
      </c>
      <c r="L274" s="65">
        <f t="shared" si="2"/>
        <v>1415473</v>
      </c>
      <c r="M274" s="65">
        <f t="shared" si="2"/>
        <v>111415497</v>
      </c>
      <c r="N274" s="66">
        <f t="shared" si="2"/>
        <v>27513183</v>
      </c>
      <c r="O274" s="67">
        <f t="shared" si="2"/>
        <v>303180679</v>
      </c>
      <c r="P274" s="66">
        <f t="shared" si="2"/>
        <v>41979528</v>
      </c>
      <c r="Q274" s="68">
        <f t="shared" si="2"/>
        <v>9070372750</v>
      </c>
      <c r="R274" s="67">
        <f t="shared" si="2"/>
        <v>8352792173</v>
      </c>
      <c r="S274" s="66">
        <f t="shared" si="2"/>
        <v>47805220</v>
      </c>
      <c r="T274" s="66">
        <f t="shared" si="2"/>
        <v>356594691</v>
      </c>
      <c r="U274" s="65">
        <f t="shared" si="2"/>
        <v>0</v>
      </c>
      <c r="V274" s="66">
        <f t="shared" si="2"/>
        <v>313180666</v>
      </c>
      <c r="W274" s="69">
        <f t="shared" si="2"/>
        <v>9070372750</v>
      </c>
    </row>
    <row r="275" spans="1:23" s="10" customFormat="1" ht="12.75" customHeight="1">
      <c r="A275" s="29"/>
      <c r="B275" s="70"/>
      <c r="C275" s="71"/>
      <c r="D275" s="72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4"/>
      <c r="P275" s="73"/>
      <c r="Q275" s="75"/>
      <c r="R275" s="74"/>
      <c r="S275" s="73"/>
      <c r="T275" s="73"/>
      <c r="U275" s="73"/>
      <c r="V275" s="73"/>
      <c r="W275" s="75"/>
    </row>
    <row r="276" spans="1:23" s="10" customFormat="1" ht="12.75" customHeight="1">
      <c r="A276" s="30"/>
      <c r="B276" s="122" t="s">
        <v>43</v>
      </c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</row>
    <row r="277" spans="1:23" ht="12.75" customHeight="1">
      <c r="A277" s="2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</row>
    <row r="278" spans="1:23" ht="12.75" customHeight="1">
      <c r="A278" s="2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</row>
    <row r="279" spans="1:23" ht="12.75" customHeight="1">
      <c r="A279" s="2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</row>
    <row r="280" spans="1:23" ht="12.75" customHeight="1">
      <c r="A280" s="2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</row>
    <row r="281" spans="1:23" ht="12.75" customHeight="1">
      <c r="A281" s="2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</row>
    <row r="282" spans="1:23" ht="12.75" customHeight="1">
      <c r="A282" s="2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</row>
    <row r="283" spans="1:23" ht="12.75" customHeight="1">
      <c r="A283" s="2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</row>
    <row r="284" spans="1:23" ht="12.75" customHeight="1">
      <c r="A284" s="2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</row>
    <row r="285" spans="1:23" ht="12.75" customHeight="1">
      <c r="A285" s="2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</row>
    <row r="286" spans="1:23" ht="12.75" customHeight="1">
      <c r="A286" s="2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</row>
    <row r="287" spans="1:23" ht="12.75" customHeight="1">
      <c r="A287" s="2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</row>
    <row r="288" spans="1:23" ht="12.75" customHeight="1">
      <c r="A288" s="2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</row>
    <row r="289" spans="1:23" ht="12.75" customHeight="1">
      <c r="A289" s="2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</row>
    <row r="290" spans="1:23" ht="12.75" customHeight="1">
      <c r="A290" s="2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</row>
    <row r="291" spans="1:23" ht="12.75" customHeight="1">
      <c r="A291" s="2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</row>
    <row r="292" spans="1:23" ht="12.75" customHeight="1">
      <c r="A292" s="2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</row>
    <row r="293" spans="1:23" ht="12.75" customHeight="1">
      <c r="A293" s="2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</row>
    <row r="294" spans="1:23" ht="12.75" customHeight="1">
      <c r="A294" s="2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</row>
    <row r="295" spans="1:23" ht="12.75" customHeight="1">
      <c r="A295" s="2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</row>
    <row r="296" spans="1:23" ht="12.75" customHeight="1">
      <c r="A296" s="2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</row>
    <row r="297" spans="1:23" ht="12.75" customHeight="1">
      <c r="A297" s="2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</row>
    <row r="298" spans="1:23" ht="12.75" customHeight="1">
      <c r="A298" s="2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</row>
    <row r="299" spans="1:23" ht="12.75" customHeight="1">
      <c r="A299" s="2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</row>
    <row r="300" spans="1:23" ht="12.75" customHeight="1">
      <c r="A300" s="2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</row>
    <row r="301" spans="1:23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</sheetData>
  <sheetProtection/>
  <mergeCells count="5">
    <mergeCell ref="B2:W2"/>
    <mergeCell ref="D4:Q4"/>
    <mergeCell ref="R4:W4"/>
    <mergeCell ref="B276:W276"/>
    <mergeCell ref="B3:W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26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40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564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565</v>
      </c>
      <c r="B9" s="78" t="s">
        <v>46</v>
      </c>
      <c r="C9" s="79" t="s">
        <v>47</v>
      </c>
      <c r="D9" s="80">
        <v>3000000</v>
      </c>
      <c r="E9" s="81">
        <v>649944550</v>
      </c>
      <c r="F9" s="81">
        <v>326455500</v>
      </c>
      <c r="G9" s="81">
        <v>0</v>
      </c>
      <c r="H9" s="81">
        <v>251020000</v>
      </c>
      <c r="I9" s="81">
        <v>564696790</v>
      </c>
      <c r="J9" s="81">
        <v>0</v>
      </c>
      <c r="K9" s="81">
        <v>0</v>
      </c>
      <c r="L9" s="81">
        <v>105900000</v>
      </c>
      <c r="M9" s="81">
        <v>44000000</v>
      </c>
      <c r="N9" s="81">
        <v>191550000</v>
      </c>
      <c r="O9" s="81">
        <v>143308325</v>
      </c>
      <c r="P9" s="81">
        <v>9000000</v>
      </c>
      <c r="Q9" s="82">
        <v>2288875165</v>
      </c>
      <c r="R9" s="80">
        <v>999476840</v>
      </c>
      <c r="S9" s="81">
        <v>377000000</v>
      </c>
      <c r="T9" s="81">
        <v>912398325</v>
      </c>
      <c r="U9" s="81">
        <v>0</v>
      </c>
      <c r="V9" s="81">
        <v>0</v>
      </c>
      <c r="W9" s="83">
        <v>2288875165</v>
      </c>
    </row>
    <row r="10" spans="1:23" ht="12.75">
      <c r="A10" s="48" t="s">
        <v>565</v>
      </c>
      <c r="B10" s="78" t="s">
        <v>58</v>
      </c>
      <c r="C10" s="79" t="s">
        <v>59</v>
      </c>
      <c r="D10" s="80">
        <v>51859560</v>
      </c>
      <c r="E10" s="81">
        <v>627428810</v>
      </c>
      <c r="F10" s="81">
        <v>305318320</v>
      </c>
      <c r="G10" s="81">
        <v>0</v>
      </c>
      <c r="H10" s="81">
        <v>307992090</v>
      </c>
      <c r="I10" s="81">
        <v>400438450</v>
      </c>
      <c r="J10" s="81">
        <v>0</v>
      </c>
      <c r="K10" s="81">
        <v>0</v>
      </c>
      <c r="L10" s="81">
        <v>0</v>
      </c>
      <c r="M10" s="81">
        <v>22500000</v>
      </c>
      <c r="N10" s="81">
        <v>105600000</v>
      </c>
      <c r="O10" s="81">
        <v>153725240</v>
      </c>
      <c r="P10" s="81">
        <v>0</v>
      </c>
      <c r="Q10" s="82">
        <v>1974862470</v>
      </c>
      <c r="R10" s="80">
        <v>1204097802</v>
      </c>
      <c r="S10" s="81">
        <v>286369700</v>
      </c>
      <c r="T10" s="81">
        <v>484394968</v>
      </c>
      <c r="U10" s="81">
        <v>0</v>
      </c>
      <c r="V10" s="81">
        <v>0</v>
      </c>
      <c r="W10" s="83">
        <v>1974862470</v>
      </c>
    </row>
    <row r="11" spans="1:23" ht="13.5">
      <c r="A11" s="49"/>
      <c r="B11" s="84" t="s">
        <v>566</v>
      </c>
      <c r="C11" s="85"/>
      <c r="D11" s="86">
        <f aca="true" t="shared" si="0" ref="D11:W11">SUM(D9:D10)</f>
        <v>54859560</v>
      </c>
      <c r="E11" s="87">
        <f t="shared" si="0"/>
        <v>1277373360</v>
      </c>
      <c r="F11" s="87">
        <f t="shared" si="0"/>
        <v>631773820</v>
      </c>
      <c r="G11" s="87">
        <f t="shared" si="0"/>
        <v>0</v>
      </c>
      <c r="H11" s="87">
        <f t="shared" si="0"/>
        <v>559012090</v>
      </c>
      <c r="I11" s="87">
        <f t="shared" si="0"/>
        <v>965135240</v>
      </c>
      <c r="J11" s="87">
        <f t="shared" si="0"/>
        <v>0</v>
      </c>
      <c r="K11" s="87">
        <f t="shared" si="0"/>
        <v>0</v>
      </c>
      <c r="L11" s="87">
        <f t="shared" si="0"/>
        <v>105900000</v>
      </c>
      <c r="M11" s="87">
        <f t="shared" si="0"/>
        <v>66500000</v>
      </c>
      <c r="N11" s="87">
        <f t="shared" si="0"/>
        <v>297150000</v>
      </c>
      <c r="O11" s="87">
        <f t="shared" si="0"/>
        <v>297033565</v>
      </c>
      <c r="P11" s="87">
        <f t="shared" si="0"/>
        <v>9000000</v>
      </c>
      <c r="Q11" s="88">
        <f t="shared" si="0"/>
        <v>4263737635</v>
      </c>
      <c r="R11" s="86">
        <f t="shared" si="0"/>
        <v>2203574642</v>
      </c>
      <c r="S11" s="87">
        <f t="shared" si="0"/>
        <v>663369700</v>
      </c>
      <c r="T11" s="87">
        <f t="shared" si="0"/>
        <v>1396793293</v>
      </c>
      <c r="U11" s="87">
        <f t="shared" si="0"/>
        <v>0</v>
      </c>
      <c r="V11" s="87">
        <f t="shared" si="0"/>
        <v>0</v>
      </c>
      <c r="W11" s="89">
        <f t="shared" si="0"/>
        <v>4263737635</v>
      </c>
    </row>
    <row r="12" spans="1:23" ht="12.75">
      <c r="A12" s="48" t="s">
        <v>567</v>
      </c>
      <c r="B12" s="78" t="s">
        <v>103</v>
      </c>
      <c r="C12" s="79" t="s">
        <v>104</v>
      </c>
      <c r="D12" s="80">
        <v>0</v>
      </c>
      <c r="E12" s="81">
        <v>6501022</v>
      </c>
      <c r="F12" s="81">
        <v>16184475</v>
      </c>
      <c r="G12" s="81">
        <v>0</v>
      </c>
      <c r="H12" s="81">
        <v>6400000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2486103</v>
      </c>
      <c r="O12" s="81">
        <v>75000</v>
      </c>
      <c r="P12" s="81">
        <v>0</v>
      </c>
      <c r="Q12" s="82">
        <v>31646600</v>
      </c>
      <c r="R12" s="80">
        <v>31571600</v>
      </c>
      <c r="S12" s="81">
        <v>0</v>
      </c>
      <c r="T12" s="81">
        <v>0</v>
      </c>
      <c r="U12" s="81">
        <v>0</v>
      </c>
      <c r="V12" s="81">
        <v>75000</v>
      </c>
      <c r="W12" s="83">
        <v>31646600</v>
      </c>
    </row>
    <row r="13" spans="1:23" ht="12.75">
      <c r="A13" s="48" t="s">
        <v>567</v>
      </c>
      <c r="B13" s="78" t="s">
        <v>105</v>
      </c>
      <c r="C13" s="79" t="s">
        <v>106</v>
      </c>
      <c r="D13" s="80">
        <v>0</v>
      </c>
      <c r="E13" s="81">
        <v>13604000</v>
      </c>
      <c r="F13" s="81">
        <v>0</v>
      </c>
      <c r="G13" s="81">
        <v>0</v>
      </c>
      <c r="H13" s="81">
        <v>5340000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210000</v>
      </c>
      <c r="P13" s="81">
        <v>0</v>
      </c>
      <c r="Q13" s="82">
        <v>19154000</v>
      </c>
      <c r="R13" s="80">
        <v>18724000</v>
      </c>
      <c r="S13" s="81">
        <v>0</v>
      </c>
      <c r="T13" s="81">
        <v>0</v>
      </c>
      <c r="U13" s="81">
        <v>0</v>
      </c>
      <c r="V13" s="81">
        <v>430000</v>
      </c>
      <c r="W13" s="83">
        <v>19154000</v>
      </c>
    </row>
    <row r="14" spans="1:23" ht="12.75">
      <c r="A14" s="48" t="s">
        <v>567</v>
      </c>
      <c r="B14" s="78" t="s">
        <v>107</v>
      </c>
      <c r="C14" s="79" t="s">
        <v>108</v>
      </c>
      <c r="D14" s="80">
        <v>0</v>
      </c>
      <c r="E14" s="81">
        <v>0</v>
      </c>
      <c r="F14" s="81">
        <v>12199000</v>
      </c>
      <c r="G14" s="81">
        <v>0</v>
      </c>
      <c r="H14" s="81">
        <v>6400000</v>
      </c>
      <c r="I14" s="81">
        <v>12199999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1131000</v>
      </c>
      <c r="P14" s="81">
        <v>0</v>
      </c>
      <c r="Q14" s="82">
        <v>31929999</v>
      </c>
      <c r="R14" s="80">
        <v>30929999</v>
      </c>
      <c r="S14" s="81">
        <v>0</v>
      </c>
      <c r="T14" s="81">
        <v>1000000</v>
      </c>
      <c r="U14" s="81">
        <v>0</v>
      </c>
      <c r="V14" s="81">
        <v>0</v>
      </c>
      <c r="W14" s="83">
        <v>31929999</v>
      </c>
    </row>
    <row r="15" spans="1:23" ht="12.75">
      <c r="A15" s="48" t="s">
        <v>567</v>
      </c>
      <c r="B15" s="78" t="s">
        <v>109</v>
      </c>
      <c r="C15" s="79" t="s">
        <v>110</v>
      </c>
      <c r="D15" s="80">
        <v>0</v>
      </c>
      <c r="E15" s="81">
        <v>1319204</v>
      </c>
      <c r="F15" s="81">
        <v>26869320</v>
      </c>
      <c r="G15" s="81">
        <v>0</v>
      </c>
      <c r="H15" s="81">
        <v>6400000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13943678</v>
      </c>
      <c r="P15" s="81">
        <v>0</v>
      </c>
      <c r="Q15" s="82">
        <v>48532202</v>
      </c>
      <c r="R15" s="80">
        <v>33269320</v>
      </c>
      <c r="S15" s="81">
        <v>10433950</v>
      </c>
      <c r="T15" s="81">
        <v>0</v>
      </c>
      <c r="U15" s="81">
        <v>0</v>
      </c>
      <c r="V15" s="81">
        <v>4828932</v>
      </c>
      <c r="W15" s="83">
        <v>48532202</v>
      </c>
    </row>
    <row r="16" spans="1:23" ht="12.75">
      <c r="A16" s="48" t="s">
        <v>567</v>
      </c>
      <c r="B16" s="78" t="s">
        <v>111</v>
      </c>
      <c r="C16" s="79" t="s">
        <v>112</v>
      </c>
      <c r="D16" s="80">
        <v>0</v>
      </c>
      <c r="E16" s="81">
        <v>23447660</v>
      </c>
      <c r="F16" s="81">
        <v>5528640</v>
      </c>
      <c r="G16" s="81">
        <v>0</v>
      </c>
      <c r="H16" s="81">
        <v>12800000</v>
      </c>
      <c r="I16" s="81">
        <v>13163100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2">
        <v>54939400</v>
      </c>
      <c r="R16" s="80">
        <v>54939400</v>
      </c>
      <c r="S16" s="81">
        <v>0</v>
      </c>
      <c r="T16" s="81">
        <v>0</v>
      </c>
      <c r="U16" s="81">
        <v>0</v>
      </c>
      <c r="V16" s="81">
        <v>0</v>
      </c>
      <c r="W16" s="83">
        <v>54939400</v>
      </c>
    </row>
    <row r="17" spans="1:23" ht="12.75">
      <c r="A17" s="48" t="s">
        <v>567</v>
      </c>
      <c r="B17" s="78" t="s">
        <v>113</v>
      </c>
      <c r="C17" s="79" t="s">
        <v>114</v>
      </c>
      <c r="D17" s="80">
        <v>318000</v>
      </c>
      <c r="E17" s="81">
        <v>2000000</v>
      </c>
      <c r="F17" s="81">
        <v>0</v>
      </c>
      <c r="G17" s="81">
        <v>0</v>
      </c>
      <c r="H17" s="81">
        <v>5565217</v>
      </c>
      <c r="I17" s="81">
        <v>25762816</v>
      </c>
      <c r="J17" s="81">
        <v>0</v>
      </c>
      <c r="K17" s="81">
        <v>0</v>
      </c>
      <c r="L17" s="81">
        <v>0</v>
      </c>
      <c r="M17" s="81">
        <v>0</v>
      </c>
      <c r="N17" s="81">
        <v>5532000</v>
      </c>
      <c r="O17" s="81">
        <v>12612064</v>
      </c>
      <c r="P17" s="81">
        <v>2120000</v>
      </c>
      <c r="Q17" s="82">
        <v>53910097</v>
      </c>
      <c r="R17" s="80">
        <v>31863525</v>
      </c>
      <c r="S17" s="81">
        <v>0</v>
      </c>
      <c r="T17" s="81">
        <v>0</v>
      </c>
      <c r="U17" s="81">
        <v>0</v>
      </c>
      <c r="V17" s="81">
        <v>22046572</v>
      </c>
      <c r="W17" s="83">
        <v>53910097</v>
      </c>
    </row>
    <row r="18" spans="1:23" ht="12.75">
      <c r="A18" s="48" t="s">
        <v>567</v>
      </c>
      <c r="B18" s="78" t="s">
        <v>115</v>
      </c>
      <c r="C18" s="79" t="s">
        <v>116</v>
      </c>
      <c r="D18" s="80">
        <v>0</v>
      </c>
      <c r="E18" s="81">
        <v>465000</v>
      </c>
      <c r="F18" s="81">
        <v>9979423</v>
      </c>
      <c r="G18" s="81">
        <v>0</v>
      </c>
      <c r="H18" s="81">
        <v>6400000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4181777</v>
      </c>
      <c r="O18" s="81">
        <v>130000</v>
      </c>
      <c r="P18" s="81">
        <v>0</v>
      </c>
      <c r="Q18" s="82">
        <v>21156200</v>
      </c>
      <c r="R18" s="80">
        <v>21156200</v>
      </c>
      <c r="S18" s="81">
        <v>0</v>
      </c>
      <c r="T18" s="81">
        <v>0</v>
      </c>
      <c r="U18" s="81">
        <v>0</v>
      </c>
      <c r="V18" s="81">
        <v>0</v>
      </c>
      <c r="W18" s="83">
        <v>21156200</v>
      </c>
    </row>
    <row r="19" spans="1:23" ht="12.75">
      <c r="A19" s="48" t="s">
        <v>568</v>
      </c>
      <c r="B19" s="78" t="s">
        <v>478</v>
      </c>
      <c r="C19" s="79" t="s">
        <v>479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1132000</v>
      </c>
      <c r="P19" s="81">
        <v>0</v>
      </c>
      <c r="Q19" s="82">
        <v>1132000</v>
      </c>
      <c r="R19" s="80">
        <v>0</v>
      </c>
      <c r="S19" s="81">
        <v>0</v>
      </c>
      <c r="T19" s="81">
        <v>0</v>
      </c>
      <c r="U19" s="81">
        <v>0</v>
      </c>
      <c r="V19" s="81">
        <v>1132000</v>
      </c>
      <c r="W19" s="83">
        <v>1132000</v>
      </c>
    </row>
    <row r="20" spans="1:23" ht="13.5">
      <c r="A20" s="49"/>
      <c r="B20" s="84" t="s">
        <v>569</v>
      </c>
      <c r="C20" s="85"/>
      <c r="D20" s="86">
        <f aca="true" t="shared" si="1" ref="D20:W20">SUM(D12:D19)</f>
        <v>318000</v>
      </c>
      <c r="E20" s="87">
        <f t="shared" si="1"/>
        <v>47336886</v>
      </c>
      <c r="F20" s="87">
        <f t="shared" si="1"/>
        <v>70760858</v>
      </c>
      <c r="G20" s="87">
        <f t="shared" si="1"/>
        <v>0</v>
      </c>
      <c r="H20" s="87">
        <f t="shared" si="1"/>
        <v>49305217</v>
      </c>
      <c r="I20" s="87">
        <f t="shared" si="1"/>
        <v>51125915</v>
      </c>
      <c r="J20" s="87">
        <f t="shared" si="1"/>
        <v>0</v>
      </c>
      <c r="K20" s="87">
        <f t="shared" si="1"/>
        <v>0</v>
      </c>
      <c r="L20" s="87">
        <f t="shared" si="1"/>
        <v>0</v>
      </c>
      <c r="M20" s="87">
        <f t="shared" si="1"/>
        <v>0</v>
      </c>
      <c r="N20" s="87">
        <f t="shared" si="1"/>
        <v>12199880</v>
      </c>
      <c r="O20" s="87">
        <f t="shared" si="1"/>
        <v>29233742</v>
      </c>
      <c r="P20" s="87">
        <f t="shared" si="1"/>
        <v>2120000</v>
      </c>
      <c r="Q20" s="88">
        <f t="shared" si="1"/>
        <v>262400498</v>
      </c>
      <c r="R20" s="86">
        <f t="shared" si="1"/>
        <v>222454044</v>
      </c>
      <c r="S20" s="87">
        <f t="shared" si="1"/>
        <v>10433950</v>
      </c>
      <c r="T20" s="87">
        <f t="shared" si="1"/>
        <v>1000000</v>
      </c>
      <c r="U20" s="87">
        <f t="shared" si="1"/>
        <v>0</v>
      </c>
      <c r="V20" s="87">
        <f t="shared" si="1"/>
        <v>28512504</v>
      </c>
      <c r="W20" s="89">
        <f t="shared" si="1"/>
        <v>262400498</v>
      </c>
    </row>
    <row r="21" spans="1:23" ht="12.75">
      <c r="A21" s="48" t="s">
        <v>567</v>
      </c>
      <c r="B21" s="78" t="s">
        <v>117</v>
      </c>
      <c r="C21" s="79" t="s">
        <v>118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60794318</v>
      </c>
      <c r="P21" s="81">
        <v>94500</v>
      </c>
      <c r="Q21" s="82">
        <v>60888818</v>
      </c>
      <c r="R21" s="80">
        <v>60888818</v>
      </c>
      <c r="S21" s="81">
        <v>0</v>
      </c>
      <c r="T21" s="81">
        <v>0</v>
      </c>
      <c r="U21" s="81">
        <v>0</v>
      </c>
      <c r="V21" s="81">
        <v>0</v>
      </c>
      <c r="W21" s="83">
        <v>60888818</v>
      </c>
    </row>
    <row r="22" spans="1:23" ht="12.75">
      <c r="A22" s="48" t="s">
        <v>567</v>
      </c>
      <c r="B22" s="78" t="s">
        <v>119</v>
      </c>
      <c r="C22" s="79" t="s">
        <v>120</v>
      </c>
      <c r="D22" s="80">
        <v>0</v>
      </c>
      <c r="E22" s="81">
        <v>59478142</v>
      </c>
      <c r="F22" s="81">
        <v>0</v>
      </c>
      <c r="G22" s="81">
        <v>0</v>
      </c>
      <c r="H22" s="81">
        <v>9600000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2">
        <v>69078142</v>
      </c>
      <c r="R22" s="80">
        <v>69078142</v>
      </c>
      <c r="S22" s="81">
        <v>0</v>
      </c>
      <c r="T22" s="81">
        <v>0</v>
      </c>
      <c r="U22" s="81">
        <v>0</v>
      </c>
      <c r="V22" s="81">
        <v>0</v>
      </c>
      <c r="W22" s="83">
        <v>69078142</v>
      </c>
    </row>
    <row r="23" spans="1:23" ht="12.75">
      <c r="A23" s="48" t="s">
        <v>567</v>
      </c>
      <c r="B23" s="78" t="s">
        <v>121</v>
      </c>
      <c r="C23" s="79" t="s">
        <v>122</v>
      </c>
      <c r="D23" s="80">
        <v>0</v>
      </c>
      <c r="E23" s="81">
        <v>6553000</v>
      </c>
      <c r="F23" s="81">
        <v>0</v>
      </c>
      <c r="G23" s="81">
        <v>0</v>
      </c>
      <c r="H23" s="81">
        <v>6400000</v>
      </c>
      <c r="I23" s="81">
        <v>0</v>
      </c>
      <c r="J23" s="81">
        <v>0</v>
      </c>
      <c r="K23" s="81">
        <v>0</v>
      </c>
      <c r="L23" s="81">
        <v>0</v>
      </c>
      <c r="M23" s="81">
        <v>1000000</v>
      </c>
      <c r="N23" s="81">
        <v>3700000</v>
      </c>
      <c r="O23" s="81">
        <v>442680</v>
      </c>
      <c r="P23" s="81">
        <v>0</v>
      </c>
      <c r="Q23" s="82">
        <v>18095680</v>
      </c>
      <c r="R23" s="80">
        <v>17653000</v>
      </c>
      <c r="S23" s="81">
        <v>0</v>
      </c>
      <c r="T23" s="81">
        <v>442680</v>
      </c>
      <c r="U23" s="81">
        <v>0</v>
      </c>
      <c r="V23" s="81">
        <v>0</v>
      </c>
      <c r="W23" s="83">
        <v>18095680</v>
      </c>
    </row>
    <row r="24" spans="1:23" ht="12.75">
      <c r="A24" s="48" t="s">
        <v>567</v>
      </c>
      <c r="B24" s="78" t="s">
        <v>123</v>
      </c>
      <c r="C24" s="79" t="s">
        <v>124</v>
      </c>
      <c r="D24" s="80">
        <v>0</v>
      </c>
      <c r="E24" s="81">
        <v>26732050</v>
      </c>
      <c r="F24" s="81">
        <v>0</v>
      </c>
      <c r="G24" s="81">
        <v>0</v>
      </c>
      <c r="H24" s="81">
        <v>9600000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2">
        <v>36332050</v>
      </c>
      <c r="R24" s="80">
        <v>36332050</v>
      </c>
      <c r="S24" s="81">
        <v>0</v>
      </c>
      <c r="T24" s="81">
        <v>0</v>
      </c>
      <c r="U24" s="81">
        <v>0</v>
      </c>
      <c r="V24" s="81">
        <v>0</v>
      </c>
      <c r="W24" s="83">
        <v>36332050</v>
      </c>
    </row>
    <row r="25" spans="1:23" ht="12.75">
      <c r="A25" s="48" t="s">
        <v>567</v>
      </c>
      <c r="B25" s="78" t="s">
        <v>125</v>
      </c>
      <c r="C25" s="79" t="s">
        <v>126</v>
      </c>
      <c r="D25" s="80">
        <v>0</v>
      </c>
      <c r="E25" s="81">
        <v>13399548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1026675</v>
      </c>
      <c r="N25" s="81">
        <v>4500000</v>
      </c>
      <c r="O25" s="81">
        <v>3509299</v>
      </c>
      <c r="P25" s="81">
        <v>0</v>
      </c>
      <c r="Q25" s="82">
        <v>22435522</v>
      </c>
      <c r="R25" s="80">
        <v>21378800</v>
      </c>
      <c r="S25" s="81">
        <v>0</v>
      </c>
      <c r="T25" s="81">
        <v>0</v>
      </c>
      <c r="U25" s="81">
        <v>0</v>
      </c>
      <c r="V25" s="81">
        <v>1056722</v>
      </c>
      <c r="W25" s="83">
        <v>22435522</v>
      </c>
    </row>
    <row r="26" spans="1:23" ht="12.75">
      <c r="A26" s="48" t="s">
        <v>567</v>
      </c>
      <c r="B26" s="78" t="s">
        <v>127</v>
      </c>
      <c r="C26" s="79" t="s">
        <v>128</v>
      </c>
      <c r="D26" s="80">
        <v>0</v>
      </c>
      <c r="E26" s="81">
        <v>22174750</v>
      </c>
      <c r="F26" s="81">
        <v>0</v>
      </c>
      <c r="G26" s="81">
        <v>0</v>
      </c>
      <c r="H26" s="81">
        <v>2500000</v>
      </c>
      <c r="I26" s="81">
        <v>0</v>
      </c>
      <c r="J26" s="81">
        <v>0</v>
      </c>
      <c r="K26" s="81">
        <v>4000000</v>
      </c>
      <c r="L26" s="81">
        <v>0</v>
      </c>
      <c r="M26" s="81">
        <v>0</v>
      </c>
      <c r="N26" s="81">
        <v>6634950</v>
      </c>
      <c r="O26" s="81">
        <v>0</v>
      </c>
      <c r="P26" s="81">
        <v>0</v>
      </c>
      <c r="Q26" s="82">
        <v>35309700</v>
      </c>
      <c r="R26" s="80">
        <v>35309700</v>
      </c>
      <c r="S26" s="81">
        <v>0</v>
      </c>
      <c r="T26" s="81">
        <v>0</v>
      </c>
      <c r="U26" s="81">
        <v>0</v>
      </c>
      <c r="V26" s="81">
        <v>0</v>
      </c>
      <c r="W26" s="83">
        <v>35309700</v>
      </c>
    </row>
    <row r="27" spans="1:23" ht="12.75">
      <c r="A27" s="48" t="s">
        <v>568</v>
      </c>
      <c r="B27" s="78" t="s">
        <v>480</v>
      </c>
      <c r="C27" s="79" t="s">
        <v>481</v>
      </c>
      <c r="D27" s="80">
        <v>0</v>
      </c>
      <c r="E27" s="81">
        <v>2500000</v>
      </c>
      <c r="F27" s="81">
        <v>317241400</v>
      </c>
      <c r="G27" s="81">
        <v>0</v>
      </c>
      <c r="H27" s="81">
        <v>0</v>
      </c>
      <c r="I27" s="81">
        <v>212500000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5000000</v>
      </c>
      <c r="P27" s="81">
        <v>0</v>
      </c>
      <c r="Q27" s="82">
        <v>537241400</v>
      </c>
      <c r="R27" s="80">
        <v>532241400</v>
      </c>
      <c r="S27" s="81">
        <v>0</v>
      </c>
      <c r="T27" s="81">
        <v>5000000</v>
      </c>
      <c r="U27" s="81">
        <v>0</v>
      </c>
      <c r="V27" s="81">
        <v>0</v>
      </c>
      <c r="W27" s="83">
        <v>537241400</v>
      </c>
    </row>
    <row r="28" spans="1:23" ht="13.5">
      <c r="A28" s="49"/>
      <c r="B28" s="84" t="s">
        <v>570</v>
      </c>
      <c r="C28" s="85"/>
      <c r="D28" s="86">
        <f aca="true" t="shared" si="2" ref="D28:W28">SUM(D21:D27)</f>
        <v>0</v>
      </c>
      <c r="E28" s="87">
        <f t="shared" si="2"/>
        <v>130837490</v>
      </c>
      <c r="F28" s="87">
        <f t="shared" si="2"/>
        <v>317241400</v>
      </c>
      <c r="G28" s="87">
        <f t="shared" si="2"/>
        <v>0</v>
      </c>
      <c r="H28" s="87">
        <f t="shared" si="2"/>
        <v>28100000</v>
      </c>
      <c r="I28" s="87">
        <f t="shared" si="2"/>
        <v>212500000</v>
      </c>
      <c r="J28" s="87">
        <f t="shared" si="2"/>
        <v>0</v>
      </c>
      <c r="K28" s="87">
        <f t="shared" si="2"/>
        <v>4000000</v>
      </c>
      <c r="L28" s="87">
        <f t="shared" si="2"/>
        <v>0</v>
      </c>
      <c r="M28" s="87">
        <f t="shared" si="2"/>
        <v>2026675</v>
      </c>
      <c r="N28" s="87">
        <f t="shared" si="2"/>
        <v>14834950</v>
      </c>
      <c r="O28" s="87">
        <f t="shared" si="2"/>
        <v>69746297</v>
      </c>
      <c r="P28" s="87">
        <f t="shared" si="2"/>
        <v>94500</v>
      </c>
      <c r="Q28" s="88">
        <f t="shared" si="2"/>
        <v>779381312</v>
      </c>
      <c r="R28" s="86">
        <f t="shared" si="2"/>
        <v>772881910</v>
      </c>
      <c r="S28" s="87">
        <f t="shared" si="2"/>
        <v>0</v>
      </c>
      <c r="T28" s="87">
        <f t="shared" si="2"/>
        <v>5442680</v>
      </c>
      <c r="U28" s="87">
        <f t="shared" si="2"/>
        <v>0</v>
      </c>
      <c r="V28" s="87">
        <f t="shared" si="2"/>
        <v>1056722</v>
      </c>
      <c r="W28" s="89">
        <f t="shared" si="2"/>
        <v>779381312</v>
      </c>
    </row>
    <row r="29" spans="1:23" ht="12.75">
      <c r="A29" s="48" t="s">
        <v>567</v>
      </c>
      <c r="B29" s="78" t="s">
        <v>129</v>
      </c>
      <c r="C29" s="79" t="s">
        <v>130</v>
      </c>
      <c r="D29" s="80">
        <v>0</v>
      </c>
      <c r="E29" s="81">
        <v>13061829</v>
      </c>
      <c r="F29" s="81">
        <v>0</v>
      </c>
      <c r="G29" s="81">
        <v>0</v>
      </c>
      <c r="H29" s="81">
        <v>13210851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11843877</v>
      </c>
      <c r="O29" s="81">
        <v>6500000</v>
      </c>
      <c r="P29" s="81">
        <v>0</v>
      </c>
      <c r="Q29" s="82">
        <v>44616557</v>
      </c>
      <c r="R29" s="80">
        <v>38116557</v>
      </c>
      <c r="S29" s="81">
        <v>0</v>
      </c>
      <c r="T29" s="81">
        <v>6500000</v>
      </c>
      <c r="U29" s="81">
        <v>0</v>
      </c>
      <c r="V29" s="81">
        <v>0</v>
      </c>
      <c r="W29" s="83">
        <v>44616557</v>
      </c>
    </row>
    <row r="30" spans="1:23" ht="12.75">
      <c r="A30" s="48" t="s">
        <v>567</v>
      </c>
      <c r="B30" s="78" t="s">
        <v>131</v>
      </c>
      <c r="C30" s="79" t="s">
        <v>132</v>
      </c>
      <c r="D30" s="80">
        <v>0</v>
      </c>
      <c r="E30" s="81">
        <v>37456207</v>
      </c>
      <c r="F30" s="81">
        <v>0</v>
      </c>
      <c r="G30" s="81">
        <v>0</v>
      </c>
      <c r="H30" s="81">
        <v>5050768</v>
      </c>
      <c r="I30" s="81">
        <v>0</v>
      </c>
      <c r="J30" s="81">
        <v>0</v>
      </c>
      <c r="K30" s="81">
        <v>0</v>
      </c>
      <c r="L30" s="81">
        <v>5113376</v>
      </c>
      <c r="M30" s="81">
        <v>0</v>
      </c>
      <c r="N30" s="81">
        <v>11384676</v>
      </c>
      <c r="O30" s="81">
        <v>77690</v>
      </c>
      <c r="P30" s="81">
        <v>0</v>
      </c>
      <c r="Q30" s="82">
        <v>59082717</v>
      </c>
      <c r="R30" s="80">
        <v>59005027</v>
      </c>
      <c r="S30" s="81">
        <v>0</v>
      </c>
      <c r="T30" s="81">
        <v>77690</v>
      </c>
      <c r="U30" s="81">
        <v>0</v>
      </c>
      <c r="V30" s="81">
        <v>0</v>
      </c>
      <c r="W30" s="83">
        <v>59082717</v>
      </c>
    </row>
    <row r="31" spans="1:23" ht="12.75">
      <c r="A31" s="48" t="s">
        <v>567</v>
      </c>
      <c r="B31" s="78" t="s">
        <v>133</v>
      </c>
      <c r="C31" s="79" t="s">
        <v>134</v>
      </c>
      <c r="D31" s="80">
        <v>0</v>
      </c>
      <c r="E31" s="81">
        <v>17130058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2800000</v>
      </c>
      <c r="M31" s="81">
        <v>0</v>
      </c>
      <c r="N31" s="81">
        <v>11917742</v>
      </c>
      <c r="O31" s="81">
        <v>0</v>
      </c>
      <c r="P31" s="81">
        <v>0</v>
      </c>
      <c r="Q31" s="82">
        <v>31847800</v>
      </c>
      <c r="R31" s="80">
        <v>31847800</v>
      </c>
      <c r="S31" s="81">
        <v>0</v>
      </c>
      <c r="T31" s="81">
        <v>0</v>
      </c>
      <c r="U31" s="81">
        <v>0</v>
      </c>
      <c r="V31" s="81">
        <v>0</v>
      </c>
      <c r="W31" s="83">
        <v>31847800</v>
      </c>
    </row>
    <row r="32" spans="1:23" ht="12.75">
      <c r="A32" s="48" t="s">
        <v>567</v>
      </c>
      <c r="B32" s="78" t="s">
        <v>135</v>
      </c>
      <c r="C32" s="79" t="s">
        <v>136</v>
      </c>
      <c r="D32" s="80">
        <v>261045</v>
      </c>
      <c r="E32" s="81">
        <v>37475000</v>
      </c>
      <c r="F32" s="81">
        <v>0</v>
      </c>
      <c r="G32" s="81">
        <v>0</v>
      </c>
      <c r="H32" s="81">
        <v>12800000</v>
      </c>
      <c r="I32" s="81">
        <v>0</v>
      </c>
      <c r="J32" s="81">
        <v>0</v>
      </c>
      <c r="K32" s="81">
        <v>0</v>
      </c>
      <c r="L32" s="81">
        <v>1266000</v>
      </c>
      <c r="M32" s="81">
        <v>0</v>
      </c>
      <c r="N32" s="81">
        <v>105500</v>
      </c>
      <c r="O32" s="81">
        <v>9516350</v>
      </c>
      <c r="P32" s="81">
        <v>0</v>
      </c>
      <c r="Q32" s="82">
        <v>61423895</v>
      </c>
      <c r="R32" s="80">
        <v>51325000</v>
      </c>
      <c r="S32" s="81">
        <v>0</v>
      </c>
      <c r="T32" s="81">
        <v>0</v>
      </c>
      <c r="U32" s="81">
        <v>0</v>
      </c>
      <c r="V32" s="81">
        <v>10098895</v>
      </c>
      <c r="W32" s="83">
        <v>61423895</v>
      </c>
    </row>
    <row r="33" spans="1:23" ht="12.75">
      <c r="A33" s="48" t="s">
        <v>567</v>
      </c>
      <c r="B33" s="78" t="s">
        <v>137</v>
      </c>
      <c r="C33" s="79" t="s">
        <v>138</v>
      </c>
      <c r="D33" s="80">
        <v>0</v>
      </c>
      <c r="E33" s="81">
        <v>12766048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263500</v>
      </c>
      <c r="N33" s="81">
        <v>263500</v>
      </c>
      <c r="O33" s="81">
        <v>6956400</v>
      </c>
      <c r="P33" s="81">
        <v>0</v>
      </c>
      <c r="Q33" s="82">
        <v>20249448</v>
      </c>
      <c r="R33" s="80">
        <v>18879248</v>
      </c>
      <c r="S33" s="81">
        <v>0</v>
      </c>
      <c r="T33" s="81">
        <v>1370200</v>
      </c>
      <c r="U33" s="81">
        <v>0</v>
      </c>
      <c r="V33" s="81">
        <v>0</v>
      </c>
      <c r="W33" s="83">
        <v>20249448</v>
      </c>
    </row>
    <row r="34" spans="1:23" ht="12.75">
      <c r="A34" s="48" t="s">
        <v>567</v>
      </c>
      <c r="B34" s="78" t="s">
        <v>139</v>
      </c>
      <c r="C34" s="79" t="s">
        <v>140</v>
      </c>
      <c r="D34" s="80">
        <v>0</v>
      </c>
      <c r="E34" s="81">
        <v>26106000</v>
      </c>
      <c r="F34" s="81">
        <v>0</v>
      </c>
      <c r="G34" s="81">
        <v>0</v>
      </c>
      <c r="H34" s="81">
        <v>7600000</v>
      </c>
      <c r="I34" s="81">
        <v>0</v>
      </c>
      <c r="J34" s="81">
        <v>0</v>
      </c>
      <c r="K34" s="81">
        <v>0</v>
      </c>
      <c r="L34" s="81">
        <v>3000000</v>
      </c>
      <c r="M34" s="81">
        <v>0</v>
      </c>
      <c r="N34" s="81">
        <v>20300000</v>
      </c>
      <c r="O34" s="81">
        <v>1900000</v>
      </c>
      <c r="P34" s="81">
        <v>0</v>
      </c>
      <c r="Q34" s="82">
        <v>58906000</v>
      </c>
      <c r="R34" s="80">
        <v>57006000</v>
      </c>
      <c r="S34" s="81">
        <v>0</v>
      </c>
      <c r="T34" s="81">
        <v>1900000</v>
      </c>
      <c r="U34" s="81">
        <v>0</v>
      </c>
      <c r="V34" s="81">
        <v>0</v>
      </c>
      <c r="W34" s="83">
        <v>58906000</v>
      </c>
    </row>
    <row r="35" spans="1:23" ht="12.75">
      <c r="A35" s="48" t="s">
        <v>568</v>
      </c>
      <c r="B35" s="78" t="s">
        <v>482</v>
      </c>
      <c r="C35" s="79" t="s">
        <v>483</v>
      </c>
      <c r="D35" s="80">
        <v>90000000</v>
      </c>
      <c r="E35" s="81">
        <v>0</v>
      </c>
      <c r="F35" s="81">
        <v>318682300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26500000</v>
      </c>
      <c r="P35" s="81">
        <v>0</v>
      </c>
      <c r="Q35" s="82">
        <v>435182300</v>
      </c>
      <c r="R35" s="80">
        <v>318682300</v>
      </c>
      <c r="S35" s="81">
        <v>0</v>
      </c>
      <c r="T35" s="81">
        <v>116500000</v>
      </c>
      <c r="U35" s="81">
        <v>0</v>
      </c>
      <c r="V35" s="81">
        <v>0</v>
      </c>
      <c r="W35" s="83">
        <v>435182300</v>
      </c>
    </row>
    <row r="36" spans="1:23" ht="13.5">
      <c r="A36" s="49"/>
      <c r="B36" s="84" t="s">
        <v>571</v>
      </c>
      <c r="C36" s="85"/>
      <c r="D36" s="86">
        <f aca="true" t="shared" si="3" ref="D36:W36">SUM(D29:D35)</f>
        <v>90261045</v>
      </c>
      <c r="E36" s="87">
        <f t="shared" si="3"/>
        <v>143995142</v>
      </c>
      <c r="F36" s="87">
        <f t="shared" si="3"/>
        <v>318682300</v>
      </c>
      <c r="G36" s="87">
        <f t="shared" si="3"/>
        <v>0</v>
      </c>
      <c r="H36" s="87">
        <f t="shared" si="3"/>
        <v>38661619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12179376</v>
      </c>
      <c r="M36" s="87">
        <f t="shared" si="3"/>
        <v>263500</v>
      </c>
      <c r="N36" s="87">
        <f t="shared" si="3"/>
        <v>55815295</v>
      </c>
      <c r="O36" s="87">
        <f t="shared" si="3"/>
        <v>51450440</v>
      </c>
      <c r="P36" s="87">
        <f t="shared" si="3"/>
        <v>0</v>
      </c>
      <c r="Q36" s="88">
        <f t="shared" si="3"/>
        <v>711308717</v>
      </c>
      <c r="R36" s="86">
        <f t="shared" si="3"/>
        <v>574861932</v>
      </c>
      <c r="S36" s="87">
        <f t="shared" si="3"/>
        <v>0</v>
      </c>
      <c r="T36" s="87">
        <f t="shared" si="3"/>
        <v>126347890</v>
      </c>
      <c r="U36" s="87">
        <f t="shared" si="3"/>
        <v>0</v>
      </c>
      <c r="V36" s="87">
        <f t="shared" si="3"/>
        <v>10098895</v>
      </c>
      <c r="W36" s="89">
        <f t="shared" si="3"/>
        <v>711308717</v>
      </c>
    </row>
    <row r="37" spans="1:23" ht="12.75">
      <c r="A37" s="48" t="s">
        <v>567</v>
      </c>
      <c r="B37" s="78" t="s">
        <v>141</v>
      </c>
      <c r="C37" s="79" t="s">
        <v>142</v>
      </c>
      <c r="D37" s="80">
        <v>2487440</v>
      </c>
      <c r="E37" s="81">
        <v>57421989</v>
      </c>
      <c r="F37" s="81">
        <v>0</v>
      </c>
      <c r="G37" s="81">
        <v>0</v>
      </c>
      <c r="H37" s="81">
        <v>3367136</v>
      </c>
      <c r="I37" s="81">
        <v>0</v>
      </c>
      <c r="J37" s="81">
        <v>0</v>
      </c>
      <c r="K37" s="81">
        <v>0</v>
      </c>
      <c r="L37" s="81">
        <v>0</v>
      </c>
      <c r="M37" s="81">
        <v>84320</v>
      </c>
      <c r="N37" s="81">
        <v>1159400</v>
      </c>
      <c r="O37" s="81">
        <v>5516497</v>
      </c>
      <c r="P37" s="81">
        <v>0</v>
      </c>
      <c r="Q37" s="82">
        <v>70036782</v>
      </c>
      <c r="R37" s="80">
        <v>59252999</v>
      </c>
      <c r="S37" s="81">
        <v>0</v>
      </c>
      <c r="T37" s="81">
        <v>0</v>
      </c>
      <c r="U37" s="81">
        <v>0</v>
      </c>
      <c r="V37" s="81">
        <v>10783783</v>
      </c>
      <c r="W37" s="83">
        <v>70036782</v>
      </c>
    </row>
    <row r="38" spans="1:23" ht="12.75">
      <c r="A38" s="48" t="s">
        <v>567</v>
      </c>
      <c r="B38" s="78" t="s">
        <v>143</v>
      </c>
      <c r="C38" s="79" t="s">
        <v>144</v>
      </c>
      <c r="D38" s="80">
        <v>7500000</v>
      </c>
      <c r="E38" s="81">
        <v>18700000</v>
      </c>
      <c r="F38" s="81">
        <v>0</v>
      </c>
      <c r="G38" s="81">
        <v>0</v>
      </c>
      <c r="H38" s="81">
        <v>6200000</v>
      </c>
      <c r="I38" s="81">
        <v>0</v>
      </c>
      <c r="J38" s="81">
        <v>0</v>
      </c>
      <c r="K38" s="81">
        <v>0</v>
      </c>
      <c r="L38" s="81">
        <v>31425000</v>
      </c>
      <c r="M38" s="81">
        <v>0</v>
      </c>
      <c r="N38" s="81">
        <v>7300000</v>
      </c>
      <c r="O38" s="81">
        <v>0</v>
      </c>
      <c r="P38" s="81">
        <v>0</v>
      </c>
      <c r="Q38" s="82">
        <v>71125000</v>
      </c>
      <c r="R38" s="80">
        <v>39760750</v>
      </c>
      <c r="S38" s="81">
        <v>0</v>
      </c>
      <c r="T38" s="81">
        <v>31364250</v>
      </c>
      <c r="U38" s="81">
        <v>0</v>
      </c>
      <c r="V38" s="81">
        <v>0</v>
      </c>
      <c r="W38" s="83">
        <v>71125000</v>
      </c>
    </row>
    <row r="39" spans="1:23" ht="12.75">
      <c r="A39" s="48" t="s">
        <v>567</v>
      </c>
      <c r="B39" s="78" t="s">
        <v>145</v>
      </c>
      <c r="C39" s="79" t="s">
        <v>146</v>
      </c>
      <c r="D39" s="80">
        <v>0</v>
      </c>
      <c r="E39" s="81">
        <v>18872000</v>
      </c>
      <c r="F39" s="81">
        <v>0</v>
      </c>
      <c r="G39" s="81">
        <v>0</v>
      </c>
      <c r="H39" s="81">
        <v>5120000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1800000</v>
      </c>
      <c r="P39" s="81">
        <v>0</v>
      </c>
      <c r="Q39" s="82">
        <v>25792000</v>
      </c>
      <c r="R39" s="80">
        <v>23992000</v>
      </c>
      <c r="S39" s="81">
        <v>0</v>
      </c>
      <c r="T39" s="81">
        <v>0</v>
      </c>
      <c r="U39" s="81">
        <v>0</v>
      </c>
      <c r="V39" s="81">
        <v>1800000</v>
      </c>
      <c r="W39" s="83">
        <v>25792000</v>
      </c>
    </row>
    <row r="40" spans="1:23" ht="12.75">
      <c r="A40" s="48" t="s">
        <v>568</v>
      </c>
      <c r="B40" s="78" t="s">
        <v>484</v>
      </c>
      <c r="C40" s="79" t="s">
        <v>485</v>
      </c>
      <c r="D40" s="80">
        <v>0</v>
      </c>
      <c r="E40" s="81">
        <v>0</v>
      </c>
      <c r="F40" s="81">
        <v>215024600</v>
      </c>
      <c r="G40" s="81">
        <v>0</v>
      </c>
      <c r="H40" s="81">
        <v>0</v>
      </c>
      <c r="I40" s="81">
        <v>28000000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460975</v>
      </c>
      <c r="P40" s="81">
        <v>0</v>
      </c>
      <c r="Q40" s="82">
        <v>243485575</v>
      </c>
      <c r="R40" s="80">
        <v>243353075</v>
      </c>
      <c r="S40" s="81">
        <v>0</v>
      </c>
      <c r="T40" s="81">
        <v>0</v>
      </c>
      <c r="U40" s="81">
        <v>0</v>
      </c>
      <c r="V40" s="81">
        <v>132500</v>
      </c>
      <c r="W40" s="83">
        <v>243485575</v>
      </c>
    </row>
    <row r="41" spans="1:23" ht="13.5">
      <c r="A41" s="49"/>
      <c r="B41" s="84" t="s">
        <v>572</v>
      </c>
      <c r="C41" s="85"/>
      <c r="D41" s="86">
        <f aca="true" t="shared" si="4" ref="D41:W41">SUM(D37:D40)</f>
        <v>9987440</v>
      </c>
      <c r="E41" s="87">
        <f t="shared" si="4"/>
        <v>94993989</v>
      </c>
      <c r="F41" s="87">
        <f t="shared" si="4"/>
        <v>215024600</v>
      </c>
      <c r="G41" s="87">
        <f t="shared" si="4"/>
        <v>0</v>
      </c>
      <c r="H41" s="87">
        <f t="shared" si="4"/>
        <v>14687136</v>
      </c>
      <c r="I41" s="87">
        <f t="shared" si="4"/>
        <v>28000000</v>
      </c>
      <c r="J41" s="87">
        <f t="shared" si="4"/>
        <v>0</v>
      </c>
      <c r="K41" s="87">
        <f t="shared" si="4"/>
        <v>0</v>
      </c>
      <c r="L41" s="87">
        <f t="shared" si="4"/>
        <v>31425000</v>
      </c>
      <c r="M41" s="87">
        <f t="shared" si="4"/>
        <v>84320</v>
      </c>
      <c r="N41" s="87">
        <f t="shared" si="4"/>
        <v>8459400</v>
      </c>
      <c r="O41" s="87">
        <f t="shared" si="4"/>
        <v>7777472</v>
      </c>
      <c r="P41" s="87">
        <f t="shared" si="4"/>
        <v>0</v>
      </c>
      <c r="Q41" s="88">
        <f t="shared" si="4"/>
        <v>410439357</v>
      </c>
      <c r="R41" s="86">
        <f t="shared" si="4"/>
        <v>366358824</v>
      </c>
      <c r="S41" s="87">
        <f t="shared" si="4"/>
        <v>0</v>
      </c>
      <c r="T41" s="87">
        <f t="shared" si="4"/>
        <v>31364250</v>
      </c>
      <c r="U41" s="87">
        <f t="shared" si="4"/>
        <v>0</v>
      </c>
      <c r="V41" s="87">
        <f t="shared" si="4"/>
        <v>12716283</v>
      </c>
      <c r="W41" s="89">
        <f t="shared" si="4"/>
        <v>410439357</v>
      </c>
    </row>
    <row r="42" spans="1:23" ht="12.75">
      <c r="A42" s="48" t="s">
        <v>567</v>
      </c>
      <c r="B42" s="78" t="s">
        <v>147</v>
      </c>
      <c r="C42" s="79" t="s">
        <v>148</v>
      </c>
      <c r="D42" s="80">
        <v>2424200</v>
      </c>
      <c r="E42" s="81">
        <v>60158104</v>
      </c>
      <c r="F42" s="81">
        <v>0</v>
      </c>
      <c r="G42" s="81">
        <v>0</v>
      </c>
      <c r="H42" s="81">
        <v>15406300</v>
      </c>
      <c r="I42" s="81">
        <v>0</v>
      </c>
      <c r="J42" s="81">
        <v>0</v>
      </c>
      <c r="K42" s="81">
        <v>8137934</v>
      </c>
      <c r="L42" s="81">
        <v>2108000</v>
      </c>
      <c r="M42" s="81">
        <v>0</v>
      </c>
      <c r="N42" s="81">
        <v>12980010</v>
      </c>
      <c r="O42" s="81">
        <v>28245894</v>
      </c>
      <c r="P42" s="81">
        <v>0</v>
      </c>
      <c r="Q42" s="82">
        <v>129460442</v>
      </c>
      <c r="R42" s="80">
        <v>62706000</v>
      </c>
      <c r="S42" s="81">
        <v>0</v>
      </c>
      <c r="T42" s="81">
        <v>0</v>
      </c>
      <c r="U42" s="81">
        <v>0</v>
      </c>
      <c r="V42" s="81">
        <v>66754442</v>
      </c>
      <c r="W42" s="83">
        <v>129460442</v>
      </c>
    </row>
    <row r="43" spans="1:23" ht="12.75">
      <c r="A43" s="48" t="s">
        <v>567</v>
      </c>
      <c r="B43" s="78" t="s">
        <v>149</v>
      </c>
      <c r="C43" s="79" t="s">
        <v>150</v>
      </c>
      <c r="D43" s="80">
        <v>631200</v>
      </c>
      <c r="E43" s="81">
        <v>68125000</v>
      </c>
      <c r="F43" s="81">
        <v>0</v>
      </c>
      <c r="G43" s="81">
        <v>0</v>
      </c>
      <c r="H43" s="81">
        <v>12800000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2434803</v>
      </c>
      <c r="P43" s="81">
        <v>0</v>
      </c>
      <c r="Q43" s="82">
        <v>83991003</v>
      </c>
      <c r="R43" s="80">
        <v>80925000</v>
      </c>
      <c r="S43" s="81">
        <v>0</v>
      </c>
      <c r="T43" s="81">
        <v>0</v>
      </c>
      <c r="U43" s="81">
        <v>0</v>
      </c>
      <c r="V43" s="81">
        <v>3066003</v>
      </c>
      <c r="W43" s="83">
        <v>83991003</v>
      </c>
    </row>
    <row r="44" spans="1:23" ht="12.75">
      <c r="A44" s="48" t="s">
        <v>567</v>
      </c>
      <c r="B44" s="78" t="s">
        <v>151</v>
      </c>
      <c r="C44" s="79" t="s">
        <v>152</v>
      </c>
      <c r="D44" s="80">
        <v>0</v>
      </c>
      <c r="E44" s="81">
        <v>86650800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1926000</v>
      </c>
      <c r="M44" s="81">
        <v>0</v>
      </c>
      <c r="N44" s="81">
        <v>1020000</v>
      </c>
      <c r="O44" s="81">
        <v>11319374</v>
      </c>
      <c r="P44" s="81">
        <v>0</v>
      </c>
      <c r="Q44" s="82">
        <v>100916174</v>
      </c>
      <c r="R44" s="80">
        <v>80596800</v>
      </c>
      <c r="S44" s="81">
        <v>0</v>
      </c>
      <c r="T44" s="81">
        <v>0</v>
      </c>
      <c r="U44" s="81">
        <v>0</v>
      </c>
      <c r="V44" s="81">
        <v>20319374</v>
      </c>
      <c r="W44" s="83">
        <v>100916174</v>
      </c>
    </row>
    <row r="45" spans="1:23" ht="12.75">
      <c r="A45" s="48" t="s">
        <v>567</v>
      </c>
      <c r="B45" s="78" t="s">
        <v>153</v>
      </c>
      <c r="C45" s="79" t="s">
        <v>154</v>
      </c>
      <c r="D45" s="80">
        <v>0</v>
      </c>
      <c r="E45" s="81">
        <v>18647431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1054000</v>
      </c>
      <c r="N45" s="81">
        <v>38644910</v>
      </c>
      <c r="O45" s="81">
        <v>6275516</v>
      </c>
      <c r="P45" s="81">
        <v>1370200</v>
      </c>
      <c r="Q45" s="82">
        <v>65992057</v>
      </c>
      <c r="R45" s="80">
        <v>45737276</v>
      </c>
      <c r="S45" s="81">
        <v>0</v>
      </c>
      <c r="T45" s="81">
        <v>0</v>
      </c>
      <c r="U45" s="81">
        <v>0</v>
      </c>
      <c r="V45" s="81">
        <v>20254781</v>
      </c>
      <c r="W45" s="83">
        <v>65992057</v>
      </c>
    </row>
    <row r="46" spans="1:23" ht="12.75">
      <c r="A46" s="48" t="s">
        <v>567</v>
      </c>
      <c r="B46" s="78" t="s">
        <v>155</v>
      </c>
      <c r="C46" s="79" t="s">
        <v>156</v>
      </c>
      <c r="D46" s="80">
        <v>88338</v>
      </c>
      <c r="E46" s="81">
        <v>69848846</v>
      </c>
      <c r="F46" s="81">
        <v>0</v>
      </c>
      <c r="G46" s="81">
        <v>0</v>
      </c>
      <c r="H46" s="81">
        <v>25700000</v>
      </c>
      <c r="I46" s="81">
        <v>0</v>
      </c>
      <c r="J46" s="81">
        <v>1544574</v>
      </c>
      <c r="K46" s="81">
        <v>0</v>
      </c>
      <c r="L46" s="81">
        <v>0</v>
      </c>
      <c r="M46" s="81">
        <v>0</v>
      </c>
      <c r="N46" s="81">
        <v>8868170</v>
      </c>
      <c r="O46" s="81">
        <v>178923334</v>
      </c>
      <c r="P46" s="81">
        <v>0</v>
      </c>
      <c r="Q46" s="82">
        <v>284973262</v>
      </c>
      <c r="R46" s="80">
        <v>281975050</v>
      </c>
      <c r="S46" s="81">
        <v>0</v>
      </c>
      <c r="T46" s="81">
        <v>0</v>
      </c>
      <c r="U46" s="81">
        <v>0</v>
      </c>
      <c r="V46" s="81">
        <v>2998212</v>
      </c>
      <c r="W46" s="83">
        <v>284973262</v>
      </c>
    </row>
    <row r="47" spans="1:23" ht="12.75">
      <c r="A47" s="48" t="s">
        <v>568</v>
      </c>
      <c r="B47" s="78" t="s">
        <v>486</v>
      </c>
      <c r="C47" s="79" t="s">
        <v>487</v>
      </c>
      <c r="D47" s="80">
        <v>45500000</v>
      </c>
      <c r="E47" s="81">
        <v>3113000</v>
      </c>
      <c r="F47" s="81">
        <v>1059345820</v>
      </c>
      <c r="G47" s="81">
        <v>0</v>
      </c>
      <c r="H47" s="81">
        <v>0</v>
      </c>
      <c r="I47" s="81">
        <v>16954499</v>
      </c>
      <c r="J47" s="81">
        <v>0</v>
      </c>
      <c r="K47" s="81">
        <v>0</v>
      </c>
      <c r="L47" s="81">
        <v>0</v>
      </c>
      <c r="M47" s="81">
        <v>0</v>
      </c>
      <c r="N47" s="81">
        <v>153</v>
      </c>
      <c r="O47" s="81">
        <v>66417739</v>
      </c>
      <c r="P47" s="81">
        <v>0</v>
      </c>
      <c r="Q47" s="82">
        <v>1191331211</v>
      </c>
      <c r="R47" s="80">
        <v>1023235000</v>
      </c>
      <c r="S47" s="81">
        <v>0</v>
      </c>
      <c r="T47" s="81">
        <v>168096000</v>
      </c>
      <c r="U47" s="81">
        <v>0</v>
      </c>
      <c r="V47" s="81">
        <v>211</v>
      </c>
      <c r="W47" s="83">
        <v>1191331211</v>
      </c>
    </row>
    <row r="48" spans="1:23" ht="13.5">
      <c r="A48" s="49"/>
      <c r="B48" s="84" t="s">
        <v>573</v>
      </c>
      <c r="C48" s="85"/>
      <c r="D48" s="86">
        <f aca="true" t="shared" si="5" ref="D48:W48">SUM(D42:D47)</f>
        <v>48643738</v>
      </c>
      <c r="E48" s="87">
        <f t="shared" si="5"/>
        <v>306543181</v>
      </c>
      <c r="F48" s="87">
        <f t="shared" si="5"/>
        <v>1059345820</v>
      </c>
      <c r="G48" s="87">
        <f t="shared" si="5"/>
        <v>0</v>
      </c>
      <c r="H48" s="87">
        <f t="shared" si="5"/>
        <v>53906300</v>
      </c>
      <c r="I48" s="87">
        <f t="shared" si="5"/>
        <v>16954499</v>
      </c>
      <c r="J48" s="87">
        <f t="shared" si="5"/>
        <v>1544574</v>
      </c>
      <c r="K48" s="87">
        <f t="shared" si="5"/>
        <v>8137934</v>
      </c>
      <c r="L48" s="87">
        <f t="shared" si="5"/>
        <v>4034000</v>
      </c>
      <c r="M48" s="87">
        <f t="shared" si="5"/>
        <v>1054000</v>
      </c>
      <c r="N48" s="87">
        <f t="shared" si="5"/>
        <v>61513243</v>
      </c>
      <c r="O48" s="87">
        <f t="shared" si="5"/>
        <v>293616660</v>
      </c>
      <c r="P48" s="87">
        <f t="shared" si="5"/>
        <v>1370200</v>
      </c>
      <c r="Q48" s="88">
        <f t="shared" si="5"/>
        <v>1856664149</v>
      </c>
      <c r="R48" s="86">
        <f t="shared" si="5"/>
        <v>1575175126</v>
      </c>
      <c r="S48" s="87">
        <f t="shared" si="5"/>
        <v>0</v>
      </c>
      <c r="T48" s="87">
        <f t="shared" si="5"/>
        <v>168096000</v>
      </c>
      <c r="U48" s="87">
        <f t="shared" si="5"/>
        <v>0</v>
      </c>
      <c r="V48" s="87">
        <f t="shared" si="5"/>
        <v>113393023</v>
      </c>
      <c r="W48" s="89">
        <f t="shared" si="5"/>
        <v>1856664149</v>
      </c>
    </row>
    <row r="49" spans="1:23" ht="12.75">
      <c r="A49" s="48" t="s">
        <v>567</v>
      </c>
      <c r="B49" s="78" t="s">
        <v>157</v>
      </c>
      <c r="C49" s="79" t="s">
        <v>158</v>
      </c>
      <c r="D49" s="80">
        <v>0</v>
      </c>
      <c r="E49" s="81">
        <v>75873212</v>
      </c>
      <c r="F49" s="81">
        <v>0</v>
      </c>
      <c r="G49" s="81">
        <v>0</v>
      </c>
      <c r="H49" s="81">
        <v>57600012</v>
      </c>
      <c r="I49" s="81">
        <v>0</v>
      </c>
      <c r="J49" s="81">
        <v>0</v>
      </c>
      <c r="K49" s="81">
        <v>0</v>
      </c>
      <c r="L49" s="81">
        <v>0</v>
      </c>
      <c r="M49" s="81">
        <v>8854540</v>
      </c>
      <c r="N49" s="81">
        <v>999996</v>
      </c>
      <c r="O49" s="81">
        <v>14119772</v>
      </c>
      <c r="P49" s="81">
        <v>0</v>
      </c>
      <c r="Q49" s="82">
        <v>157447532</v>
      </c>
      <c r="R49" s="80">
        <v>112447540</v>
      </c>
      <c r="S49" s="81">
        <v>0</v>
      </c>
      <c r="T49" s="81">
        <v>44999992</v>
      </c>
      <c r="U49" s="81">
        <v>0</v>
      </c>
      <c r="V49" s="81">
        <v>0</v>
      </c>
      <c r="W49" s="83">
        <v>157447532</v>
      </c>
    </row>
    <row r="50" spans="1:23" ht="12.75">
      <c r="A50" s="48" t="s">
        <v>567</v>
      </c>
      <c r="B50" s="78" t="s">
        <v>159</v>
      </c>
      <c r="C50" s="79" t="s">
        <v>160</v>
      </c>
      <c r="D50" s="80">
        <v>0</v>
      </c>
      <c r="E50" s="81">
        <v>86253266</v>
      </c>
      <c r="F50" s="81">
        <v>2054107</v>
      </c>
      <c r="G50" s="81">
        <v>0</v>
      </c>
      <c r="H50" s="81">
        <v>36666663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12747008</v>
      </c>
      <c r="O50" s="81">
        <v>8592839</v>
      </c>
      <c r="P50" s="81">
        <v>0</v>
      </c>
      <c r="Q50" s="82">
        <v>146313883</v>
      </c>
      <c r="R50" s="80">
        <v>146313883</v>
      </c>
      <c r="S50" s="81">
        <v>0</v>
      </c>
      <c r="T50" s="81">
        <v>0</v>
      </c>
      <c r="U50" s="81">
        <v>0</v>
      </c>
      <c r="V50" s="81">
        <v>0</v>
      </c>
      <c r="W50" s="83">
        <v>146313883</v>
      </c>
    </row>
    <row r="51" spans="1:23" ht="12.75">
      <c r="A51" s="48" t="s">
        <v>567</v>
      </c>
      <c r="B51" s="78" t="s">
        <v>161</v>
      </c>
      <c r="C51" s="79" t="s">
        <v>162</v>
      </c>
      <c r="D51" s="80">
        <v>463320</v>
      </c>
      <c r="E51" s="81">
        <v>23393879</v>
      </c>
      <c r="F51" s="81">
        <v>0</v>
      </c>
      <c r="G51" s="81">
        <v>0</v>
      </c>
      <c r="H51" s="81">
        <v>21075795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42428927</v>
      </c>
      <c r="O51" s="81">
        <v>16002018</v>
      </c>
      <c r="P51" s="81">
        <v>0</v>
      </c>
      <c r="Q51" s="82">
        <v>103363939</v>
      </c>
      <c r="R51" s="80">
        <v>67643900</v>
      </c>
      <c r="S51" s="81">
        <v>0</v>
      </c>
      <c r="T51" s="81">
        <v>0</v>
      </c>
      <c r="U51" s="81">
        <v>0</v>
      </c>
      <c r="V51" s="81">
        <v>35720039</v>
      </c>
      <c r="W51" s="83">
        <v>103363939</v>
      </c>
    </row>
    <row r="52" spans="1:23" ht="12.75">
      <c r="A52" s="48" t="s">
        <v>567</v>
      </c>
      <c r="B52" s="78" t="s">
        <v>163</v>
      </c>
      <c r="C52" s="79" t="s">
        <v>164</v>
      </c>
      <c r="D52" s="80">
        <v>0</v>
      </c>
      <c r="E52" s="81">
        <v>22639299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32000000</v>
      </c>
      <c r="L52" s="81">
        <v>0</v>
      </c>
      <c r="M52" s="81">
        <v>0</v>
      </c>
      <c r="N52" s="81">
        <v>3166501</v>
      </c>
      <c r="O52" s="81">
        <v>1697965</v>
      </c>
      <c r="P52" s="81">
        <v>0</v>
      </c>
      <c r="Q52" s="82">
        <v>59503765</v>
      </c>
      <c r="R52" s="80">
        <v>59503782</v>
      </c>
      <c r="S52" s="81">
        <v>0</v>
      </c>
      <c r="T52" s="81">
        <v>0</v>
      </c>
      <c r="U52" s="81">
        <v>0</v>
      </c>
      <c r="V52" s="81">
        <v>0</v>
      </c>
      <c r="W52" s="83">
        <v>59503782</v>
      </c>
    </row>
    <row r="53" spans="1:23" ht="12.75">
      <c r="A53" s="48" t="s">
        <v>568</v>
      </c>
      <c r="B53" s="78" t="s">
        <v>546</v>
      </c>
      <c r="C53" s="79" t="s">
        <v>547</v>
      </c>
      <c r="D53" s="80">
        <v>2772020</v>
      </c>
      <c r="E53" s="81">
        <v>0</v>
      </c>
      <c r="F53" s="81">
        <v>496222848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24216388</v>
      </c>
      <c r="P53" s="81">
        <v>0</v>
      </c>
      <c r="Q53" s="82">
        <v>523211256</v>
      </c>
      <c r="R53" s="80">
        <v>523211256</v>
      </c>
      <c r="S53" s="81">
        <v>0</v>
      </c>
      <c r="T53" s="81">
        <v>0</v>
      </c>
      <c r="U53" s="81">
        <v>0</v>
      </c>
      <c r="V53" s="81">
        <v>0</v>
      </c>
      <c r="W53" s="83">
        <v>523211256</v>
      </c>
    </row>
    <row r="54" spans="1:23" ht="13.5">
      <c r="A54" s="49"/>
      <c r="B54" s="84" t="s">
        <v>574</v>
      </c>
      <c r="C54" s="85"/>
      <c r="D54" s="86">
        <f aca="true" t="shared" si="6" ref="D54:W54">SUM(D49:D53)</f>
        <v>3235340</v>
      </c>
      <c r="E54" s="87">
        <f t="shared" si="6"/>
        <v>208159656</v>
      </c>
      <c r="F54" s="87">
        <f t="shared" si="6"/>
        <v>498276955</v>
      </c>
      <c r="G54" s="87">
        <f t="shared" si="6"/>
        <v>0</v>
      </c>
      <c r="H54" s="87">
        <f t="shared" si="6"/>
        <v>115342470</v>
      </c>
      <c r="I54" s="87">
        <f t="shared" si="6"/>
        <v>0</v>
      </c>
      <c r="J54" s="87">
        <f t="shared" si="6"/>
        <v>0</v>
      </c>
      <c r="K54" s="87">
        <f t="shared" si="6"/>
        <v>32000000</v>
      </c>
      <c r="L54" s="87">
        <f t="shared" si="6"/>
        <v>0</v>
      </c>
      <c r="M54" s="87">
        <f t="shared" si="6"/>
        <v>8854540</v>
      </c>
      <c r="N54" s="87">
        <f t="shared" si="6"/>
        <v>59342432</v>
      </c>
      <c r="O54" s="87">
        <f t="shared" si="6"/>
        <v>64628982</v>
      </c>
      <c r="P54" s="87">
        <f t="shared" si="6"/>
        <v>0</v>
      </c>
      <c r="Q54" s="88">
        <f t="shared" si="6"/>
        <v>989840375</v>
      </c>
      <c r="R54" s="86">
        <f t="shared" si="6"/>
        <v>909120361</v>
      </c>
      <c r="S54" s="87">
        <f t="shared" si="6"/>
        <v>0</v>
      </c>
      <c r="T54" s="87">
        <f t="shared" si="6"/>
        <v>44999992</v>
      </c>
      <c r="U54" s="87">
        <f t="shared" si="6"/>
        <v>0</v>
      </c>
      <c r="V54" s="87">
        <f t="shared" si="6"/>
        <v>35720039</v>
      </c>
      <c r="W54" s="89">
        <f t="shared" si="6"/>
        <v>989840392</v>
      </c>
    </row>
    <row r="55" spans="1:23" ht="13.5">
      <c r="A55" s="50"/>
      <c r="B55" s="90" t="s">
        <v>575</v>
      </c>
      <c r="C55" s="91"/>
      <c r="D55" s="92">
        <f aca="true" t="shared" si="7" ref="D55:W55">SUM(D9:D10,D12:D19,D21:D27,D29:D35,D37:D40,D42:D47,D49:D53)</f>
        <v>207305123</v>
      </c>
      <c r="E55" s="93">
        <f t="shared" si="7"/>
        <v>2209239704</v>
      </c>
      <c r="F55" s="93">
        <f t="shared" si="7"/>
        <v>3111105753</v>
      </c>
      <c r="G55" s="93">
        <f t="shared" si="7"/>
        <v>0</v>
      </c>
      <c r="H55" s="93">
        <f t="shared" si="7"/>
        <v>859014832</v>
      </c>
      <c r="I55" s="93">
        <f t="shared" si="7"/>
        <v>1273715654</v>
      </c>
      <c r="J55" s="93">
        <f t="shared" si="7"/>
        <v>1544574</v>
      </c>
      <c r="K55" s="93">
        <f t="shared" si="7"/>
        <v>44137934</v>
      </c>
      <c r="L55" s="93">
        <f t="shared" si="7"/>
        <v>153538376</v>
      </c>
      <c r="M55" s="93">
        <f t="shared" si="7"/>
        <v>78783035</v>
      </c>
      <c r="N55" s="93">
        <f t="shared" si="7"/>
        <v>509315200</v>
      </c>
      <c r="O55" s="93">
        <f t="shared" si="7"/>
        <v>813487158</v>
      </c>
      <c r="P55" s="93">
        <f t="shared" si="7"/>
        <v>12584700</v>
      </c>
      <c r="Q55" s="94">
        <f t="shared" si="7"/>
        <v>9273772043</v>
      </c>
      <c r="R55" s="92">
        <f t="shared" si="7"/>
        <v>6624426839</v>
      </c>
      <c r="S55" s="93">
        <f t="shared" si="7"/>
        <v>673803650</v>
      </c>
      <c r="T55" s="93">
        <f t="shared" si="7"/>
        <v>1774044105</v>
      </c>
      <c r="U55" s="93">
        <f t="shared" si="7"/>
        <v>0</v>
      </c>
      <c r="V55" s="93">
        <f t="shared" si="7"/>
        <v>201497466</v>
      </c>
      <c r="W55" s="95">
        <f t="shared" si="7"/>
        <v>9273772060</v>
      </c>
    </row>
    <row r="56" spans="1:23" ht="12">
      <c r="A56" s="51"/>
      <c r="B56" s="122" t="s">
        <v>43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</row>
    <row r="57" spans="1:23" ht="12">
      <c r="A57" s="52"/>
      <c r="B57" s="126" t="s">
        <v>43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57:W57"/>
    <mergeCell ref="B3:W3"/>
    <mergeCell ref="B56:W56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576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565</v>
      </c>
      <c r="B9" s="78" t="s">
        <v>56</v>
      </c>
      <c r="C9" s="79" t="s">
        <v>57</v>
      </c>
      <c r="D9" s="80">
        <v>14804575</v>
      </c>
      <c r="E9" s="81">
        <v>177243365</v>
      </c>
      <c r="F9" s="81">
        <v>286499819</v>
      </c>
      <c r="G9" s="81">
        <v>0</v>
      </c>
      <c r="H9" s="81">
        <v>102277296</v>
      </c>
      <c r="I9" s="81">
        <v>247280000</v>
      </c>
      <c r="J9" s="81">
        <v>0</v>
      </c>
      <c r="K9" s="81">
        <v>0</v>
      </c>
      <c r="L9" s="81">
        <v>44293635</v>
      </c>
      <c r="M9" s="81">
        <v>0</v>
      </c>
      <c r="N9" s="81">
        <v>67501000</v>
      </c>
      <c r="O9" s="81">
        <v>216000014</v>
      </c>
      <c r="P9" s="81">
        <v>0</v>
      </c>
      <c r="Q9" s="82">
        <v>1155899704</v>
      </c>
      <c r="R9" s="80">
        <v>993752526</v>
      </c>
      <c r="S9" s="81">
        <v>0</v>
      </c>
      <c r="T9" s="81">
        <v>124436425</v>
      </c>
      <c r="U9" s="81">
        <v>0</v>
      </c>
      <c r="V9" s="81">
        <v>37710753</v>
      </c>
      <c r="W9" s="83">
        <v>1155899704</v>
      </c>
    </row>
    <row r="10" spans="1:23" ht="13.5">
      <c r="A10" s="49"/>
      <c r="B10" s="84" t="s">
        <v>566</v>
      </c>
      <c r="C10" s="85"/>
      <c r="D10" s="86">
        <f aca="true" t="shared" si="0" ref="D10:W10">D9</f>
        <v>14804575</v>
      </c>
      <c r="E10" s="87">
        <f t="shared" si="0"/>
        <v>177243365</v>
      </c>
      <c r="F10" s="87">
        <f t="shared" si="0"/>
        <v>286499819</v>
      </c>
      <c r="G10" s="87">
        <f t="shared" si="0"/>
        <v>0</v>
      </c>
      <c r="H10" s="87">
        <f t="shared" si="0"/>
        <v>102277296</v>
      </c>
      <c r="I10" s="87">
        <f t="shared" si="0"/>
        <v>247280000</v>
      </c>
      <c r="J10" s="87">
        <f t="shared" si="0"/>
        <v>0</v>
      </c>
      <c r="K10" s="87">
        <f t="shared" si="0"/>
        <v>0</v>
      </c>
      <c r="L10" s="87">
        <f t="shared" si="0"/>
        <v>44293635</v>
      </c>
      <c r="M10" s="87">
        <f t="shared" si="0"/>
        <v>0</v>
      </c>
      <c r="N10" s="87">
        <f t="shared" si="0"/>
        <v>67501000</v>
      </c>
      <c r="O10" s="87">
        <f t="shared" si="0"/>
        <v>216000014</v>
      </c>
      <c r="P10" s="87">
        <f t="shared" si="0"/>
        <v>0</v>
      </c>
      <c r="Q10" s="88">
        <f t="shared" si="0"/>
        <v>1155899704</v>
      </c>
      <c r="R10" s="86">
        <f t="shared" si="0"/>
        <v>993752526</v>
      </c>
      <c r="S10" s="87">
        <f t="shared" si="0"/>
        <v>0</v>
      </c>
      <c r="T10" s="87">
        <f t="shared" si="0"/>
        <v>124436425</v>
      </c>
      <c r="U10" s="87">
        <f t="shared" si="0"/>
        <v>0</v>
      </c>
      <c r="V10" s="87">
        <f t="shared" si="0"/>
        <v>37710753</v>
      </c>
      <c r="W10" s="89">
        <f t="shared" si="0"/>
        <v>1155899704</v>
      </c>
    </row>
    <row r="11" spans="1:23" ht="12.75">
      <c r="A11" s="48" t="s">
        <v>567</v>
      </c>
      <c r="B11" s="78" t="s">
        <v>165</v>
      </c>
      <c r="C11" s="79" t="s">
        <v>166</v>
      </c>
      <c r="D11" s="80">
        <v>0</v>
      </c>
      <c r="E11" s="81">
        <v>9000000</v>
      </c>
      <c r="F11" s="81">
        <v>24000000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8000000</v>
      </c>
      <c r="M11" s="81">
        <v>0</v>
      </c>
      <c r="N11" s="81">
        <v>149000</v>
      </c>
      <c r="O11" s="81">
        <v>0</v>
      </c>
      <c r="P11" s="81">
        <v>0</v>
      </c>
      <c r="Q11" s="82">
        <v>41149000</v>
      </c>
      <c r="R11" s="80">
        <v>41149000</v>
      </c>
      <c r="S11" s="81">
        <v>0</v>
      </c>
      <c r="T11" s="81">
        <v>0</v>
      </c>
      <c r="U11" s="81">
        <v>0</v>
      </c>
      <c r="V11" s="81">
        <v>0</v>
      </c>
      <c r="W11" s="83">
        <v>41149000</v>
      </c>
    </row>
    <row r="12" spans="1:23" ht="12.75">
      <c r="A12" s="48" t="s">
        <v>567</v>
      </c>
      <c r="B12" s="78" t="s">
        <v>167</v>
      </c>
      <c r="C12" s="79" t="s">
        <v>168</v>
      </c>
      <c r="D12" s="80">
        <v>0</v>
      </c>
      <c r="E12" s="81">
        <v>0</v>
      </c>
      <c r="F12" s="81">
        <v>28000000</v>
      </c>
      <c r="G12" s="81">
        <v>0</v>
      </c>
      <c r="H12" s="81">
        <v>3200000</v>
      </c>
      <c r="I12" s="81">
        <v>0</v>
      </c>
      <c r="J12" s="81">
        <v>0</v>
      </c>
      <c r="K12" s="81">
        <v>0</v>
      </c>
      <c r="L12" s="81">
        <v>20540000</v>
      </c>
      <c r="M12" s="81">
        <v>0</v>
      </c>
      <c r="N12" s="81">
        <v>0</v>
      </c>
      <c r="O12" s="81">
        <v>0</v>
      </c>
      <c r="P12" s="81">
        <v>0</v>
      </c>
      <c r="Q12" s="82">
        <v>51740000</v>
      </c>
      <c r="R12" s="80">
        <v>51740000</v>
      </c>
      <c r="S12" s="81">
        <v>0</v>
      </c>
      <c r="T12" s="81">
        <v>0</v>
      </c>
      <c r="U12" s="81">
        <v>0</v>
      </c>
      <c r="V12" s="81">
        <v>0</v>
      </c>
      <c r="W12" s="83">
        <v>51740000</v>
      </c>
    </row>
    <row r="13" spans="1:23" ht="12.75">
      <c r="A13" s="48" t="s">
        <v>567</v>
      </c>
      <c r="B13" s="78" t="s">
        <v>169</v>
      </c>
      <c r="C13" s="79" t="s">
        <v>170</v>
      </c>
      <c r="D13" s="80">
        <v>0</v>
      </c>
      <c r="E13" s="81">
        <v>10039227</v>
      </c>
      <c r="F13" s="81">
        <v>50000000</v>
      </c>
      <c r="G13" s="81">
        <v>0</v>
      </c>
      <c r="H13" s="81">
        <v>3294952</v>
      </c>
      <c r="I13" s="81">
        <v>2455382</v>
      </c>
      <c r="J13" s="81">
        <v>0</v>
      </c>
      <c r="K13" s="81">
        <v>0</v>
      </c>
      <c r="L13" s="81">
        <v>3397249</v>
      </c>
      <c r="M13" s="81">
        <v>0</v>
      </c>
      <c r="N13" s="81">
        <v>1104640</v>
      </c>
      <c r="O13" s="81">
        <v>814800</v>
      </c>
      <c r="P13" s="81">
        <v>0</v>
      </c>
      <c r="Q13" s="82">
        <v>71106250</v>
      </c>
      <c r="R13" s="80">
        <v>70291450</v>
      </c>
      <c r="S13" s="81">
        <v>0</v>
      </c>
      <c r="T13" s="81">
        <v>0</v>
      </c>
      <c r="U13" s="81">
        <v>0</v>
      </c>
      <c r="V13" s="81">
        <v>814800</v>
      </c>
      <c r="W13" s="83">
        <v>71106250</v>
      </c>
    </row>
    <row r="14" spans="1:23" ht="12.75">
      <c r="A14" s="48" t="s">
        <v>568</v>
      </c>
      <c r="B14" s="78" t="s">
        <v>488</v>
      </c>
      <c r="C14" s="79" t="s">
        <v>489</v>
      </c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298969</v>
      </c>
      <c r="P14" s="81">
        <v>0</v>
      </c>
      <c r="Q14" s="82">
        <v>298969</v>
      </c>
      <c r="R14" s="80">
        <v>298969</v>
      </c>
      <c r="S14" s="81">
        <v>0</v>
      </c>
      <c r="T14" s="81">
        <v>0</v>
      </c>
      <c r="U14" s="81">
        <v>0</v>
      </c>
      <c r="V14" s="81">
        <v>0</v>
      </c>
      <c r="W14" s="83">
        <v>298969</v>
      </c>
    </row>
    <row r="15" spans="1:23" ht="13.5">
      <c r="A15" s="49"/>
      <c r="B15" s="84" t="s">
        <v>577</v>
      </c>
      <c r="C15" s="85"/>
      <c r="D15" s="86">
        <f aca="true" t="shared" si="1" ref="D15:W15">SUM(D11:D14)</f>
        <v>0</v>
      </c>
      <c r="E15" s="87">
        <f t="shared" si="1"/>
        <v>19039227</v>
      </c>
      <c r="F15" s="87">
        <f t="shared" si="1"/>
        <v>102000000</v>
      </c>
      <c r="G15" s="87">
        <f t="shared" si="1"/>
        <v>0</v>
      </c>
      <c r="H15" s="87">
        <f t="shared" si="1"/>
        <v>6494952</v>
      </c>
      <c r="I15" s="87">
        <f t="shared" si="1"/>
        <v>2455382</v>
      </c>
      <c r="J15" s="87">
        <f t="shared" si="1"/>
        <v>0</v>
      </c>
      <c r="K15" s="87">
        <f t="shared" si="1"/>
        <v>0</v>
      </c>
      <c r="L15" s="87">
        <f t="shared" si="1"/>
        <v>31937249</v>
      </c>
      <c r="M15" s="87">
        <f t="shared" si="1"/>
        <v>0</v>
      </c>
      <c r="N15" s="87">
        <f t="shared" si="1"/>
        <v>1253640</v>
      </c>
      <c r="O15" s="87">
        <f t="shared" si="1"/>
        <v>1113769</v>
      </c>
      <c r="P15" s="87">
        <f t="shared" si="1"/>
        <v>0</v>
      </c>
      <c r="Q15" s="88">
        <f t="shared" si="1"/>
        <v>164294219</v>
      </c>
      <c r="R15" s="86">
        <f t="shared" si="1"/>
        <v>163479419</v>
      </c>
      <c r="S15" s="87">
        <f t="shared" si="1"/>
        <v>0</v>
      </c>
      <c r="T15" s="87">
        <f t="shared" si="1"/>
        <v>0</v>
      </c>
      <c r="U15" s="87">
        <f t="shared" si="1"/>
        <v>0</v>
      </c>
      <c r="V15" s="87">
        <f t="shared" si="1"/>
        <v>814800</v>
      </c>
      <c r="W15" s="89">
        <f t="shared" si="1"/>
        <v>164294219</v>
      </c>
    </row>
    <row r="16" spans="1:23" ht="12.75">
      <c r="A16" s="48" t="s">
        <v>567</v>
      </c>
      <c r="B16" s="78" t="s">
        <v>171</v>
      </c>
      <c r="C16" s="79" t="s">
        <v>172</v>
      </c>
      <c r="D16" s="80">
        <v>0</v>
      </c>
      <c r="E16" s="81">
        <v>8693036</v>
      </c>
      <c r="F16" s="81">
        <v>140000</v>
      </c>
      <c r="G16" s="81">
        <v>0</v>
      </c>
      <c r="H16" s="81">
        <v>3200000</v>
      </c>
      <c r="I16" s="81">
        <v>9718689</v>
      </c>
      <c r="J16" s="81">
        <v>0</v>
      </c>
      <c r="K16" s="81">
        <v>0</v>
      </c>
      <c r="L16" s="81">
        <v>0</v>
      </c>
      <c r="M16" s="81">
        <v>0</v>
      </c>
      <c r="N16" s="81">
        <v>3697225</v>
      </c>
      <c r="O16" s="81">
        <v>1171000</v>
      </c>
      <c r="P16" s="81">
        <v>0</v>
      </c>
      <c r="Q16" s="82">
        <v>26619950</v>
      </c>
      <c r="R16" s="80">
        <v>26619950</v>
      </c>
      <c r="S16" s="81">
        <v>0</v>
      </c>
      <c r="T16" s="81">
        <v>0</v>
      </c>
      <c r="U16" s="81">
        <v>0</v>
      </c>
      <c r="V16" s="81">
        <v>0</v>
      </c>
      <c r="W16" s="83">
        <v>26619950</v>
      </c>
    </row>
    <row r="17" spans="1:23" ht="12.75">
      <c r="A17" s="48" t="s">
        <v>567</v>
      </c>
      <c r="B17" s="78" t="s">
        <v>173</v>
      </c>
      <c r="C17" s="79" t="s">
        <v>174</v>
      </c>
      <c r="D17" s="80">
        <v>0</v>
      </c>
      <c r="E17" s="81">
        <v>8443168</v>
      </c>
      <c r="F17" s="81">
        <v>78105584</v>
      </c>
      <c r="G17" s="81">
        <v>0</v>
      </c>
      <c r="H17" s="81">
        <v>5760000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176598</v>
      </c>
      <c r="O17" s="81">
        <v>0</v>
      </c>
      <c r="P17" s="81">
        <v>0</v>
      </c>
      <c r="Q17" s="82">
        <v>92485350</v>
      </c>
      <c r="R17" s="80">
        <v>92485350</v>
      </c>
      <c r="S17" s="81">
        <v>0</v>
      </c>
      <c r="T17" s="81">
        <v>0</v>
      </c>
      <c r="U17" s="81">
        <v>0</v>
      </c>
      <c r="V17" s="81">
        <v>0</v>
      </c>
      <c r="W17" s="83">
        <v>92485350</v>
      </c>
    </row>
    <row r="18" spans="1:23" ht="12.75">
      <c r="A18" s="48" t="s">
        <v>567</v>
      </c>
      <c r="B18" s="78" t="s">
        <v>175</v>
      </c>
      <c r="C18" s="79" t="s">
        <v>176</v>
      </c>
      <c r="D18" s="80">
        <v>0</v>
      </c>
      <c r="E18" s="81">
        <v>2970000</v>
      </c>
      <c r="F18" s="81">
        <v>0</v>
      </c>
      <c r="G18" s="81">
        <v>0</v>
      </c>
      <c r="H18" s="81">
        <v>3200000</v>
      </c>
      <c r="I18" s="81">
        <v>8954000</v>
      </c>
      <c r="J18" s="81">
        <v>0</v>
      </c>
      <c r="K18" s="81">
        <v>0</v>
      </c>
      <c r="L18" s="81">
        <v>0</v>
      </c>
      <c r="M18" s="81">
        <v>2989000</v>
      </c>
      <c r="N18" s="81">
        <v>750000</v>
      </c>
      <c r="O18" s="81">
        <v>2020000</v>
      </c>
      <c r="P18" s="81">
        <v>0</v>
      </c>
      <c r="Q18" s="82">
        <v>20883000</v>
      </c>
      <c r="R18" s="80">
        <v>18863000</v>
      </c>
      <c r="S18" s="81">
        <v>0</v>
      </c>
      <c r="T18" s="81">
        <v>0</v>
      </c>
      <c r="U18" s="81">
        <v>0</v>
      </c>
      <c r="V18" s="81">
        <v>2020000</v>
      </c>
      <c r="W18" s="83">
        <v>20883000</v>
      </c>
    </row>
    <row r="19" spans="1:23" ht="12.75">
      <c r="A19" s="48" t="s">
        <v>567</v>
      </c>
      <c r="B19" s="78" t="s">
        <v>63</v>
      </c>
      <c r="C19" s="79" t="s">
        <v>64</v>
      </c>
      <c r="D19" s="80">
        <v>0</v>
      </c>
      <c r="E19" s="81">
        <v>789091</v>
      </c>
      <c r="F19" s="81">
        <v>4228823</v>
      </c>
      <c r="G19" s="81">
        <v>0</v>
      </c>
      <c r="H19" s="81">
        <v>0</v>
      </c>
      <c r="I19" s="81">
        <v>72615739</v>
      </c>
      <c r="J19" s="81">
        <v>0</v>
      </c>
      <c r="K19" s="81">
        <v>7680000</v>
      </c>
      <c r="L19" s="81">
        <v>6012300</v>
      </c>
      <c r="M19" s="81">
        <v>0</v>
      </c>
      <c r="N19" s="81">
        <v>29357807</v>
      </c>
      <c r="O19" s="81">
        <v>6066239</v>
      </c>
      <c r="P19" s="81">
        <v>0</v>
      </c>
      <c r="Q19" s="82">
        <v>126749999</v>
      </c>
      <c r="R19" s="80">
        <v>126749999</v>
      </c>
      <c r="S19" s="81">
        <v>0</v>
      </c>
      <c r="T19" s="81">
        <v>0</v>
      </c>
      <c r="U19" s="81">
        <v>0</v>
      </c>
      <c r="V19" s="81">
        <v>0</v>
      </c>
      <c r="W19" s="83">
        <v>126749999</v>
      </c>
    </row>
    <row r="20" spans="1:23" ht="12.75">
      <c r="A20" s="48" t="s">
        <v>567</v>
      </c>
      <c r="B20" s="78" t="s">
        <v>177</v>
      </c>
      <c r="C20" s="79" t="s">
        <v>178</v>
      </c>
      <c r="D20" s="80">
        <v>0</v>
      </c>
      <c r="E20" s="81">
        <v>11164000</v>
      </c>
      <c r="F20" s="81">
        <v>0</v>
      </c>
      <c r="G20" s="81">
        <v>0</v>
      </c>
      <c r="H20" s="81">
        <v>5120000</v>
      </c>
      <c r="I20" s="81">
        <v>15571000</v>
      </c>
      <c r="J20" s="81">
        <v>0</v>
      </c>
      <c r="K20" s="81">
        <v>0</v>
      </c>
      <c r="L20" s="81">
        <v>0</v>
      </c>
      <c r="M20" s="81">
        <v>0</v>
      </c>
      <c r="N20" s="81">
        <v>1427000</v>
      </c>
      <c r="O20" s="81">
        <v>1482000</v>
      </c>
      <c r="P20" s="81">
        <v>0</v>
      </c>
      <c r="Q20" s="82">
        <v>34764000</v>
      </c>
      <c r="R20" s="80">
        <v>34764000</v>
      </c>
      <c r="S20" s="81">
        <v>0</v>
      </c>
      <c r="T20" s="81">
        <v>0</v>
      </c>
      <c r="U20" s="81">
        <v>0</v>
      </c>
      <c r="V20" s="81">
        <v>0</v>
      </c>
      <c r="W20" s="83">
        <v>34764000</v>
      </c>
    </row>
    <row r="21" spans="1:23" ht="12.75">
      <c r="A21" s="48" t="s">
        <v>568</v>
      </c>
      <c r="B21" s="78" t="s">
        <v>490</v>
      </c>
      <c r="C21" s="79" t="s">
        <v>491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1000000</v>
      </c>
      <c r="P21" s="81">
        <v>0</v>
      </c>
      <c r="Q21" s="82">
        <v>1000000</v>
      </c>
      <c r="R21" s="80">
        <v>0</v>
      </c>
      <c r="S21" s="81">
        <v>0</v>
      </c>
      <c r="T21" s="81">
        <v>0</v>
      </c>
      <c r="U21" s="81">
        <v>0</v>
      </c>
      <c r="V21" s="81">
        <v>1000000</v>
      </c>
      <c r="W21" s="83">
        <v>1000000</v>
      </c>
    </row>
    <row r="22" spans="1:23" ht="13.5">
      <c r="A22" s="49"/>
      <c r="B22" s="84" t="s">
        <v>578</v>
      </c>
      <c r="C22" s="85"/>
      <c r="D22" s="86">
        <f aca="true" t="shared" si="2" ref="D22:W22">SUM(D16:D21)</f>
        <v>0</v>
      </c>
      <c r="E22" s="87">
        <f t="shared" si="2"/>
        <v>32059295</v>
      </c>
      <c r="F22" s="87">
        <f t="shared" si="2"/>
        <v>82474407</v>
      </c>
      <c r="G22" s="87">
        <f t="shared" si="2"/>
        <v>0</v>
      </c>
      <c r="H22" s="87">
        <f t="shared" si="2"/>
        <v>17280000</v>
      </c>
      <c r="I22" s="87">
        <f t="shared" si="2"/>
        <v>106859428</v>
      </c>
      <c r="J22" s="87">
        <f t="shared" si="2"/>
        <v>0</v>
      </c>
      <c r="K22" s="87">
        <f t="shared" si="2"/>
        <v>7680000</v>
      </c>
      <c r="L22" s="87">
        <f t="shared" si="2"/>
        <v>6012300</v>
      </c>
      <c r="M22" s="87">
        <f t="shared" si="2"/>
        <v>2989000</v>
      </c>
      <c r="N22" s="87">
        <f t="shared" si="2"/>
        <v>35408630</v>
      </c>
      <c r="O22" s="87">
        <f t="shared" si="2"/>
        <v>11739239</v>
      </c>
      <c r="P22" s="87">
        <f t="shared" si="2"/>
        <v>0</v>
      </c>
      <c r="Q22" s="88">
        <f t="shared" si="2"/>
        <v>302502299</v>
      </c>
      <c r="R22" s="86">
        <f t="shared" si="2"/>
        <v>299482299</v>
      </c>
      <c r="S22" s="87">
        <f t="shared" si="2"/>
        <v>0</v>
      </c>
      <c r="T22" s="87">
        <f t="shared" si="2"/>
        <v>0</v>
      </c>
      <c r="U22" s="87">
        <f t="shared" si="2"/>
        <v>0</v>
      </c>
      <c r="V22" s="87">
        <f t="shared" si="2"/>
        <v>3020000</v>
      </c>
      <c r="W22" s="89">
        <f t="shared" si="2"/>
        <v>302502299</v>
      </c>
    </row>
    <row r="23" spans="1:23" ht="12.75">
      <c r="A23" s="48" t="s">
        <v>567</v>
      </c>
      <c r="B23" s="78" t="s">
        <v>179</v>
      </c>
      <c r="C23" s="79" t="s">
        <v>180</v>
      </c>
      <c r="D23" s="80">
        <v>0</v>
      </c>
      <c r="E23" s="81">
        <v>426870</v>
      </c>
      <c r="F23" s="81">
        <v>114002748</v>
      </c>
      <c r="G23" s="81">
        <v>0</v>
      </c>
      <c r="H23" s="81">
        <v>6988020</v>
      </c>
      <c r="I23" s="81">
        <v>421600</v>
      </c>
      <c r="J23" s="81">
        <v>0</v>
      </c>
      <c r="K23" s="81">
        <v>0</v>
      </c>
      <c r="L23" s="81">
        <v>500650</v>
      </c>
      <c r="M23" s="81">
        <v>0</v>
      </c>
      <c r="N23" s="81">
        <v>12347610</v>
      </c>
      <c r="O23" s="81">
        <v>2037771</v>
      </c>
      <c r="P23" s="81">
        <v>0</v>
      </c>
      <c r="Q23" s="82">
        <v>136725269</v>
      </c>
      <c r="R23" s="80">
        <v>125324000</v>
      </c>
      <c r="S23" s="81">
        <v>0</v>
      </c>
      <c r="T23" s="81">
        <v>0</v>
      </c>
      <c r="U23" s="81">
        <v>0</v>
      </c>
      <c r="V23" s="81">
        <v>11401269</v>
      </c>
      <c r="W23" s="83">
        <v>136725269</v>
      </c>
    </row>
    <row r="24" spans="1:23" ht="12.75">
      <c r="A24" s="48" t="s">
        <v>567</v>
      </c>
      <c r="B24" s="78" t="s">
        <v>181</v>
      </c>
      <c r="C24" s="79" t="s">
        <v>182</v>
      </c>
      <c r="D24" s="80">
        <v>0</v>
      </c>
      <c r="E24" s="81">
        <v>11500000</v>
      </c>
      <c r="F24" s="81">
        <v>26323000</v>
      </c>
      <c r="G24" s="81">
        <v>0</v>
      </c>
      <c r="H24" s="81">
        <v>4400000</v>
      </c>
      <c r="I24" s="81">
        <v>30000000</v>
      </c>
      <c r="J24" s="81">
        <v>0</v>
      </c>
      <c r="K24" s="81">
        <v>0</v>
      </c>
      <c r="L24" s="81">
        <v>0</v>
      </c>
      <c r="M24" s="81">
        <v>0</v>
      </c>
      <c r="N24" s="81">
        <v>5148000</v>
      </c>
      <c r="O24" s="81">
        <v>1150000</v>
      </c>
      <c r="P24" s="81">
        <v>1638000</v>
      </c>
      <c r="Q24" s="82">
        <v>80159000</v>
      </c>
      <c r="R24" s="80">
        <v>77371000</v>
      </c>
      <c r="S24" s="81">
        <v>0</v>
      </c>
      <c r="T24" s="81">
        <v>2788000</v>
      </c>
      <c r="U24" s="81">
        <v>0</v>
      </c>
      <c r="V24" s="81">
        <v>0</v>
      </c>
      <c r="W24" s="83">
        <v>80159000</v>
      </c>
    </row>
    <row r="25" spans="1:23" ht="12.75">
      <c r="A25" s="48" t="s">
        <v>567</v>
      </c>
      <c r="B25" s="78" t="s">
        <v>183</v>
      </c>
      <c r="C25" s="79" t="s">
        <v>184</v>
      </c>
      <c r="D25" s="80">
        <v>0</v>
      </c>
      <c r="E25" s="81">
        <v>9082158</v>
      </c>
      <c r="F25" s="81">
        <v>30199868</v>
      </c>
      <c r="G25" s="81">
        <v>0</v>
      </c>
      <c r="H25" s="81">
        <v>1639880</v>
      </c>
      <c r="I25" s="81">
        <v>26172868</v>
      </c>
      <c r="J25" s="81">
        <v>0</v>
      </c>
      <c r="K25" s="81">
        <v>0</v>
      </c>
      <c r="L25" s="81">
        <v>450018</v>
      </c>
      <c r="M25" s="81">
        <v>0</v>
      </c>
      <c r="N25" s="81">
        <v>1277745</v>
      </c>
      <c r="O25" s="81">
        <v>0</v>
      </c>
      <c r="P25" s="81">
        <v>0</v>
      </c>
      <c r="Q25" s="82">
        <v>68822537</v>
      </c>
      <c r="R25" s="80">
        <v>68822537</v>
      </c>
      <c r="S25" s="81">
        <v>0</v>
      </c>
      <c r="T25" s="81">
        <v>0</v>
      </c>
      <c r="U25" s="81">
        <v>0</v>
      </c>
      <c r="V25" s="81">
        <v>0</v>
      </c>
      <c r="W25" s="83">
        <v>68822537</v>
      </c>
    </row>
    <row r="26" spans="1:23" ht="12.75">
      <c r="A26" s="48" t="s">
        <v>567</v>
      </c>
      <c r="B26" s="78" t="s">
        <v>185</v>
      </c>
      <c r="C26" s="79" t="s">
        <v>186</v>
      </c>
      <c r="D26" s="80">
        <v>0</v>
      </c>
      <c r="E26" s="81">
        <v>12277811</v>
      </c>
      <c r="F26" s="81">
        <v>117808770</v>
      </c>
      <c r="G26" s="81">
        <v>0</v>
      </c>
      <c r="H26" s="81">
        <v>19200000</v>
      </c>
      <c r="I26" s="81">
        <v>49795957</v>
      </c>
      <c r="J26" s="81">
        <v>0</v>
      </c>
      <c r="K26" s="81">
        <v>0</v>
      </c>
      <c r="L26" s="81">
        <v>0</v>
      </c>
      <c r="M26" s="81">
        <v>0</v>
      </c>
      <c r="N26" s="81">
        <v>24742312</v>
      </c>
      <c r="O26" s="81">
        <v>8138150</v>
      </c>
      <c r="P26" s="81">
        <v>0</v>
      </c>
      <c r="Q26" s="82">
        <v>231963000</v>
      </c>
      <c r="R26" s="80">
        <v>231963000</v>
      </c>
      <c r="S26" s="81">
        <v>0</v>
      </c>
      <c r="T26" s="81">
        <v>0</v>
      </c>
      <c r="U26" s="81">
        <v>0</v>
      </c>
      <c r="V26" s="81">
        <v>0</v>
      </c>
      <c r="W26" s="83">
        <v>231963000</v>
      </c>
    </row>
    <row r="27" spans="1:23" ht="12.75">
      <c r="A27" s="48" t="s">
        <v>567</v>
      </c>
      <c r="B27" s="78" t="s">
        <v>187</v>
      </c>
      <c r="C27" s="79" t="s">
        <v>188</v>
      </c>
      <c r="D27" s="80">
        <v>0</v>
      </c>
      <c r="E27" s="81">
        <v>12229113</v>
      </c>
      <c r="F27" s="81">
        <v>44200000</v>
      </c>
      <c r="G27" s="81">
        <v>0</v>
      </c>
      <c r="H27" s="81">
        <v>5120000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3566487</v>
      </c>
      <c r="O27" s="81">
        <v>1052400</v>
      </c>
      <c r="P27" s="81">
        <v>0</v>
      </c>
      <c r="Q27" s="82">
        <v>66168000</v>
      </c>
      <c r="R27" s="80">
        <v>66168000</v>
      </c>
      <c r="S27" s="81">
        <v>0</v>
      </c>
      <c r="T27" s="81">
        <v>0</v>
      </c>
      <c r="U27" s="81">
        <v>0</v>
      </c>
      <c r="V27" s="81">
        <v>0</v>
      </c>
      <c r="W27" s="83">
        <v>66168000</v>
      </c>
    </row>
    <row r="28" spans="1:23" ht="12.75">
      <c r="A28" s="48" t="s">
        <v>567</v>
      </c>
      <c r="B28" s="78" t="s">
        <v>189</v>
      </c>
      <c r="C28" s="79" t="s">
        <v>190</v>
      </c>
      <c r="D28" s="80">
        <v>0</v>
      </c>
      <c r="E28" s="81">
        <v>18972450</v>
      </c>
      <c r="F28" s="81">
        <v>30000000</v>
      </c>
      <c r="G28" s="81">
        <v>0</v>
      </c>
      <c r="H28" s="81">
        <v>3200000</v>
      </c>
      <c r="I28" s="81">
        <v>2531360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2">
        <v>54703810</v>
      </c>
      <c r="R28" s="80">
        <v>52172450</v>
      </c>
      <c r="S28" s="81">
        <v>0</v>
      </c>
      <c r="T28" s="81">
        <v>0</v>
      </c>
      <c r="U28" s="81">
        <v>0</v>
      </c>
      <c r="V28" s="81">
        <v>2531360</v>
      </c>
      <c r="W28" s="83">
        <v>54703810</v>
      </c>
    </row>
    <row r="29" spans="1:23" ht="12.75">
      <c r="A29" s="48" t="s">
        <v>568</v>
      </c>
      <c r="B29" s="78" t="s">
        <v>492</v>
      </c>
      <c r="C29" s="79" t="s">
        <v>493</v>
      </c>
      <c r="D29" s="80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829257</v>
      </c>
      <c r="P29" s="81">
        <v>0</v>
      </c>
      <c r="Q29" s="82">
        <v>829257</v>
      </c>
      <c r="R29" s="80">
        <v>829257</v>
      </c>
      <c r="S29" s="81">
        <v>0</v>
      </c>
      <c r="T29" s="81">
        <v>0</v>
      </c>
      <c r="U29" s="81">
        <v>0</v>
      </c>
      <c r="V29" s="81">
        <v>0</v>
      </c>
      <c r="W29" s="83">
        <v>829257</v>
      </c>
    </row>
    <row r="30" spans="1:23" ht="13.5">
      <c r="A30" s="49"/>
      <c r="B30" s="84" t="s">
        <v>579</v>
      </c>
      <c r="C30" s="85"/>
      <c r="D30" s="86">
        <f aca="true" t="shared" si="3" ref="D30:W30">SUM(D23:D29)</f>
        <v>0</v>
      </c>
      <c r="E30" s="87">
        <f t="shared" si="3"/>
        <v>64488402</v>
      </c>
      <c r="F30" s="87">
        <f t="shared" si="3"/>
        <v>362534386</v>
      </c>
      <c r="G30" s="87">
        <f t="shared" si="3"/>
        <v>0</v>
      </c>
      <c r="H30" s="87">
        <f t="shared" si="3"/>
        <v>40547900</v>
      </c>
      <c r="I30" s="87">
        <f t="shared" si="3"/>
        <v>108921785</v>
      </c>
      <c r="J30" s="87">
        <f t="shared" si="3"/>
        <v>0</v>
      </c>
      <c r="K30" s="87">
        <f t="shared" si="3"/>
        <v>0</v>
      </c>
      <c r="L30" s="87">
        <f t="shared" si="3"/>
        <v>950668</v>
      </c>
      <c r="M30" s="87">
        <f t="shared" si="3"/>
        <v>0</v>
      </c>
      <c r="N30" s="87">
        <f t="shared" si="3"/>
        <v>47082154</v>
      </c>
      <c r="O30" s="87">
        <f t="shared" si="3"/>
        <v>13207578</v>
      </c>
      <c r="P30" s="87">
        <f t="shared" si="3"/>
        <v>1638000</v>
      </c>
      <c r="Q30" s="88">
        <f t="shared" si="3"/>
        <v>639370873</v>
      </c>
      <c r="R30" s="86">
        <f t="shared" si="3"/>
        <v>622650244</v>
      </c>
      <c r="S30" s="87">
        <f t="shared" si="3"/>
        <v>0</v>
      </c>
      <c r="T30" s="87">
        <f t="shared" si="3"/>
        <v>2788000</v>
      </c>
      <c r="U30" s="87">
        <f t="shared" si="3"/>
        <v>0</v>
      </c>
      <c r="V30" s="87">
        <f t="shared" si="3"/>
        <v>13932629</v>
      </c>
      <c r="W30" s="89">
        <f t="shared" si="3"/>
        <v>639370873</v>
      </c>
    </row>
    <row r="31" spans="1:23" ht="12.75">
      <c r="A31" s="48" t="s">
        <v>567</v>
      </c>
      <c r="B31" s="78" t="s">
        <v>191</v>
      </c>
      <c r="C31" s="79" t="s">
        <v>192</v>
      </c>
      <c r="D31" s="80">
        <v>0</v>
      </c>
      <c r="E31" s="81">
        <v>19042281</v>
      </c>
      <c r="F31" s="81">
        <v>12965600</v>
      </c>
      <c r="G31" s="81">
        <v>0</v>
      </c>
      <c r="H31" s="81">
        <v>301464</v>
      </c>
      <c r="I31" s="81">
        <v>3957778</v>
      </c>
      <c r="J31" s="81">
        <v>0</v>
      </c>
      <c r="K31" s="81">
        <v>0</v>
      </c>
      <c r="L31" s="81">
        <v>592930</v>
      </c>
      <c r="M31" s="81">
        <v>0</v>
      </c>
      <c r="N31" s="81">
        <v>1808010</v>
      </c>
      <c r="O31" s="81">
        <v>4268300</v>
      </c>
      <c r="P31" s="81">
        <v>2318800</v>
      </c>
      <c r="Q31" s="82">
        <v>45255163</v>
      </c>
      <c r="R31" s="80">
        <v>38169100</v>
      </c>
      <c r="S31" s="81">
        <v>0</v>
      </c>
      <c r="T31" s="81">
        <v>0</v>
      </c>
      <c r="U31" s="81">
        <v>0</v>
      </c>
      <c r="V31" s="81">
        <v>7086063</v>
      </c>
      <c r="W31" s="83">
        <v>45255163</v>
      </c>
    </row>
    <row r="32" spans="1:23" ht="12.75">
      <c r="A32" s="48" t="s">
        <v>567</v>
      </c>
      <c r="B32" s="78" t="s">
        <v>193</v>
      </c>
      <c r="C32" s="79" t="s">
        <v>194</v>
      </c>
      <c r="D32" s="80">
        <v>0</v>
      </c>
      <c r="E32" s="81">
        <v>19621000</v>
      </c>
      <c r="F32" s="81">
        <v>65000000</v>
      </c>
      <c r="G32" s="81">
        <v>0</v>
      </c>
      <c r="H32" s="81">
        <v>3840000</v>
      </c>
      <c r="I32" s="81">
        <v>20000000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2350000</v>
      </c>
      <c r="P32" s="81">
        <v>0</v>
      </c>
      <c r="Q32" s="82">
        <v>110811000</v>
      </c>
      <c r="R32" s="80">
        <v>110811000</v>
      </c>
      <c r="S32" s="81">
        <v>0</v>
      </c>
      <c r="T32" s="81">
        <v>0</v>
      </c>
      <c r="U32" s="81">
        <v>0</v>
      </c>
      <c r="V32" s="81">
        <v>0</v>
      </c>
      <c r="W32" s="83">
        <v>110811000</v>
      </c>
    </row>
    <row r="33" spans="1:23" ht="12.75">
      <c r="A33" s="48" t="s">
        <v>567</v>
      </c>
      <c r="B33" s="78" t="s">
        <v>195</v>
      </c>
      <c r="C33" s="79" t="s">
        <v>196</v>
      </c>
      <c r="D33" s="80">
        <v>750000</v>
      </c>
      <c r="E33" s="81">
        <v>6854455</v>
      </c>
      <c r="F33" s="81">
        <v>11146600</v>
      </c>
      <c r="G33" s="81">
        <v>0</v>
      </c>
      <c r="H33" s="81">
        <v>23510000</v>
      </c>
      <c r="I33" s="81">
        <v>64978880</v>
      </c>
      <c r="J33" s="81">
        <v>0</v>
      </c>
      <c r="K33" s="81">
        <v>0</v>
      </c>
      <c r="L33" s="81">
        <v>0</v>
      </c>
      <c r="M33" s="81">
        <v>199995</v>
      </c>
      <c r="N33" s="81">
        <v>1044239950</v>
      </c>
      <c r="O33" s="81">
        <v>21357400</v>
      </c>
      <c r="P33" s="81">
        <v>0</v>
      </c>
      <c r="Q33" s="82">
        <v>1173037280</v>
      </c>
      <c r="R33" s="80">
        <v>101319400</v>
      </c>
      <c r="S33" s="81">
        <v>0</v>
      </c>
      <c r="T33" s="81">
        <v>27692395</v>
      </c>
      <c r="U33" s="81">
        <v>0</v>
      </c>
      <c r="V33" s="81">
        <v>1044025485</v>
      </c>
      <c r="W33" s="83">
        <v>1173037280</v>
      </c>
    </row>
    <row r="34" spans="1:23" ht="12.75">
      <c r="A34" s="48" t="s">
        <v>567</v>
      </c>
      <c r="B34" s="78" t="s">
        <v>197</v>
      </c>
      <c r="C34" s="79" t="s">
        <v>198</v>
      </c>
      <c r="D34" s="80">
        <v>0</v>
      </c>
      <c r="E34" s="81">
        <v>1256380</v>
      </c>
      <c r="F34" s="81">
        <v>26307255</v>
      </c>
      <c r="G34" s="81">
        <v>0</v>
      </c>
      <c r="H34" s="81">
        <v>2560000</v>
      </c>
      <c r="I34" s="81">
        <v>2622000</v>
      </c>
      <c r="J34" s="81">
        <v>0</v>
      </c>
      <c r="K34" s="81">
        <v>0</v>
      </c>
      <c r="L34" s="81">
        <v>0</v>
      </c>
      <c r="M34" s="81">
        <v>0</v>
      </c>
      <c r="N34" s="81">
        <v>1136165</v>
      </c>
      <c r="O34" s="81">
        <v>11132000</v>
      </c>
      <c r="P34" s="81">
        <v>0</v>
      </c>
      <c r="Q34" s="82">
        <v>45013800</v>
      </c>
      <c r="R34" s="80">
        <v>33881800</v>
      </c>
      <c r="S34" s="81">
        <v>0</v>
      </c>
      <c r="T34" s="81">
        <v>0</v>
      </c>
      <c r="U34" s="81">
        <v>0</v>
      </c>
      <c r="V34" s="81">
        <v>11132000</v>
      </c>
      <c r="W34" s="83">
        <v>45013800</v>
      </c>
    </row>
    <row r="35" spans="1:23" ht="12.75">
      <c r="A35" s="48" t="s">
        <v>568</v>
      </c>
      <c r="B35" s="78" t="s">
        <v>496</v>
      </c>
      <c r="C35" s="79" t="s">
        <v>497</v>
      </c>
      <c r="D35" s="80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5320600</v>
      </c>
      <c r="P35" s="81">
        <v>0</v>
      </c>
      <c r="Q35" s="82">
        <v>5320600</v>
      </c>
      <c r="R35" s="80">
        <v>2317000</v>
      </c>
      <c r="S35" s="81">
        <v>0</v>
      </c>
      <c r="T35" s="81">
        <v>0</v>
      </c>
      <c r="U35" s="81">
        <v>0</v>
      </c>
      <c r="V35" s="81">
        <v>3003600</v>
      </c>
      <c r="W35" s="83">
        <v>5320600</v>
      </c>
    </row>
    <row r="36" spans="1:23" ht="13.5">
      <c r="A36" s="49"/>
      <c r="B36" s="84" t="s">
        <v>580</v>
      </c>
      <c r="C36" s="85"/>
      <c r="D36" s="86">
        <f aca="true" t="shared" si="4" ref="D36:W36">SUM(D31:D35)</f>
        <v>750000</v>
      </c>
      <c r="E36" s="87">
        <f t="shared" si="4"/>
        <v>46774116</v>
      </c>
      <c r="F36" s="87">
        <f t="shared" si="4"/>
        <v>115419455</v>
      </c>
      <c r="G36" s="87">
        <f t="shared" si="4"/>
        <v>0</v>
      </c>
      <c r="H36" s="87">
        <f t="shared" si="4"/>
        <v>30211464</v>
      </c>
      <c r="I36" s="87">
        <f t="shared" si="4"/>
        <v>91558658</v>
      </c>
      <c r="J36" s="87">
        <f t="shared" si="4"/>
        <v>0</v>
      </c>
      <c r="K36" s="87">
        <f t="shared" si="4"/>
        <v>0</v>
      </c>
      <c r="L36" s="87">
        <f t="shared" si="4"/>
        <v>592930</v>
      </c>
      <c r="M36" s="87">
        <f t="shared" si="4"/>
        <v>199995</v>
      </c>
      <c r="N36" s="87">
        <f t="shared" si="4"/>
        <v>1047184125</v>
      </c>
      <c r="O36" s="87">
        <f t="shared" si="4"/>
        <v>44428300</v>
      </c>
      <c r="P36" s="87">
        <f t="shared" si="4"/>
        <v>2318800</v>
      </c>
      <c r="Q36" s="88">
        <f t="shared" si="4"/>
        <v>1379437843</v>
      </c>
      <c r="R36" s="86">
        <f t="shared" si="4"/>
        <v>286498300</v>
      </c>
      <c r="S36" s="87">
        <f t="shared" si="4"/>
        <v>0</v>
      </c>
      <c r="T36" s="87">
        <f t="shared" si="4"/>
        <v>27692395</v>
      </c>
      <c r="U36" s="87">
        <f t="shared" si="4"/>
        <v>0</v>
      </c>
      <c r="V36" s="87">
        <f t="shared" si="4"/>
        <v>1065247148</v>
      </c>
      <c r="W36" s="89">
        <f t="shared" si="4"/>
        <v>1379437843</v>
      </c>
    </row>
    <row r="37" spans="1:23" ht="13.5">
      <c r="A37" s="50"/>
      <c r="B37" s="90" t="s">
        <v>581</v>
      </c>
      <c r="C37" s="91"/>
      <c r="D37" s="92">
        <f aca="true" t="shared" si="5" ref="D37:W37">SUM(D9,D11:D14,D16:D21,D23:D29,D31:D35)</f>
        <v>15554575</v>
      </c>
      <c r="E37" s="93">
        <f t="shared" si="5"/>
        <v>339604405</v>
      </c>
      <c r="F37" s="93">
        <f t="shared" si="5"/>
        <v>948928067</v>
      </c>
      <c r="G37" s="93">
        <f t="shared" si="5"/>
        <v>0</v>
      </c>
      <c r="H37" s="93">
        <f t="shared" si="5"/>
        <v>196811612</v>
      </c>
      <c r="I37" s="93">
        <f t="shared" si="5"/>
        <v>557075253</v>
      </c>
      <c r="J37" s="93">
        <f t="shared" si="5"/>
        <v>0</v>
      </c>
      <c r="K37" s="93">
        <f t="shared" si="5"/>
        <v>7680000</v>
      </c>
      <c r="L37" s="93">
        <f t="shared" si="5"/>
        <v>83786782</v>
      </c>
      <c r="M37" s="93">
        <f t="shared" si="5"/>
        <v>3188995</v>
      </c>
      <c r="N37" s="93">
        <f t="shared" si="5"/>
        <v>1198429549</v>
      </c>
      <c r="O37" s="93">
        <f t="shared" si="5"/>
        <v>286488900</v>
      </c>
      <c r="P37" s="93">
        <f t="shared" si="5"/>
        <v>3956800</v>
      </c>
      <c r="Q37" s="94">
        <f t="shared" si="5"/>
        <v>3641504938</v>
      </c>
      <c r="R37" s="92">
        <f t="shared" si="5"/>
        <v>2365862788</v>
      </c>
      <c r="S37" s="93">
        <f t="shared" si="5"/>
        <v>0</v>
      </c>
      <c r="T37" s="93">
        <f t="shared" si="5"/>
        <v>154916820</v>
      </c>
      <c r="U37" s="93">
        <f t="shared" si="5"/>
        <v>0</v>
      </c>
      <c r="V37" s="93">
        <f t="shared" si="5"/>
        <v>1120725330</v>
      </c>
      <c r="W37" s="95">
        <f t="shared" si="5"/>
        <v>3641504938</v>
      </c>
    </row>
    <row r="38" spans="1:23" ht="12">
      <c r="A38" s="51"/>
      <c r="B38" s="122" t="s">
        <v>43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ht="12">
      <c r="A39" s="52"/>
      <c r="B39" s="126" t="s">
        <v>43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ht="12">
      <c r="A40" s="51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1:23" ht="12">
      <c r="A41" s="51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ht="12">
      <c r="A42" s="51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2">
      <c r="A43" s="5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2">
      <c r="A44" s="51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2">
      <c r="A45" s="51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2">
      <c r="A46" s="51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2">
      <c r="A47" s="51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39:W39"/>
    <mergeCell ref="B3:W3"/>
    <mergeCell ref="B38:W38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582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565</v>
      </c>
      <c r="B9" s="78" t="s">
        <v>50</v>
      </c>
      <c r="C9" s="79" t="s">
        <v>51</v>
      </c>
      <c r="D9" s="80">
        <v>427880000</v>
      </c>
      <c r="E9" s="81">
        <v>1032121000</v>
      </c>
      <c r="F9" s="81">
        <v>603000000</v>
      </c>
      <c r="G9" s="81">
        <v>0</v>
      </c>
      <c r="H9" s="81">
        <v>767065000</v>
      </c>
      <c r="I9" s="81">
        <v>334051055</v>
      </c>
      <c r="J9" s="81">
        <v>0</v>
      </c>
      <c r="K9" s="81">
        <v>0</v>
      </c>
      <c r="L9" s="81">
        <v>72400000</v>
      </c>
      <c r="M9" s="81">
        <v>580344768</v>
      </c>
      <c r="N9" s="81">
        <v>908700000</v>
      </c>
      <c r="O9" s="81">
        <v>2405433481</v>
      </c>
      <c r="P9" s="81">
        <v>0</v>
      </c>
      <c r="Q9" s="82">
        <v>7130995304</v>
      </c>
      <c r="R9" s="80">
        <v>2281917361</v>
      </c>
      <c r="S9" s="81">
        <v>3816221893</v>
      </c>
      <c r="T9" s="81">
        <v>0</v>
      </c>
      <c r="U9" s="81">
        <v>0</v>
      </c>
      <c r="V9" s="81">
        <v>1032856050</v>
      </c>
      <c r="W9" s="83">
        <v>7130995304</v>
      </c>
    </row>
    <row r="10" spans="1:23" ht="12.75">
      <c r="A10" s="48" t="s">
        <v>565</v>
      </c>
      <c r="B10" s="78" t="s">
        <v>54</v>
      </c>
      <c r="C10" s="79" t="s">
        <v>55</v>
      </c>
      <c r="D10" s="80">
        <v>0</v>
      </c>
      <c r="E10" s="81">
        <v>2286718180</v>
      </c>
      <c r="F10" s="81">
        <v>1317175743</v>
      </c>
      <c r="G10" s="81">
        <v>0</v>
      </c>
      <c r="H10" s="81">
        <v>827538447</v>
      </c>
      <c r="I10" s="81">
        <v>238500000</v>
      </c>
      <c r="J10" s="81">
        <v>0</v>
      </c>
      <c r="K10" s="81">
        <v>0</v>
      </c>
      <c r="L10" s="81">
        <v>0</v>
      </c>
      <c r="M10" s="81">
        <v>597442057</v>
      </c>
      <c r="N10" s="81">
        <v>357883008</v>
      </c>
      <c r="O10" s="81">
        <v>2908606811</v>
      </c>
      <c r="P10" s="81">
        <v>0</v>
      </c>
      <c r="Q10" s="82">
        <v>8533864246</v>
      </c>
      <c r="R10" s="80">
        <v>2693432400</v>
      </c>
      <c r="S10" s="81">
        <v>2265938600</v>
      </c>
      <c r="T10" s="81">
        <v>3162005246</v>
      </c>
      <c r="U10" s="81">
        <v>0</v>
      </c>
      <c r="V10" s="81">
        <v>412488000</v>
      </c>
      <c r="W10" s="83">
        <v>8533864246</v>
      </c>
    </row>
    <row r="11" spans="1:23" ht="12.75">
      <c r="A11" s="48" t="s">
        <v>565</v>
      </c>
      <c r="B11" s="78" t="s">
        <v>60</v>
      </c>
      <c r="C11" s="79" t="s">
        <v>61</v>
      </c>
      <c r="D11" s="80">
        <v>13000000</v>
      </c>
      <c r="E11" s="81">
        <v>1053272009</v>
      </c>
      <c r="F11" s="81">
        <v>219432580</v>
      </c>
      <c r="G11" s="81">
        <v>44294400</v>
      </c>
      <c r="H11" s="81">
        <v>587276071</v>
      </c>
      <c r="I11" s="81">
        <v>190000000</v>
      </c>
      <c r="J11" s="81">
        <v>0</v>
      </c>
      <c r="K11" s="81">
        <v>45000000</v>
      </c>
      <c r="L11" s="81">
        <v>0</v>
      </c>
      <c r="M11" s="81">
        <v>22300000</v>
      </c>
      <c r="N11" s="81">
        <v>312154400</v>
      </c>
      <c r="O11" s="81">
        <v>1503555927</v>
      </c>
      <c r="P11" s="81">
        <v>0</v>
      </c>
      <c r="Q11" s="82">
        <v>3990285387</v>
      </c>
      <c r="R11" s="80">
        <v>2233164480</v>
      </c>
      <c r="S11" s="81">
        <v>1300000000</v>
      </c>
      <c r="T11" s="81">
        <v>0</v>
      </c>
      <c r="U11" s="81">
        <v>150000000</v>
      </c>
      <c r="V11" s="81">
        <v>307120907</v>
      </c>
      <c r="W11" s="83">
        <v>3990285387</v>
      </c>
    </row>
    <row r="12" spans="1:23" ht="13.5">
      <c r="A12" s="49"/>
      <c r="B12" s="84" t="s">
        <v>566</v>
      </c>
      <c r="C12" s="85"/>
      <c r="D12" s="86">
        <f aca="true" t="shared" si="0" ref="D12:W12">SUM(D9:D11)</f>
        <v>440880000</v>
      </c>
      <c r="E12" s="87">
        <f t="shared" si="0"/>
        <v>4372111189</v>
      </c>
      <c r="F12" s="87">
        <f t="shared" si="0"/>
        <v>2139608323</v>
      </c>
      <c r="G12" s="87">
        <f t="shared" si="0"/>
        <v>44294400</v>
      </c>
      <c r="H12" s="87">
        <f t="shared" si="0"/>
        <v>2181879518</v>
      </c>
      <c r="I12" s="87">
        <f t="shared" si="0"/>
        <v>762551055</v>
      </c>
      <c r="J12" s="87">
        <f t="shared" si="0"/>
        <v>0</v>
      </c>
      <c r="K12" s="87">
        <f t="shared" si="0"/>
        <v>45000000</v>
      </c>
      <c r="L12" s="87">
        <f t="shared" si="0"/>
        <v>72400000</v>
      </c>
      <c r="M12" s="87">
        <f t="shared" si="0"/>
        <v>1200086825</v>
      </c>
      <c r="N12" s="87">
        <f t="shared" si="0"/>
        <v>1578737408</v>
      </c>
      <c r="O12" s="87">
        <f t="shared" si="0"/>
        <v>6817596219</v>
      </c>
      <c r="P12" s="87">
        <f t="shared" si="0"/>
        <v>0</v>
      </c>
      <c r="Q12" s="88">
        <f t="shared" si="0"/>
        <v>19655144937</v>
      </c>
      <c r="R12" s="86">
        <f t="shared" si="0"/>
        <v>7208514241</v>
      </c>
      <c r="S12" s="87">
        <f t="shared" si="0"/>
        <v>7382160493</v>
      </c>
      <c r="T12" s="87">
        <f t="shared" si="0"/>
        <v>3162005246</v>
      </c>
      <c r="U12" s="87">
        <f t="shared" si="0"/>
        <v>150000000</v>
      </c>
      <c r="V12" s="87">
        <f t="shared" si="0"/>
        <v>1752464957</v>
      </c>
      <c r="W12" s="89">
        <f t="shared" si="0"/>
        <v>19655144937</v>
      </c>
    </row>
    <row r="13" spans="1:23" ht="12.75">
      <c r="A13" s="48" t="s">
        <v>567</v>
      </c>
      <c r="B13" s="78" t="s">
        <v>65</v>
      </c>
      <c r="C13" s="79" t="s">
        <v>66</v>
      </c>
      <c r="D13" s="80">
        <v>0</v>
      </c>
      <c r="E13" s="81">
        <v>107668915</v>
      </c>
      <c r="F13" s="81">
        <v>48534123</v>
      </c>
      <c r="G13" s="81">
        <v>0</v>
      </c>
      <c r="H13" s="81">
        <v>137317008</v>
      </c>
      <c r="I13" s="81">
        <v>13951650</v>
      </c>
      <c r="J13" s="81">
        <v>0</v>
      </c>
      <c r="K13" s="81">
        <v>0</v>
      </c>
      <c r="L13" s="81">
        <v>8094028</v>
      </c>
      <c r="M13" s="81">
        <v>0</v>
      </c>
      <c r="N13" s="81">
        <v>31349934</v>
      </c>
      <c r="O13" s="81">
        <v>44332000</v>
      </c>
      <c r="P13" s="81">
        <v>0</v>
      </c>
      <c r="Q13" s="82">
        <v>391247658</v>
      </c>
      <c r="R13" s="80">
        <v>223398650</v>
      </c>
      <c r="S13" s="81">
        <v>0</v>
      </c>
      <c r="T13" s="81">
        <v>167849008</v>
      </c>
      <c r="U13" s="81">
        <v>0</v>
      </c>
      <c r="V13" s="81">
        <v>0</v>
      </c>
      <c r="W13" s="83">
        <v>391247658</v>
      </c>
    </row>
    <row r="14" spans="1:23" ht="12.75">
      <c r="A14" s="48" t="s">
        <v>567</v>
      </c>
      <c r="B14" s="78" t="s">
        <v>199</v>
      </c>
      <c r="C14" s="79" t="s">
        <v>200</v>
      </c>
      <c r="D14" s="80">
        <v>0</v>
      </c>
      <c r="E14" s="81">
        <v>15966000</v>
      </c>
      <c r="F14" s="81">
        <v>31100000</v>
      </c>
      <c r="G14" s="81">
        <v>0</v>
      </c>
      <c r="H14" s="81">
        <v>23552000</v>
      </c>
      <c r="I14" s="81">
        <v>14850000</v>
      </c>
      <c r="J14" s="81">
        <v>0</v>
      </c>
      <c r="K14" s="81">
        <v>0</v>
      </c>
      <c r="L14" s="81">
        <v>4000000</v>
      </c>
      <c r="M14" s="81">
        <v>4000000</v>
      </c>
      <c r="N14" s="81">
        <v>16780000</v>
      </c>
      <c r="O14" s="81">
        <v>27710000</v>
      </c>
      <c r="P14" s="81">
        <v>0</v>
      </c>
      <c r="Q14" s="82">
        <v>137958000</v>
      </c>
      <c r="R14" s="80">
        <v>89468000</v>
      </c>
      <c r="S14" s="81">
        <v>33300000</v>
      </c>
      <c r="T14" s="81">
        <v>0</v>
      </c>
      <c r="U14" s="81">
        <v>0</v>
      </c>
      <c r="V14" s="81">
        <v>15190000</v>
      </c>
      <c r="W14" s="83">
        <v>137958000</v>
      </c>
    </row>
    <row r="15" spans="1:23" ht="12.75">
      <c r="A15" s="48" t="s">
        <v>567</v>
      </c>
      <c r="B15" s="78" t="s">
        <v>201</v>
      </c>
      <c r="C15" s="79" t="s">
        <v>202</v>
      </c>
      <c r="D15" s="80">
        <v>0</v>
      </c>
      <c r="E15" s="81">
        <v>26404000</v>
      </c>
      <c r="F15" s="81">
        <v>15000000</v>
      </c>
      <c r="G15" s="81">
        <v>0</v>
      </c>
      <c r="H15" s="81">
        <v>15550000</v>
      </c>
      <c r="I15" s="81">
        <v>0</v>
      </c>
      <c r="J15" s="81">
        <v>0</v>
      </c>
      <c r="K15" s="81">
        <v>6000000</v>
      </c>
      <c r="L15" s="81">
        <v>0</v>
      </c>
      <c r="M15" s="81">
        <v>0</v>
      </c>
      <c r="N15" s="81">
        <v>4434766</v>
      </c>
      <c r="O15" s="81">
        <v>6436000</v>
      </c>
      <c r="P15" s="81">
        <v>0</v>
      </c>
      <c r="Q15" s="82">
        <v>73824766</v>
      </c>
      <c r="R15" s="80">
        <v>61263766</v>
      </c>
      <c r="S15" s="81">
        <v>0</v>
      </c>
      <c r="T15" s="81">
        <v>0</v>
      </c>
      <c r="U15" s="81">
        <v>0</v>
      </c>
      <c r="V15" s="81">
        <v>12561000</v>
      </c>
      <c r="W15" s="83">
        <v>73824766</v>
      </c>
    </row>
    <row r="16" spans="1:23" ht="12.75">
      <c r="A16" s="48" t="s">
        <v>568</v>
      </c>
      <c r="B16" s="78" t="s">
        <v>542</v>
      </c>
      <c r="C16" s="79" t="s">
        <v>543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3790800</v>
      </c>
      <c r="P16" s="81">
        <v>0</v>
      </c>
      <c r="Q16" s="82">
        <v>3790800</v>
      </c>
      <c r="R16" s="80">
        <v>0</v>
      </c>
      <c r="S16" s="81">
        <v>0</v>
      </c>
      <c r="T16" s="81">
        <v>0</v>
      </c>
      <c r="U16" s="81">
        <v>0</v>
      </c>
      <c r="V16" s="81">
        <v>3790800</v>
      </c>
      <c r="W16" s="83">
        <v>3790800</v>
      </c>
    </row>
    <row r="17" spans="1:23" ht="13.5">
      <c r="A17" s="49"/>
      <c r="B17" s="84" t="s">
        <v>583</v>
      </c>
      <c r="C17" s="85"/>
      <c r="D17" s="86">
        <f aca="true" t="shared" si="1" ref="D17:W17">SUM(D13:D16)</f>
        <v>0</v>
      </c>
      <c r="E17" s="87">
        <f t="shared" si="1"/>
        <v>150038915</v>
      </c>
      <c r="F17" s="87">
        <f t="shared" si="1"/>
        <v>94634123</v>
      </c>
      <c r="G17" s="87">
        <f t="shared" si="1"/>
        <v>0</v>
      </c>
      <c r="H17" s="87">
        <f t="shared" si="1"/>
        <v>176419008</v>
      </c>
      <c r="I17" s="87">
        <f t="shared" si="1"/>
        <v>28801650</v>
      </c>
      <c r="J17" s="87">
        <f t="shared" si="1"/>
        <v>0</v>
      </c>
      <c r="K17" s="87">
        <f t="shared" si="1"/>
        <v>6000000</v>
      </c>
      <c r="L17" s="87">
        <f t="shared" si="1"/>
        <v>12094028</v>
      </c>
      <c r="M17" s="87">
        <f t="shared" si="1"/>
        <v>4000000</v>
      </c>
      <c r="N17" s="87">
        <f t="shared" si="1"/>
        <v>52564700</v>
      </c>
      <c r="O17" s="87">
        <f t="shared" si="1"/>
        <v>82268800</v>
      </c>
      <c r="P17" s="87">
        <f t="shared" si="1"/>
        <v>0</v>
      </c>
      <c r="Q17" s="88">
        <f t="shared" si="1"/>
        <v>606821224</v>
      </c>
      <c r="R17" s="86">
        <f t="shared" si="1"/>
        <v>374130416</v>
      </c>
      <c r="S17" s="87">
        <f t="shared" si="1"/>
        <v>33300000</v>
      </c>
      <c r="T17" s="87">
        <f t="shared" si="1"/>
        <v>167849008</v>
      </c>
      <c r="U17" s="87">
        <f t="shared" si="1"/>
        <v>0</v>
      </c>
      <c r="V17" s="87">
        <f t="shared" si="1"/>
        <v>31541800</v>
      </c>
      <c r="W17" s="89">
        <f t="shared" si="1"/>
        <v>606821224</v>
      </c>
    </row>
    <row r="18" spans="1:23" ht="12.75">
      <c r="A18" s="48" t="s">
        <v>567</v>
      </c>
      <c r="B18" s="78" t="s">
        <v>67</v>
      </c>
      <c r="C18" s="79" t="s">
        <v>68</v>
      </c>
      <c r="D18" s="80">
        <v>24635000</v>
      </c>
      <c r="E18" s="81">
        <v>76070048</v>
      </c>
      <c r="F18" s="81">
        <v>56581000</v>
      </c>
      <c r="G18" s="81">
        <v>0</v>
      </c>
      <c r="H18" s="81">
        <v>26254080</v>
      </c>
      <c r="I18" s="81">
        <v>25272971</v>
      </c>
      <c r="J18" s="81">
        <v>0</v>
      </c>
      <c r="K18" s="81">
        <v>1054000</v>
      </c>
      <c r="L18" s="81">
        <v>30000000</v>
      </c>
      <c r="M18" s="81">
        <v>0</v>
      </c>
      <c r="N18" s="81">
        <v>38581651</v>
      </c>
      <c r="O18" s="81">
        <v>57074171</v>
      </c>
      <c r="P18" s="81">
        <v>0</v>
      </c>
      <c r="Q18" s="82">
        <v>335522921</v>
      </c>
      <c r="R18" s="80">
        <v>223197699</v>
      </c>
      <c r="S18" s="81">
        <v>0</v>
      </c>
      <c r="T18" s="81">
        <v>0</v>
      </c>
      <c r="U18" s="81">
        <v>0</v>
      </c>
      <c r="V18" s="81">
        <v>112325222</v>
      </c>
      <c r="W18" s="83">
        <v>335522921</v>
      </c>
    </row>
    <row r="19" spans="1:23" ht="12.75">
      <c r="A19" s="48" t="s">
        <v>567</v>
      </c>
      <c r="B19" s="78" t="s">
        <v>203</v>
      </c>
      <c r="C19" s="79" t="s">
        <v>204</v>
      </c>
      <c r="D19" s="80">
        <v>0</v>
      </c>
      <c r="E19" s="81">
        <v>9491250</v>
      </c>
      <c r="F19" s="81">
        <v>25000000</v>
      </c>
      <c r="G19" s="81">
        <v>0</v>
      </c>
      <c r="H19" s="81">
        <v>27670000</v>
      </c>
      <c r="I19" s="81">
        <v>20000000</v>
      </c>
      <c r="J19" s="81">
        <v>0</v>
      </c>
      <c r="K19" s="81">
        <v>0</v>
      </c>
      <c r="L19" s="81">
        <v>0</v>
      </c>
      <c r="M19" s="81">
        <v>35000000</v>
      </c>
      <c r="N19" s="81">
        <v>0</v>
      </c>
      <c r="O19" s="81">
        <v>3489200</v>
      </c>
      <c r="P19" s="81">
        <v>0</v>
      </c>
      <c r="Q19" s="82">
        <v>120650450</v>
      </c>
      <c r="R19" s="80">
        <v>117161250</v>
      </c>
      <c r="S19" s="81">
        <v>0</v>
      </c>
      <c r="T19" s="81">
        <v>0</v>
      </c>
      <c r="U19" s="81">
        <v>0</v>
      </c>
      <c r="V19" s="81">
        <v>3489200</v>
      </c>
      <c r="W19" s="83">
        <v>120650450</v>
      </c>
    </row>
    <row r="20" spans="1:23" ht="12.75">
      <c r="A20" s="48" t="s">
        <v>567</v>
      </c>
      <c r="B20" s="78" t="s">
        <v>205</v>
      </c>
      <c r="C20" s="79" t="s">
        <v>206</v>
      </c>
      <c r="D20" s="80">
        <v>0</v>
      </c>
      <c r="E20" s="81">
        <v>75265810</v>
      </c>
      <c r="F20" s="81">
        <v>91891000</v>
      </c>
      <c r="G20" s="81">
        <v>0</v>
      </c>
      <c r="H20" s="81">
        <v>66600000</v>
      </c>
      <c r="I20" s="81">
        <v>0</v>
      </c>
      <c r="J20" s="81">
        <v>18000000</v>
      </c>
      <c r="K20" s="81">
        <v>4500000</v>
      </c>
      <c r="L20" s="81">
        <v>0</v>
      </c>
      <c r="M20" s="81">
        <v>-18000000</v>
      </c>
      <c r="N20" s="81">
        <v>14214440</v>
      </c>
      <c r="O20" s="81">
        <v>8000000</v>
      </c>
      <c r="P20" s="81">
        <v>0</v>
      </c>
      <c r="Q20" s="82">
        <v>260471250</v>
      </c>
      <c r="R20" s="80">
        <v>258471250</v>
      </c>
      <c r="S20" s="81">
        <v>0</v>
      </c>
      <c r="T20" s="81">
        <v>0</v>
      </c>
      <c r="U20" s="81">
        <v>0</v>
      </c>
      <c r="V20" s="81">
        <v>2000000</v>
      </c>
      <c r="W20" s="83">
        <v>260471250</v>
      </c>
    </row>
    <row r="21" spans="1:23" ht="12.75">
      <c r="A21" s="48" t="s">
        <v>568</v>
      </c>
      <c r="B21" s="78" t="s">
        <v>552</v>
      </c>
      <c r="C21" s="79" t="s">
        <v>553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9000000</v>
      </c>
      <c r="P21" s="81">
        <v>0</v>
      </c>
      <c r="Q21" s="82">
        <v>9000000</v>
      </c>
      <c r="R21" s="80">
        <v>0</v>
      </c>
      <c r="S21" s="81">
        <v>0</v>
      </c>
      <c r="T21" s="81">
        <v>0</v>
      </c>
      <c r="U21" s="81">
        <v>0</v>
      </c>
      <c r="V21" s="81">
        <v>9000000</v>
      </c>
      <c r="W21" s="83">
        <v>9000000</v>
      </c>
    </row>
    <row r="22" spans="1:23" ht="13.5">
      <c r="A22" s="49"/>
      <c r="B22" s="84" t="s">
        <v>584</v>
      </c>
      <c r="C22" s="85"/>
      <c r="D22" s="86">
        <f aca="true" t="shared" si="2" ref="D22:W22">SUM(D18:D21)</f>
        <v>24635000</v>
      </c>
      <c r="E22" s="87">
        <f t="shared" si="2"/>
        <v>160827108</v>
      </c>
      <c r="F22" s="87">
        <f t="shared" si="2"/>
        <v>173472000</v>
      </c>
      <c r="G22" s="87">
        <f t="shared" si="2"/>
        <v>0</v>
      </c>
      <c r="H22" s="87">
        <f t="shared" si="2"/>
        <v>120524080</v>
      </c>
      <c r="I22" s="87">
        <f t="shared" si="2"/>
        <v>45272971</v>
      </c>
      <c r="J22" s="87">
        <f t="shared" si="2"/>
        <v>18000000</v>
      </c>
      <c r="K22" s="87">
        <f t="shared" si="2"/>
        <v>5554000</v>
      </c>
      <c r="L22" s="87">
        <f t="shared" si="2"/>
        <v>30000000</v>
      </c>
      <c r="M22" s="87">
        <f t="shared" si="2"/>
        <v>17000000</v>
      </c>
      <c r="N22" s="87">
        <f t="shared" si="2"/>
        <v>52796091</v>
      </c>
      <c r="O22" s="87">
        <f t="shared" si="2"/>
        <v>77563371</v>
      </c>
      <c r="P22" s="87">
        <f t="shared" si="2"/>
        <v>0</v>
      </c>
      <c r="Q22" s="88">
        <f t="shared" si="2"/>
        <v>725644621</v>
      </c>
      <c r="R22" s="86">
        <f t="shared" si="2"/>
        <v>598830199</v>
      </c>
      <c r="S22" s="87">
        <f t="shared" si="2"/>
        <v>0</v>
      </c>
      <c r="T22" s="87">
        <f t="shared" si="2"/>
        <v>0</v>
      </c>
      <c r="U22" s="87">
        <f t="shared" si="2"/>
        <v>0</v>
      </c>
      <c r="V22" s="87">
        <f t="shared" si="2"/>
        <v>126814422</v>
      </c>
      <c r="W22" s="89">
        <f t="shared" si="2"/>
        <v>725644621</v>
      </c>
    </row>
    <row r="23" spans="1:23" ht="13.5">
      <c r="A23" s="50"/>
      <c r="B23" s="90" t="s">
        <v>585</v>
      </c>
      <c r="C23" s="91"/>
      <c r="D23" s="92">
        <f aca="true" t="shared" si="3" ref="D23:W23">SUM(D9:D11,D13:D16,D18:D21)</f>
        <v>465515000</v>
      </c>
      <c r="E23" s="93">
        <f t="shared" si="3"/>
        <v>4682977212</v>
      </c>
      <c r="F23" s="93">
        <f t="shared" si="3"/>
        <v>2407714446</v>
      </c>
      <c r="G23" s="93">
        <f t="shared" si="3"/>
        <v>44294400</v>
      </c>
      <c r="H23" s="93">
        <f t="shared" si="3"/>
        <v>2478822606</v>
      </c>
      <c r="I23" s="93">
        <f t="shared" si="3"/>
        <v>836625676</v>
      </c>
      <c r="J23" s="93">
        <f t="shared" si="3"/>
        <v>18000000</v>
      </c>
      <c r="K23" s="93">
        <f t="shared" si="3"/>
        <v>56554000</v>
      </c>
      <c r="L23" s="93">
        <f t="shared" si="3"/>
        <v>114494028</v>
      </c>
      <c r="M23" s="93">
        <f t="shared" si="3"/>
        <v>1221086825</v>
      </c>
      <c r="N23" s="93">
        <f t="shared" si="3"/>
        <v>1684098199</v>
      </c>
      <c r="O23" s="93">
        <f t="shared" si="3"/>
        <v>6977428390</v>
      </c>
      <c r="P23" s="93">
        <f t="shared" si="3"/>
        <v>0</v>
      </c>
      <c r="Q23" s="94">
        <f t="shared" si="3"/>
        <v>20987610782</v>
      </c>
      <c r="R23" s="92">
        <f t="shared" si="3"/>
        <v>8181474856</v>
      </c>
      <c r="S23" s="93">
        <f t="shared" si="3"/>
        <v>7415460493</v>
      </c>
      <c r="T23" s="93">
        <f t="shared" si="3"/>
        <v>3329854254</v>
      </c>
      <c r="U23" s="93">
        <f t="shared" si="3"/>
        <v>150000000</v>
      </c>
      <c r="V23" s="93">
        <f t="shared" si="3"/>
        <v>1910821179</v>
      </c>
      <c r="W23" s="95">
        <f t="shared" si="3"/>
        <v>20987610782</v>
      </c>
    </row>
    <row r="24" spans="1:23" ht="12">
      <c r="A24" s="51"/>
      <c r="B24" s="122" t="s">
        <v>43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ht="12">
      <c r="A25" s="52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12">
      <c r="A26" s="51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spans="1:23" ht="12">
      <c r="A27" s="51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spans="1:23" ht="12">
      <c r="A28" s="51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</row>
    <row r="29" spans="1:23" ht="12">
      <c r="A29" s="5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ht="12">
      <c r="A30" s="51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23" ht="12">
      <c r="A31" s="51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1:23" ht="12">
      <c r="A32" s="51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spans="1:23" ht="12">
      <c r="A33" s="51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spans="1:23" ht="12">
      <c r="A34" s="51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</row>
    <row r="35" spans="1:23" ht="12">
      <c r="A35" s="51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12">
      <c r="A36" s="51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spans="1:23" ht="12">
      <c r="A37" s="51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ht="12">
      <c r="A38" s="51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1:23" ht="12">
      <c r="A39" s="51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:23" ht="12">
      <c r="A40" s="51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1:23" ht="12">
      <c r="A41" s="51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ht="12">
      <c r="A42" s="51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2">
      <c r="A43" s="5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2">
      <c r="A44" s="51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2">
      <c r="A45" s="51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2">
      <c r="A46" s="51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2">
      <c r="A47" s="51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25:W25"/>
    <mergeCell ref="B3:W3"/>
    <mergeCell ref="B24:W24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281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586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565</v>
      </c>
      <c r="B9" s="78" t="s">
        <v>52</v>
      </c>
      <c r="C9" s="79" t="s">
        <v>53</v>
      </c>
      <c r="D9" s="80">
        <v>106571231</v>
      </c>
      <c r="E9" s="81">
        <v>2584028000</v>
      </c>
      <c r="F9" s="81">
        <v>761578000</v>
      </c>
      <c r="G9" s="81">
        <v>0</v>
      </c>
      <c r="H9" s="81">
        <v>873954000</v>
      </c>
      <c r="I9" s="81">
        <v>627814000</v>
      </c>
      <c r="J9" s="81">
        <v>0</v>
      </c>
      <c r="K9" s="81">
        <v>0</v>
      </c>
      <c r="L9" s="81">
        <v>64300000</v>
      </c>
      <c r="M9" s="81">
        <v>112464000</v>
      </c>
      <c r="N9" s="81">
        <v>893631000</v>
      </c>
      <c r="O9" s="81">
        <v>1624728929</v>
      </c>
      <c r="P9" s="81">
        <v>39271840</v>
      </c>
      <c r="Q9" s="82">
        <v>7688341000</v>
      </c>
      <c r="R9" s="80">
        <v>3559428000</v>
      </c>
      <c r="S9" s="81">
        <v>1000000000</v>
      </c>
      <c r="T9" s="81">
        <v>3128913000</v>
      </c>
      <c r="U9" s="81">
        <v>0</v>
      </c>
      <c r="V9" s="81">
        <v>0</v>
      </c>
      <c r="W9" s="83">
        <v>7688341000</v>
      </c>
    </row>
    <row r="10" spans="1:23" ht="13.5">
      <c r="A10" s="49"/>
      <c r="B10" s="84" t="s">
        <v>566</v>
      </c>
      <c r="C10" s="85"/>
      <c r="D10" s="86">
        <f aca="true" t="shared" si="0" ref="D10:W10">D9</f>
        <v>106571231</v>
      </c>
      <c r="E10" s="87">
        <f t="shared" si="0"/>
        <v>2584028000</v>
      </c>
      <c r="F10" s="87">
        <f t="shared" si="0"/>
        <v>761578000</v>
      </c>
      <c r="G10" s="87">
        <f t="shared" si="0"/>
        <v>0</v>
      </c>
      <c r="H10" s="87">
        <f t="shared" si="0"/>
        <v>873954000</v>
      </c>
      <c r="I10" s="87">
        <f t="shared" si="0"/>
        <v>627814000</v>
      </c>
      <c r="J10" s="87">
        <f t="shared" si="0"/>
        <v>0</v>
      </c>
      <c r="K10" s="87">
        <f t="shared" si="0"/>
        <v>0</v>
      </c>
      <c r="L10" s="87">
        <f t="shared" si="0"/>
        <v>64300000</v>
      </c>
      <c r="M10" s="87">
        <f t="shared" si="0"/>
        <v>112464000</v>
      </c>
      <c r="N10" s="87">
        <f t="shared" si="0"/>
        <v>893631000</v>
      </c>
      <c r="O10" s="87">
        <f t="shared" si="0"/>
        <v>1624728929</v>
      </c>
      <c r="P10" s="87">
        <f t="shared" si="0"/>
        <v>39271840</v>
      </c>
      <c r="Q10" s="88">
        <f t="shared" si="0"/>
        <v>7688341000</v>
      </c>
      <c r="R10" s="86">
        <f t="shared" si="0"/>
        <v>3559428000</v>
      </c>
      <c r="S10" s="87">
        <f t="shared" si="0"/>
        <v>1000000000</v>
      </c>
      <c r="T10" s="87">
        <f t="shared" si="0"/>
        <v>3128913000</v>
      </c>
      <c r="U10" s="87">
        <f t="shared" si="0"/>
        <v>0</v>
      </c>
      <c r="V10" s="87">
        <f t="shared" si="0"/>
        <v>0</v>
      </c>
      <c r="W10" s="89">
        <f t="shared" si="0"/>
        <v>7688341000</v>
      </c>
    </row>
    <row r="11" spans="1:23" ht="12.75">
      <c r="A11" s="48" t="s">
        <v>567</v>
      </c>
      <c r="B11" s="78" t="s">
        <v>207</v>
      </c>
      <c r="C11" s="79" t="s">
        <v>208</v>
      </c>
      <c r="D11" s="80">
        <v>525729</v>
      </c>
      <c r="E11" s="81">
        <v>32000014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33075</v>
      </c>
      <c r="L11" s="81">
        <v>0</v>
      </c>
      <c r="M11" s="81">
        <v>0</v>
      </c>
      <c r="N11" s="81">
        <v>7055683</v>
      </c>
      <c r="O11" s="81">
        <v>2393022</v>
      </c>
      <c r="P11" s="81">
        <v>0</v>
      </c>
      <c r="Q11" s="82">
        <v>42007523</v>
      </c>
      <c r="R11" s="80">
        <v>30708319</v>
      </c>
      <c r="S11" s="81">
        <v>0</v>
      </c>
      <c r="T11" s="81">
        <v>0</v>
      </c>
      <c r="U11" s="81">
        <v>0</v>
      </c>
      <c r="V11" s="81">
        <v>11299202</v>
      </c>
      <c r="W11" s="83">
        <v>42007521</v>
      </c>
    </row>
    <row r="12" spans="1:23" ht="12.75">
      <c r="A12" s="48" t="s">
        <v>567</v>
      </c>
      <c r="B12" s="78" t="s">
        <v>209</v>
      </c>
      <c r="C12" s="79" t="s">
        <v>210</v>
      </c>
      <c r="D12" s="80">
        <v>0</v>
      </c>
      <c r="E12" s="81">
        <v>32373150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1513000</v>
      </c>
      <c r="P12" s="81">
        <v>0</v>
      </c>
      <c r="Q12" s="82">
        <v>33886150</v>
      </c>
      <c r="R12" s="80">
        <v>32373150</v>
      </c>
      <c r="S12" s="81">
        <v>0</v>
      </c>
      <c r="T12" s="81">
        <v>0</v>
      </c>
      <c r="U12" s="81">
        <v>0</v>
      </c>
      <c r="V12" s="81">
        <v>1513000</v>
      </c>
      <c r="W12" s="83">
        <v>33886150</v>
      </c>
    </row>
    <row r="13" spans="1:23" ht="12.75">
      <c r="A13" s="48" t="s">
        <v>567</v>
      </c>
      <c r="B13" s="78" t="s">
        <v>211</v>
      </c>
      <c r="C13" s="79" t="s">
        <v>212</v>
      </c>
      <c r="D13" s="80">
        <v>0</v>
      </c>
      <c r="E13" s="81">
        <v>29839489</v>
      </c>
      <c r="F13" s="81">
        <v>0</v>
      </c>
      <c r="G13" s="81">
        <v>0</v>
      </c>
      <c r="H13" s="81">
        <v>3158000</v>
      </c>
      <c r="I13" s="81">
        <v>300000</v>
      </c>
      <c r="J13" s="81">
        <v>0</v>
      </c>
      <c r="K13" s="81">
        <v>0</v>
      </c>
      <c r="L13" s="81">
        <v>0</v>
      </c>
      <c r="M13" s="81">
        <v>0</v>
      </c>
      <c r="N13" s="81">
        <v>4750000</v>
      </c>
      <c r="O13" s="81">
        <v>33883000</v>
      </c>
      <c r="P13" s="81">
        <v>0</v>
      </c>
      <c r="Q13" s="82">
        <v>71930489</v>
      </c>
      <c r="R13" s="80">
        <v>22173000</v>
      </c>
      <c r="S13" s="81">
        <v>0</v>
      </c>
      <c r="T13" s="81">
        <v>49757489</v>
      </c>
      <c r="U13" s="81">
        <v>0</v>
      </c>
      <c r="V13" s="81">
        <v>0</v>
      </c>
      <c r="W13" s="83">
        <v>71930489</v>
      </c>
    </row>
    <row r="14" spans="1:23" ht="12.75">
      <c r="A14" s="48" t="s">
        <v>567</v>
      </c>
      <c r="B14" s="78" t="s">
        <v>213</v>
      </c>
      <c r="C14" s="79" t="s">
        <v>214</v>
      </c>
      <c r="D14" s="80">
        <v>0</v>
      </c>
      <c r="E14" s="81">
        <v>36721422</v>
      </c>
      <c r="F14" s="81">
        <v>6466400</v>
      </c>
      <c r="G14" s="81">
        <v>0</v>
      </c>
      <c r="H14" s="81">
        <v>16000000</v>
      </c>
      <c r="I14" s="81">
        <v>0</v>
      </c>
      <c r="J14" s="81">
        <v>55264656</v>
      </c>
      <c r="K14" s="81">
        <v>0</v>
      </c>
      <c r="L14" s="81">
        <v>0</v>
      </c>
      <c r="M14" s="81">
        <v>0</v>
      </c>
      <c r="N14" s="81">
        <v>28803367</v>
      </c>
      <c r="O14" s="81">
        <v>637755</v>
      </c>
      <c r="P14" s="81">
        <v>0</v>
      </c>
      <c r="Q14" s="82">
        <v>143893600</v>
      </c>
      <c r="R14" s="80">
        <v>134311450</v>
      </c>
      <c r="S14" s="81">
        <v>0</v>
      </c>
      <c r="T14" s="81">
        <v>9582150</v>
      </c>
      <c r="U14" s="81">
        <v>0</v>
      </c>
      <c r="V14" s="81">
        <v>0</v>
      </c>
      <c r="W14" s="83">
        <v>143893600</v>
      </c>
    </row>
    <row r="15" spans="1:23" ht="12.75">
      <c r="A15" s="48" t="s">
        <v>568</v>
      </c>
      <c r="B15" s="78" t="s">
        <v>498</v>
      </c>
      <c r="C15" s="79" t="s">
        <v>499</v>
      </c>
      <c r="D15" s="80">
        <v>0</v>
      </c>
      <c r="E15" s="81">
        <v>0</v>
      </c>
      <c r="F15" s="81">
        <v>239124887</v>
      </c>
      <c r="G15" s="81">
        <v>0</v>
      </c>
      <c r="H15" s="81">
        <v>0</v>
      </c>
      <c r="I15" s="81">
        <v>51912730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26086596</v>
      </c>
      <c r="P15" s="81">
        <v>0</v>
      </c>
      <c r="Q15" s="82">
        <v>317124213</v>
      </c>
      <c r="R15" s="80">
        <v>291037617</v>
      </c>
      <c r="S15" s="81">
        <v>0</v>
      </c>
      <c r="T15" s="81">
        <v>26086596</v>
      </c>
      <c r="U15" s="81">
        <v>0</v>
      </c>
      <c r="V15" s="81">
        <v>0</v>
      </c>
      <c r="W15" s="83">
        <v>317124213</v>
      </c>
    </row>
    <row r="16" spans="1:23" ht="13.5">
      <c r="A16" s="49"/>
      <c r="B16" s="84" t="s">
        <v>587</v>
      </c>
      <c r="C16" s="85"/>
      <c r="D16" s="86">
        <f aca="true" t="shared" si="1" ref="D16:W16">SUM(D11:D15)</f>
        <v>525729</v>
      </c>
      <c r="E16" s="87">
        <f t="shared" si="1"/>
        <v>130934075</v>
      </c>
      <c r="F16" s="87">
        <f t="shared" si="1"/>
        <v>245591287</v>
      </c>
      <c r="G16" s="87">
        <f t="shared" si="1"/>
        <v>0</v>
      </c>
      <c r="H16" s="87">
        <f t="shared" si="1"/>
        <v>19158000</v>
      </c>
      <c r="I16" s="87">
        <f t="shared" si="1"/>
        <v>52212730</v>
      </c>
      <c r="J16" s="87">
        <f t="shared" si="1"/>
        <v>55264656</v>
      </c>
      <c r="K16" s="87">
        <f t="shared" si="1"/>
        <v>33075</v>
      </c>
      <c r="L16" s="87">
        <f t="shared" si="1"/>
        <v>0</v>
      </c>
      <c r="M16" s="87">
        <f t="shared" si="1"/>
        <v>0</v>
      </c>
      <c r="N16" s="87">
        <f t="shared" si="1"/>
        <v>40609050</v>
      </c>
      <c r="O16" s="87">
        <f t="shared" si="1"/>
        <v>64513373</v>
      </c>
      <c r="P16" s="87">
        <f t="shared" si="1"/>
        <v>0</v>
      </c>
      <c r="Q16" s="88">
        <f t="shared" si="1"/>
        <v>608841975</v>
      </c>
      <c r="R16" s="86">
        <f t="shared" si="1"/>
        <v>510603536</v>
      </c>
      <c r="S16" s="87">
        <f t="shared" si="1"/>
        <v>0</v>
      </c>
      <c r="T16" s="87">
        <f t="shared" si="1"/>
        <v>85426235</v>
      </c>
      <c r="U16" s="87">
        <f t="shared" si="1"/>
        <v>0</v>
      </c>
      <c r="V16" s="87">
        <f t="shared" si="1"/>
        <v>12812202</v>
      </c>
      <c r="W16" s="89">
        <f t="shared" si="1"/>
        <v>608841973</v>
      </c>
    </row>
    <row r="17" spans="1:23" ht="12.75">
      <c r="A17" s="48" t="s">
        <v>567</v>
      </c>
      <c r="B17" s="78" t="s">
        <v>215</v>
      </c>
      <c r="C17" s="79" t="s">
        <v>216</v>
      </c>
      <c r="D17" s="80">
        <v>0</v>
      </c>
      <c r="E17" s="81">
        <v>22000000</v>
      </c>
      <c r="F17" s="81">
        <v>0</v>
      </c>
      <c r="G17" s="81">
        <v>1500000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7000000</v>
      </c>
      <c r="O17" s="81">
        <v>0</v>
      </c>
      <c r="P17" s="81">
        <v>0</v>
      </c>
      <c r="Q17" s="82">
        <v>30500000</v>
      </c>
      <c r="R17" s="80">
        <v>27591000</v>
      </c>
      <c r="S17" s="81">
        <v>0</v>
      </c>
      <c r="T17" s="81">
        <v>0</v>
      </c>
      <c r="U17" s="81">
        <v>0</v>
      </c>
      <c r="V17" s="81">
        <v>2909000</v>
      </c>
      <c r="W17" s="83">
        <v>30500000</v>
      </c>
    </row>
    <row r="18" spans="1:23" ht="12.75">
      <c r="A18" s="48" t="s">
        <v>567</v>
      </c>
      <c r="B18" s="78" t="s">
        <v>217</v>
      </c>
      <c r="C18" s="79" t="s">
        <v>218</v>
      </c>
      <c r="D18" s="80">
        <v>0</v>
      </c>
      <c r="E18" s="81">
        <v>23039000</v>
      </c>
      <c r="F18" s="81">
        <v>0</v>
      </c>
      <c r="G18" s="81">
        <v>0</v>
      </c>
      <c r="H18" s="81">
        <v>316200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1638116</v>
      </c>
      <c r="P18" s="81">
        <v>0</v>
      </c>
      <c r="Q18" s="82">
        <v>24993316</v>
      </c>
      <c r="R18" s="80">
        <v>23039000</v>
      </c>
      <c r="S18" s="81">
        <v>0</v>
      </c>
      <c r="T18" s="81">
        <v>1954316</v>
      </c>
      <c r="U18" s="81">
        <v>0</v>
      </c>
      <c r="V18" s="81">
        <v>0</v>
      </c>
      <c r="W18" s="83">
        <v>24993316</v>
      </c>
    </row>
    <row r="19" spans="1:23" ht="12.75">
      <c r="A19" s="48" t="s">
        <v>567</v>
      </c>
      <c r="B19" s="78" t="s">
        <v>219</v>
      </c>
      <c r="C19" s="79" t="s">
        <v>220</v>
      </c>
      <c r="D19" s="80">
        <v>0</v>
      </c>
      <c r="E19" s="81">
        <v>12031000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2">
        <v>12031000</v>
      </c>
      <c r="R19" s="80">
        <v>12031000</v>
      </c>
      <c r="S19" s="81">
        <v>0</v>
      </c>
      <c r="T19" s="81">
        <v>0</v>
      </c>
      <c r="U19" s="81">
        <v>0</v>
      </c>
      <c r="V19" s="81">
        <v>0</v>
      </c>
      <c r="W19" s="83">
        <v>12031000</v>
      </c>
    </row>
    <row r="20" spans="1:23" ht="12.75">
      <c r="A20" s="48" t="s">
        <v>567</v>
      </c>
      <c r="B20" s="78" t="s">
        <v>221</v>
      </c>
      <c r="C20" s="79" t="s">
        <v>222</v>
      </c>
      <c r="D20" s="80">
        <v>0</v>
      </c>
      <c r="E20" s="81">
        <v>11719000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235084</v>
      </c>
      <c r="P20" s="81">
        <v>0</v>
      </c>
      <c r="Q20" s="82">
        <v>11954084</v>
      </c>
      <c r="R20" s="80">
        <v>11719000</v>
      </c>
      <c r="S20" s="81">
        <v>0</v>
      </c>
      <c r="T20" s="81">
        <v>0</v>
      </c>
      <c r="U20" s="81">
        <v>0</v>
      </c>
      <c r="V20" s="81">
        <v>235084</v>
      </c>
      <c r="W20" s="83">
        <v>11954084</v>
      </c>
    </row>
    <row r="21" spans="1:23" ht="12.75">
      <c r="A21" s="48" t="s">
        <v>567</v>
      </c>
      <c r="B21" s="78" t="s">
        <v>69</v>
      </c>
      <c r="C21" s="79" t="s">
        <v>70</v>
      </c>
      <c r="D21" s="80">
        <v>1500000</v>
      </c>
      <c r="E21" s="81">
        <v>223825262</v>
      </c>
      <c r="F21" s="81">
        <v>66235000</v>
      </c>
      <c r="G21" s="81">
        <v>0</v>
      </c>
      <c r="H21" s="81">
        <v>3674872</v>
      </c>
      <c r="I21" s="81">
        <v>0</v>
      </c>
      <c r="J21" s="81">
        <v>0</v>
      </c>
      <c r="K21" s="81">
        <v>5670000</v>
      </c>
      <c r="L21" s="81">
        <v>34249671</v>
      </c>
      <c r="M21" s="81">
        <v>43694876</v>
      </c>
      <c r="N21" s="81">
        <v>49770000</v>
      </c>
      <c r="O21" s="81">
        <v>85525380</v>
      </c>
      <c r="P21" s="81">
        <v>0</v>
      </c>
      <c r="Q21" s="82">
        <v>514145061</v>
      </c>
      <c r="R21" s="80">
        <v>396145061</v>
      </c>
      <c r="S21" s="81">
        <v>0</v>
      </c>
      <c r="T21" s="81">
        <v>118000000</v>
      </c>
      <c r="U21" s="81">
        <v>0</v>
      </c>
      <c r="V21" s="81">
        <v>0</v>
      </c>
      <c r="W21" s="83">
        <v>514145061</v>
      </c>
    </row>
    <row r="22" spans="1:23" ht="12.75">
      <c r="A22" s="48" t="s">
        <v>567</v>
      </c>
      <c r="B22" s="78" t="s">
        <v>223</v>
      </c>
      <c r="C22" s="79" t="s">
        <v>224</v>
      </c>
      <c r="D22" s="80">
        <v>0</v>
      </c>
      <c r="E22" s="81">
        <v>8969910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7973540</v>
      </c>
      <c r="O22" s="81">
        <v>535000</v>
      </c>
      <c r="P22" s="81">
        <v>0</v>
      </c>
      <c r="Q22" s="82">
        <v>17478450</v>
      </c>
      <c r="R22" s="80">
        <v>16943450</v>
      </c>
      <c r="S22" s="81">
        <v>0</v>
      </c>
      <c r="T22" s="81">
        <v>0</v>
      </c>
      <c r="U22" s="81">
        <v>0</v>
      </c>
      <c r="V22" s="81">
        <v>535000</v>
      </c>
      <c r="W22" s="83">
        <v>17478450</v>
      </c>
    </row>
    <row r="23" spans="1:23" ht="12.75">
      <c r="A23" s="48" t="s">
        <v>567</v>
      </c>
      <c r="B23" s="78" t="s">
        <v>225</v>
      </c>
      <c r="C23" s="79" t="s">
        <v>226</v>
      </c>
      <c r="D23" s="80">
        <v>0</v>
      </c>
      <c r="E23" s="81">
        <v>17519900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2">
        <v>17519900</v>
      </c>
      <c r="R23" s="80">
        <v>17519900</v>
      </c>
      <c r="S23" s="81">
        <v>0</v>
      </c>
      <c r="T23" s="81">
        <v>0</v>
      </c>
      <c r="U23" s="81">
        <v>0</v>
      </c>
      <c r="V23" s="81">
        <v>0</v>
      </c>
      <c r="W23" s="83">
        <v>17519900</v>
      </c>
    </row>
    <row r="24" spans="1:23" ht="12.75">
      <c r="A24" s="48" t="s">
        <v>568</v>
      </c>
      <c r="B24" s="78" t="s">
        <v>500</v>
      </c>
      <c r="C24" s="79" t="s">
        <v>501</v>
      </c>
      <c r="D24" s="80">
        <v>0</v>
      </c>
      <c r="E24" s="81">
        <v>0</v>
      </c>
      <c r="F24" s="81">
        <v>211944000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2">
        <v>211944000</v>
      </c>
      <c r="R24" s="80">
        <v>211944000</v>
      </c>
      <c r="S24" s="81">
        <v>0</v>
      </c>
      <c r="T24" s="81">
        <v>0</v>
      </c>
      <c r="U24" s="81">
        <v>0</v>
      </c>
      <c r="V24" s="81">
        <v>0</v>
      </c>
      <c r="W24" s="83">
        <v>211944000</v>
      </c>
    </row>
    <row r="25" spans="1:23" ht="13.5">
      <c r="A25" s="49"/>
      <c r="B25" s="84" t="s">
        <v>588</v>
      </c>
      <c r="C25" s="85"/>
      <c r="D25" s="86">
        <f aca="true" t="shared" si="2" ref="D25:W25">SUM(D17:D24)</f>
        <v>1500000</v>
      </c>
      <c r="E25" s="87">
        <f t="shared" si="2"/>
        <v>319104072</v>
      </c>
      <c r="F25" s="87">
        <f t="shared" si="2"/>
        <v>278179000</v>
      </c>
      <c r="G25" s="87">
        <f t="shared" si="2"/>
        <v>1500000</v>
      </c>
      <c r="H25" s="87">
        <f t="shared" si="2"/>
        <v>3991072</v>
      </c>
      <c r="I25" s="87">
        <f t="shared" si="2"/>
        <v>0</v>
      </c>
      <c r="J25" s="87">
        <f t="shared" si="2"/>
        <v>0</v>
      </c>
      <c r="K25" s="87">
        <f t="shared" si="2"/>
        <v>5670000</v>
      </c>
      <c r="L25" s="87">
        <f t="shared" si="2"/>
        <v>34249671</v>
      </c>
      <c r="M25" s="87">
        <f t="shared" si="2"/>
        <v>43694876</v>
      </c>
      <c r="N25" s="87">
        <f t="shared" si="2"/>
        <v>64743540</v>
      </c>
      <c r="O25" s="87">
        <f t="shared" si="2"/>
        <v>87933580</v>
      </c>
      <c r="P25" s="87">
        <f t="shared" si="2"/>
        <v>0</v>
      </c>
      <c r="Q25" s="88">
        <f t="shared" si="2"/>
        <v>840565811</v>
      </c>
      <c r="R25" s="86">
        <f t="shared" si="2"/>
        <v>716932411</v>
      </c>
      <c r="S25" s="87">
        <f t="shared" si="2"/>
        <v>0</v>
      </c>
      <c r="T25" s="87">
        <f t="shared" si="2"/>
        <v>119954316</v>
      </c>
      <c r="U25" s="87">
        <f t="shared" si="2"/>
        <v>0</v>
      </c>
      <c r="V25" s="87">
        <f t="shared" si="2"/>
        <v>3679084</v>
      </c>
      <c r="W25" s="89">
        <f t="shared" si="2"/>
        <v>840565811</v>
      </c>
    </row>
    <row r="26" spans="1:23" ht="12.75">
      <c r="A26" s="48" t="s">
        <v>567</v>
      </c>
      <c r="B26" s="78" t="s">
        <v>227</v>
      </c>
      <c r="C26" s="79" t="s">
        <v>228</v>
      </c>
      <c r="D26" s="80">
        <v>0</v>
      </c>
      <c r="E26" s="81">
        <v>21381214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6922786</v>
      </c>
      <c r="O26" s="81">
        <v>0</v>
      </c>
      <c r="P26" s="81">
        <v>0</v>
      </c>
      <c r="Q26" s="82">
        <v>28304000</v>
      </c>
      <c r="R26" s="80">
        <v>28304000</v>
      </c>
      <c r="S26" s="81">
        <v>0</v>
      </c>
      <c r="T26" s="81">
        <v>0</v>
      </c>
      <c r="U26" s="81">
        <v>0</v>
      </c>
      <c r="V26" s="81">
        <v>0</v>
      </c>
      <c r="W26" s="83">
        <v>28304000</v>
      </c>
    </row>
    <row r="27" spans="1:23" ht="12.75">
      <c r="A27" s="48" t="s">
        <v>567</v>
      </c>
      <c r="B27" s="78" t="s">
        <v>229</v>
      </c>
      <c r="C27" s="79" t="s">
        <v>230</v>
      </c>
      <c r="D27" s="80">
        <v>0</v>
      </c>
      <c r="E27" s="81">
        <v>37661000</v>
      </c>
      <c r="F27" s="81">
        <v>0</v>
      </c>
      <c r="G27" s="81">
        <v>0</v>
      </c>
      <c r="H27" s="81">
        <v>5000000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2">
        <v>42661000</v>
      </c>
      <c r="R27" s="80">
        <v>42661000</v>
      </c>
      <c r="S27" s="81">
        <v>0</v>
      </c>
      <c r="T27" s="81">
        <v>0</v>
      </c>
      <c r="U27" s="81">
        <v>0</v>
      </c>
      <c r="V27" s="81">
        <v>0</v>
      </c>
      <c r="W27" s="83">
        <v>42661000</v>
      </c>
    </row>
    <row r="28" spans="1:23" ht="12.75">
      <c r="A28" s="48" t="s">
        <v>567</v>
      </c>
      <c r="B28" s="78" t="s">
        <v>231</v>
      </c>
      <c r="C28" s="79" t="s">
        <v>232</v>
      </c>
      <c r="D28" s="80">
        <v>0</v>
      </c>
      <c r="E28" s="81">
        <v>44683000</v>
      </c>
      <c r="F28" s="81">
        <v>0</v>
      </c>
      <c r="G28" s="81">
        <v>0</v>
      </c>
      <c r="H28" s="81">
        <v>8000000</v>
      </c>
      <c r="I28" s="81">
        <v>5328350</v>
      </c>
      <c r="J28" s="81">
        <v>0</v>
      </c>
      <c r="K28" s="81">
        <v>0</v>
      </c>
      <c r="L28" s="81">
        <v>0</v>
      </c>
      <c r="M28" s="81">
        <v>0</v>
      </c>
      <c r="N28" s="81">
        <v>19243000</v>
      </c>
      <c r="O28" s="81">
        <v>12124780</v>
      </c>
      <c r="P28" s="81">
        <v>0</v>
      </c>
      <c r="Q28" s="82">
        <v>89379130</v>
      </c>
      <c r="R28" s="80">
        <v>70650780</v>
      </c>
      <c r="S28" s="81">
        <v>0</v>
      </c>
      <c r="T28" s="81">
        <v>0</v>
      </c>
      <c r="U28" s="81">
        <v>0</v>
      </c>
      <c r="V28" s="81">
        <v>18728350</v>
      </c>
      <c r="W28" s="83">
        <v>89379130</v>
      </c>
    </row>
    <row r="29" spans="1:23" ht="12.75">
      <c r="A29" s="48" t="s">
        <v>568</v>
      </c>
      <c r="B29" s="78" t="s">
        <v>502</v>
      </c>
      <c r="C29" s="79" t="s">
        <v>503</v>
      </c>
      <c r="D29" s="80">
        <v>0</v>
      </c>
      <c r="E29" s="81">
        <v>0</v>
      </c>
      <c r="F29" s="81">
        <v>420034000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2">
        <v>420034000</v>
      </c>
      <c r="R29" s="80">
        <v>420034000</v>
      </c>
      <c r="S29" s="81">
        <v>0</v>
      </c>
      <c r="T29" s="81">
        <v>0</v>
      </c>
      <c r="U29" s="81">
        <v>0</v>
      </c>
      <c r="V29" s="81">
        <v>0</v>
      </c>
      <c r="W29" s="83">
        <v>420034000</v>
      </c>
    </row>
    <row r="30" spans="1:23" ht="13.5">
      <c r="A30" s="49"/>
      <c r="B30" s="84" t="s">
        <v>589</v>
      </c>
      <c r="C30" s="85"/>
      <c r="D30" s="86">
        <f aca="true" t="shared" si="3" ref="D30:W30">SUM(D26:D29)</f>
        <v>0</v>
      </c>
      <c r="E30" s="87">
        <f t="shared" si="3"/>
        <v>103725214</v>
      </c>
      <c r="F30" s="87">
        <f t="shared" si="3"/>
        <v>420034000</v>
      </c>
      <c r="G30" s="87">
        <f t="shared" si="3"/>
        <v>0</v>
      </c>
      <c r="H30" s="87">
        <f t="shared" si="3"/>
        <v>13000000</v>
      </c>
      <c r="I30" s="87">
        <f t="shared" si="3"/>
        <v>5328350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0</v>
      </c>
      <c r="N30" s="87">
        <f t="shared" si="3"/>
        <v>26165786</v>
      </c>
      <c r="O30" s="87">
        <f t="shared" si="3"/>
        <v>12124780</v>
      </c>
      <c r="P30" s="87">
        <f t="shared" si="3"/>
        <v>0</v>
      </c>
      <c r="Q30" s="88">
        <f t="shared" si="3"/>
        <v>580378130</v>
      </c>
      <c r="R30" s="86">
        <f t="shared" si="3"/>
        <v>561649780</v>
      </c>
      <c r="S30" s="87">
        <f t="shared" si="3"/>
        <v>0</v>
      </c>
      <c r="T30" s="87">
        <f t="shared" si="3"/>
        <v>0</v>
      </c>
      <c r="U30" s="87">
        <f t="shared" si="3"/>
        <v>0</v>
      </c>
      <c r="V30" s="87">
        <f t="shared" si="3"/>
        <v>18728350</v>
      </c>
      <c r="W30" s="89">
        <f t="shared" si="3"/>
        <v>580378130</v>
      </c>
    </row>
    <row r="31" spans="1:23" ht="12.75">
      <c r="A31" s="48" t="s">
        <v>567</v>
      </c>
      <c r="B31" s="78" t="s">
        <v>233</v>
      </c>
      <c r="C31" s="79" t="s">
        <v>234</v>
      </c>
      <c r="D31" s="80">
        <v>1000000</v>
      </c>
      <c r="E31" s="81">
        <v>17710000</v>
      </c>
      <c r="F31" s="81">
        <v>0</v>
      </c>
      <c r="G31" s="81">
        <v>0</v>
      </c>
      <c r="H31" s="81">
        <v>5600000</v>
      </c>
      <c r="I31" s="81">
        <v>0</v>
      </c>
      <c r="J31" s="81">
        <v>0</v>
      </c>
      <c r="K31" s="81">
        <v>0</v>
      </c>
      <c r="L31" s="81">
        <v>0</v>
      </c>
      <c r="M31" s="81">
        <v>5490000</v>
      </c>
      <c r="N31" s="81">
        <v>0</v>
      </c>
      <c r="O31" s="81">
        <v>5296500</v>
      </c>
      <c r="P31" s="81">
        <v>0</v>
      </c>
      <c r="Q31" s="82">
        <v>35096500</v>
      </c>
      <c r="R31" s="80">
        <v>15210000</v>
      </c>
      <c r="S31" s="81">
        <v>0</v>
      </c>
      <c r="T31" s="81">
        <v>0</v>
      </c>
      <c r="U31" s="81">
        <v>0</v>
      </c>
      <c r="V31" s="81">
        <v>19886500</v>
      </c>
      <c r="W31" s="83">
        <v>35096500</v>
      </c>
    </row>
    <row r="32" spans="1:23" ht="12.75">
      <c r="A32" s="48" t="s">
        <v>567</v>
      </c>
      <c r="B32" s="78" t="s">
        <v>235</v>
      </c>
      <c r="C32" s="79" t="s">
        <v>236</v>
      </c>
      <c r="D32" s="80">
        <v>7500000</v>
      </c>
      <c r="E32" s="81">
        <v>30870509</v>
      </c>
      <c r="F32" s="81">
        <v>0</v>
      </c>
      <c r="G32" s="81">
        <v>0</v>
      </c>
      <c r="H32" s="81">
        <v>30000000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39623724</v>
      </c>
      <c r="O32" s="81">
        <v>1592365</v>
      </c>
      <c r="P32" s="81">
        <v>1150000</v>
      </c>
      <c r="Q32" s="82">
        <v>110736598</v>
      </c>
      <c r="R32" s="80">
        <v>43198000</v>
      </c>
      <c r="S32" s="81">
        <v>0</v>
      </c>
      <c r="T32" s="81">
        <v>67538598</v>
      </c>
      <c r="U32" s="81">
        <v>0</v>
      </c>
      <c r="V32" s="81">
        <v>0</v>
      </c>
      <c r="W32" s="83">
        <v>110736598</v>
      </c>
    </row>
    <row r="33" spans="1:23" ht="12.75">
      <c r="A33" s="48" t="s">
        <v>567</v>
      </c>
      <c r="B33" s="78" t="s">
        <v>237</v>
      </c>
      <c r="C33" s="79" t="s">
        <v>238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2">
        <v>0</v>
      </c>
      <c r="R33" s="80">
        <v>0</v>
      </c>
      <c r="S33" s="81">
        <v>0</v>
      </c>
      <c r="T33" s="81">
        <v>0</v>
      </c>
      <c r="U33" s="81">
        <v>0</v>
      </c>
      <c r="V33" s="81">
        <v>0</v>
      </c>
      <c r="W33" s="83">
        <v>0</v>
      </c>
    </row>
    <row r="34" spans="1:23" ht="12.75">
      <c r="A34" s="48" t="s">
        <v>567</v>
      </c>
      <c r="B34" s="78" t="s">
        <v>239</v>
      </c>
      <c r="C34" s="79" t="s">
        <v>240</v>
      </c>
      <c r="D34" s="80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2">
        <v>0</v>
      </c>
      <c r="R34" s="80">
        <v>0</v>
      </c>
      <c r="S34" s="81">
        <v>0</v>
      </c>
      <c r="T34" s="81">
        <v>0</v>
      </c>
      <c r="U34" s="81">
        <v>0</v>
      </c>
      <c r="V34" s="81">
        <v>0</v>
      </c>
      <c r="W34" s="83">
        <v>0</v>
      </c>
    </row>
    <row r="35" spans="1:23" ht="12.75">
      <c r="A35" s="48" t="s">
        <v>568</v>
      </c>
      <c r="B35" s="78" t="s">
        <v>504</v>
      </c>
      <c r="C35" s="79" t="s">
        <v>505</v>
      </c>
      <c r="D35" s="80">
        <v>0</v>
      </c>
      <c r="E35" s="81">
        <v>0</v>
      </c>
      <c r="F35" s="81">
        <v>253272096</v>
      </c>
      <c r="G35" s="81">
        <v>0</v>
      </c>
      <c r="H35" s="81">
        <v>0</v>
      </c>
      <c r="I35" s="81">
        <v>42625396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4965967</v>
      </c>
      <c r="P35" s="81">
        <v>0</v>
      </c>
      <c r="Q35" s="82">
        <v>300863459</v>
      </c>
      <c r="R35" s="80">
        <v>295897492</v>
      </c>
      <c r="S35" s="81">
        <v>0</v>
      </c>
      <c r="T35" s="81">
        <v>0</v>
      </c>
      <c r="U35" s="81">
        <v>0</v>
      </c>
      <c r="V35" s="81">
        <v>4965967</v>
      </c>
      <c r="W35" s="83">
        <v>300863459</v>
      </c>
    </row>
    <row r="36" spans="1:23" ht="13.5">
      <c r="A36" s="49"/>
      <c r="B36" s="84" t="s">
        <v>590</v>
      </c>
      <c r="C36" s="85"/>
      <c r="D36" s="86">
        <f aca="true" t="shared" si="4" ref="D36:W36">SUM(D31:D35)</f>
        <v>8500000</v>
      </c>
      <c r="E36" s="87">
        <f t="shared" si="4"/>
        <v>48580509</v>
      </c>
      <c r="F36" s="87">
        <f t="shared" si="4"/>
        <v>253272096</v>
      </c>
      <c r="G36" s="87">
        <f t="shared" si="4"/>
        <v>0</v>
      </c>
      <c r="H36" s="87">
        <f t="shared" si="4"/>
        <v>35600000</v>
      </c>
      <c r="I36" s="87">
        <f t="shared" si="4"/>
        <v>42625396</v>
      </c>
      <c r="J36" s="87">
        <f t="shared" si="4"/>
        <v>0</v>
      </c>
      <c r="K36" s="87">
        <f t="shared" si="4"/>
        <v>0</v>
      </c>
      <c r="L36" s="87">
        <f t="shared" si="4"/>
        <v>0</v>
      </c>
      <c r="M36" s="87">
        <f t="shared" si="4"/>
        <v>5490000</v>
      </c>
      <c r="N36" s="87">
        <f t="shared" si="4"/>
        <v>39623724</v>
      </c>
      <c r="O36" s="87">
        <f t="shared" si="4"/>
        <v>11854832</v>
      </c>
      <c r="P36" s="87">
        <f t="shared" si="4"/>
        <v>1150000</v>
      </c>
      <c r="Q36" s="88">
        <f t="shared" si="4"/>
        <v>446696557</v>
      </c>
      <c r="R36" s="86">
        <f t="shared" si="4"/>
        <v>354305492</v>
      </c>
      <c r="S36" s="87">
        <f t="shared" si="4"/>
        <v>0</v>
      </c>
      <c r="T36" s="87">
        <f t="shared" si="4"/>
        <v>67538598</v>
      </c>
      <c r="U36" s="87">
        <f t="shared" si="4"/>
        <v>0</v>
      </c>
      <c r="V36" s="87">
        <f t="shared" si="4"/>
        <v>24852467</v>
      </c>
      <c r="W36" s="89">
        <f t="shared" si="4"/>
        <v>446696557</v>
      </c>
    </row>
    <row r="37" spans="1:23" ht="12.75">
      <c r="A37" s="48" t="s">
        <v>567</v>
      </c>
      <c r="B37" s="78" t="s">
        <v>71</v>
      </c>
      <c r="C37" s="79" t="s">
        <v>72</v>
      </c>
      <c r="D37" s="80">
        <v>0</v>
      </c>
      <c r="E37" s="81">
        <v>117568000</v>
      </c>
      <c r="F37" s="81">
        <v>102000000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2">
        <v>219568000</v>
      </c>
      <c r="R37" s="80">
        <v>175568000</v>
      </c>
      <c r="S37" s="81">
        <v>0</v>
      </c>
      <c r="T37" s="81">
        <v>40000000</v>
      </c>
      <c r="U37" s="81">
        <v>0</v>
      </c>
      <c r="V37" s="81">
        <v>4000000</v>
      </c>
      <c r="W37" s="83">
        <v>219568000</v>
      </c>
    </row>
    <row r="38" spans="1:23" ht="12.75">
      <c r="A38" s="48" t="s">
        <v>567</v>
      </c>
      <c r="B38" s="78" t="s">
        <v>241</v>
      </c>
      <c r="C38" s="79" t="s">
        <v>242</v>
      </c>
      <c r="D38" s="80">
        <v>0</v>
      </c>
      <c r="E38" s="81">
        <v>15742000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950000</v>
      </c>
      <c r="P38" s="81">
        <v>0</v>
      </c>
      <c r="Q38" s="82">
        <v>16692000</v>
      </c>
      <c r="R38" s="80">
        <v>15742000</v>
      </c>
      <c r="S38" s="81">
        <v>0</v>
      </c>
      <c r="T38" s="81">
        <v>0</v>
      </c>
      <c r="U38" s="81">
        <v>0</v>
      </c>
      <c r="V38" s="81">
        <v>950000</v>
      </c>
      <c r="W38" s="83">
        <v>16692000</v>
      </c>
    </row>
    <row r="39" spans="1:23" ht="12.75">
      <c r="A39" s="48" t="s">
        <v>567</v>
      </c>
      <c r="B39" s="78" t="s">
        <v>243</v>
      </c>
      <c r="C39" s="79" t="s">
        <v>244</v>
      </c>
      <c r="D39" s="80">
        <v>33856000</v>
      </c>
      <c r="E39" s="81">
        <v>12907600</v>
      </c>
      <c r="F39" s="81">
        <v>0</v>
      </c>
      <c r="G39" s="81">
        <v>0</v>
      </c>
      <c r="H39" s="81">
        <v>1269600</v>
      </c>
      <c r="I39" s="81">
        <v>0</v>
      </c>
      <c r="J39" s="81">
        <v>2907000</v>
      </c>
      <c r="K39" s="81">
        <v>0</v>
      </c>
      <c r="L39" s="81">
        <v>0</v>
      </c>
      <c r="M39" s="81">
        <v>0</v>
      </c>
      <c r="N39" s="81">
        <v>2211600</v>
      </c>
      <c r="O39" s="81">
        <v>1707207</v>
      </c>
      <c r="P39" s="81">
        <v>0</v>
      </c>
      <c r="Q39" s="82">
        <v>54859007</v>
      </c>
      <c r="R39" s="80">
        <v>666293</v>
      </c>
      <c r="S39" s="81">
        <v>33856000</v>
      </c>
      <c r="T39" s="81">
        <v>0</v>
      </c>
      <c r="U39" s="81">
        <v>0</v>
      </c>
      <c r="V39" s="81">
        <v>20336714</v>
      </c>
      <c r="W39" s="83">
        <v>54859007</v>
      </c>
    </row>
    <row r="40" spans="1:23" ht="12.75">
      <c r="A40" s="48" t="s">
        <v>568</v>
      </c>
      <c r="B40" s="78" t="s">
        <v>506</v>
      </c>
      <c r="C40" s="79" t="s">
        <v>507</v>
      </c>
      <c r="D40" s="80">
        <v>0</v>
      </c>
      <c r="E40" s="81">
        <v>0</v>
      </c>
      <c r="F40" s="81">
        <v>131374000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228000</v>
      </c>
      <c r="P40" s="81">
        <v>0</v>
      </c>
      <c r="Q40" s="82">
        <v>131602000</v>
      </c>
      <c r="R40" s="80">
        <v>131374000</v>
      </c>
      <c r="S40" s="81">
        <v>0</v>
      </c>
      <c r="T40" s="81">
        <v>0</v>
      </c>
      <c r="U40" s="81">
        <v>0</v>
      </c>
      <c r="V40" s="81">
        <v>228000</v>
      </c>
      <c r="W40" s="83">
        <v>131602000</v>
      </c>
    </row>
    <row r="41" spans="1:23" ht="13.5">
      <c r="A41" s="49"/>
      <c r="B41" s="84" t="s">
        <v>591</v>
      </c>
      <c r="C41" s="85"/>
      <c r="D41" s="86">
        <f aca="true" t="shared" si="5" ref="D41:W41">SUM(D37:D40)</f>
        <v>33856000</v>
      </c>
      <c r="E41" s="87">
        <f t="shared" si="5"/>
        <v>146217600</v>
      </c>
      <c r="F41" s="87">
        <f t="shared" si="5"/>
        <v>233374000</v>
      </c>
      <c r="G41" s="87">
        <f t="shared" si="5"/>
        <v>0</v>
      </c>
      <c r="H41" s="87">
        <f t="shared" si="5"/>
        <v>1269600</v>
      </c>
      <c r="I41" s="87">
        <f t="shared" si="5"/>
        <v>0</v>
      </c>
      <c r="J41" s="87">
        <f t="shared" si="5"/>
        <v>2907000</v>
      </c>
      <c r="K41" s="87">
        <f t="shared" si="5"/>
        <v>0</v>
      </c>
      <c r="L41" s="87">
        <f t="shared" si="5"/>
        <v>0</v>
      </c>
      <c r="M41" s="87">
        <f t="shared" si="5"/>
        <v>0</v>
      </c>
      <c r="N41" s="87">
        <f t="shared" si="5"/>
        <v>2211600</v>
      </c>
      <c r="O41" s="87">
        <f t="shared" si="5"/>
        <v>2885207</v>
      </c>
      <c r="P41" s="87">
        <f t="shared" si="5"/>
        <v>0</v>
      </c>
      <c r="Q41" s="88">
        <f t="shared" si="5"/>
        <v>422721007</v>
      </c>
      <c r="R41" s="86">
        <f t="shared" si="5"/>
        <v>323350293</v>
      </c>
      <c r="S41" s="87">
        <f t="shared" si="5"/>
        <v>33856000</v>
      </c>
      <c r="T41" s="87">
        <f t="shared" si="5"/>
        <v>40000000</v>
      </c>
      <c r="U41" s="87">
        <f t="shared" si="5"/>
        <v>0</v>
      </c>
      <c r="V41" s="87">
        <f t="shared" si="5"/>
        <v>25514714</v>
      </c>
      <c r="W41" s="89">
        <f t="shared" si="5"/>
        <v>422721007</v>
      </c>
    </row>
    <row r="42" spans="1:23" ht="12.75">
      <c r="A42" s="48" t="s">
        <v>567</v>
      </c>
      <c r="B42" s="78" t="s">
        <v>245</v>
      </c>
      <c r="C42" s="79" t="s">
        <v>246</v>
      </c>
      <c r="D42" s="80">
        <v>0</v>
      </c>
      <c r="E42" s="81">
        <v>6500000</v>
      </c>
      <c r="F42" s="81">
        <v>0</v>
      </c>
      <c r="G42" s="81">
        <v>0</v>
      </c>
      <c r="H42" s="81">
        <v>16000000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10644650</v>
      </c>
      <c r="O42" s="81">
        <v>0</v>
      </c>
      <c r="P42" s="81">
        <v>0</v>
      </c>
      <c r="Q42" s="82">
        <v>33144650</v>
      </c>
      <c r="R42" s="80">
        <v>33144650</v>
      </c>
      <c r="S42" s="81">
        <v>0</v>
      </c>
      <c r="T42" s="81">
        <v>0</v>
      </c>
      <c r="U42" s="81">
        <v>0</v>
      </c>
      <c r="V42" s="81">
        <v>0</v>
      </c>
      <c r="W42" s="83">
        <v>33144650</v>
      </c>
    </row>
    <row r="43" spans="1:23" ht="12.75">
      <c r="A43" s="48" t="s">
        <v>567</v>
      </c>
      <c r="B43" s="78" t="s">
        <v>247</v>
      </c>
      <c r="C43" s="79" t="s">
        <v>248</v>
      </c>
      <c r="D43" s="80">
        <v>0</v>
      </c>
      <c r="E43" s="81">
        <v>20238729</v>
      </c>
      <c r="F43" s="81">
        <v>0</v>
      </c>
      <c r="G43" s="81">
        <v>0</v>
      </c>
      <c r="H43" s="81">
        <v>12000000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8645071</v>
      </c>
      <c r="O43" s="81">
        <v>7691210</v>
      </c>
      <c r="P43" s="81">
        <v>0</v>
      </c>
      <c r="Q43" s="82">
        <v>48575010</v>
      </c>
      <c r="R43" s="80">
        <v>38887800</v>
      </c>
      <c r="S43" s="81">
        <v>0</v>
      </c>
      <c r="T43" s="81">
        <v>0</v>
      </c>
      <c r="U43" s="81">
        <v>0</v>
      </c>
      <c r="V43" s="81">
        <v>9687210</v>
      </c>
      <c r="W43" s="83">
        <v>48575010</v>
      </c>
    </row>
    <row r="44" spans="1:23" ht="12.75">
      <c r="A44" s="48" t="s">
        <v>567</v>
      </c>
      <c r="B44" s="78" t="s">
        <v>249</v>
      </c>
      <c r="C44" s="79" t="s">
        <v>250</v>
      </c>
      <c r="D44" s="80">
        <v>420000</v>
      </c>
      <c r="E44" s="81">
        <v>37135000</v>
      </c>
      <c r="F44" s="81">
        <v>263000</v>
      </c>
      <c r="G44" s="81">
        <v>0</v>
      </c>
      <c r="H44" s="81">
        <v>3150000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158000</v>
      </c>
      <c r="O44" s="81">
        <v>1103000</v>
      </c>
      <c r="P44" s="81">
        <v>0</v>
      </c>
      <c r="Q44" s="82">
        <v>42229000</v>
      </c>
      <c r="R44" s="80">
        <v>37135000</v>
      </c>
      <c r="S44" s="81">
        <v>0</v>
      </c>
      <c r="T44" s="81">
        <v>0</v>
      </c>
      <c r="U44" s="81">
        <v>0</v>
      </c>
      <c r="V44" s="81">
        <v>5094000</v>
      </c>
      <c r="W44" s="83">
        <v>42229000</v>
      </c>
    </row>
    <row r="45" spans="1:23" ht="12.75">
      <c r="A45" s="48" t="s">
        <v>567</v>
      </c>
      <c r="B45" s="78" t="s">
        <v>251</v>
      </c>
      <c r="C45" s="79" t="s">
        <v>252</v>
      </c>
      <c r="D45" s="80">
        <v>0</v>
      </c>
      <c r="E45" s="81">
        <v>31873000</v>
      </c>
      <c r="F45" s="81">
        <v>0</v>
      </c>
      <c r="G45" s="81">
        <v>0</v>
      </c>
      <c r="H45" s="81">
        <v>12000000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445200</v>
      </c>
      <c r="P45" s="81">
        <v>0</v>
      </c>
      <c r="Q45" s="82">
        <v>44318200</v>
      </c>
      <c r="R45" s="80">
        <v>43873000</v>
      </c>
      <c r="S45" s="81">
        <v>0</v>
      </c>
      <c r="T45" s="81">
        <v>0</v>
      </c>
      <c r="U45" s="81">
        <v>0</v>
      </c>
      <c r="V45" s="81">
        <v>445200</v>
      </c>
      <c r="W45" s="83">
        <v>44318200</v>
      </c>
    </row>
    <row r="46" spans="1:23" ht="12.75">
      <c r="A46" s="48" t="s">
        <v>567</v>
      </c>
      <c r="B46" s="78" t="s">
        <v>253</v>
      </c>
      <c r="C46" s="79" t="s">
        <v>254</v>
      </c>
      <c r="D46" s="80">
        <v>0</v>
      </c>
      <c r="E46" s="81">
        <v>30787266</v>
      </c>
      <c r="F46" s="81">
        <v>0</v>
      </c>
      <c r="G46" s="81">
        <v>0</v>
      </c>
      <c r="H46" s="81">
        <v>17000000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112734</v>
      </c>
      <c r="O46" s="81">
        <v>0</v>
      </c>
      <c r="P46" s="81">
        <v>0</v>
      </c>
      <c r="Q46" s="82">
        <v>47900000</v>
      </c>
      <c r="R46" s="80">
        <v>47900000</v>
      </c>
      <c r="S46" s="81">
        <v>0</v>
      </c>
      <c r="T46" s="81">
        <v>0</v>
      </c>
      <c r="U46" s="81">
        <v>0</v>
      </c>
      <c r="V46" s="81">
        <v>0</v>
      </c>
      <c r="W46" s="83">
        <v>47900000</v>
      </c>
    </row>
    <row r="47" spans="1:23" ht="12.75">
      <c r="A47" s="48" t="s">
        <v>568</v>
      </c>
      <c r="B47" s="78" t="s">
        <v>508</v>
      </c>
      <c r="C47" s="79" t="s">
        <v>509</v>
      </c>
      <c r="D47" s="80">
        <v>0</v>
      </c>
      <c r="E47" s="81">
        <v>0</v>
      </c>
      <c r="F47" s="81">
        <v>415574000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2">
        <v>415574000</v>
      </c>
      <c r="R47" s="80">
        <v>415574000</v>
      </c>
      <c r="S47" s="81">
        <v>0</v>
      </c>
      <c r="T47" s="81">
        <v>0</v>
      </c>
      <c r="U47" s="81">
        <v>0</v>
      </c>
      <c r="V47" s="81">
        <v>0</v>
      </c>
      <c r="W47" s="83">
        <v>415574000</v>
      </c>
    </row>
    <row r="48" spans="1:23" ht="13.5">
      <c r="A48" s="49"/>
      <c r="B48" s="84" t="s">
        <v>592</v>
      </c>
      <c r="C48" s="85"/>
      <c r="D48" s="86">
        <f aca="true" t="shared" si="6" ref="D48:W48">SUM(D42:D47)</f>
        <v>420000</v>
      </c>
      <c r="E48" s="87">
        <f t="shared" si="6"/>
        <v>126533995</v>
      </c>
      <c r="F48" s="87">
        <f t="shared" si="6"/>
        <v>415837000</v>
      </c>
      <c r="G48" s="87">
        <f t="shared" si="6"/>
        <v>0</v>
      </c>
      <c r="H48" s="87">
        <f t="shared" si="6"/>
        <v>60150000</v>
      </c>
      <c r="I48" s="87">
        <f t="shared" si="6"/>
        <v>0</v>
      </c>
      <c r="J48" s="87">
        <f t="shared" si="6"/>
        <v>0</v>
      </c>
      <c r="K48" s="87">
        <f t="shared" si="6"/>
        <v>0</v>
      </c>
      <c r="L48" s="87">
        <f t="shared" si="6"/>
        <v>0</v>
      </c>
      <c r="M48" s="87">
        <f t="shared" si="6"/>
        <v>0</v>
      </c>
      <c r="N48" s="87">
        <f t="shared" si="6"/>
        <v>19560455</v>
      </c>
      <c r="O48" s="87">
        <f t="shared" si="6"/>
        <v>9239410</v>
      </c>
      <c r="P48" s="87">
        <f t="shared" si="6"/>
        <v>0</v>
      </c>
      <c r="Q48" s="88">
        <f t="shared" si="6"/>
        <v>631740860</v>
      </c>
      <c r="R48" s="86">
        <f t="shared" si="6"/>
        <v>616514450</v>
      </c>
      <c r="S48" s="87">
        <f t="shared" si="6"/>
        <v>0</v>
      </c>
      <c r="T48" s="87">
        <f t="shared" si="6"/>
        <v>0</v>
      </c>
      <c r="U48" s="87">
        <f t="shared" si="6"/>
        <v>0</v>
      </c>
      <c r="V48" s="87">
        <f t="shared" si="6"/>
        <v>15226410</v>
      </c>
      <c r="W48" s="89">
        <f t="shared" si="6"/>
        <v>631740860</v>
      </c>
    </row>
    <row r="49" spans="1:23" ht="12.75">
      <c r="A49" s="48" t="s">
        <v>567</v>
      </c>
      <c r="B49" s="78" t="s">
        <v>255</v>
      </c>
      <c r="C49" s="79" t="s">
        <v>256</v>
      </c>
      <c r="D49" s="80">
        <v>0</v>
      </c>
      <c r="E49" s="81">
        <v>23000000</v>
      </c>
      <c r="F49" s="81">
        <v>0</v>
      </c>
      <c r="G49" s="81">
        <v>0</v>
      </c>
      <c r="H49" s="81">
        <v>12814270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21500000</v>
      </c>
      <c r="O49" s="81">
        <v>0</v>
      </c>
      <c r="P49" s="81">
        <v>0</v>
      </c>
      <c r="Q49" s="82">
        <v>57314270</v>
      </c>
      <c r="R49" s="80">
        <v>49918000</v>
      </c>
      <c r="S49" s="81">
        <v>0</v>
      </c>
      <c r="T49" s="81">
        <v>0</v>
      </c>
      <c r="U49" s="81">
        <v>0</v>
      </c>
      <c r="V49" s="81">
        <v>7396270</v>
      </c>
      <c r="W49" s="83">
        <v>57314270</v>
      </c>
    </row>
    <row r="50" spans="1:23" ht="12.75">
      <c r="A50" s="48" t="s">
        <v>567</v>
      </c>
      <c r="B50" s="78" t="s">
        <v>257</v>
      </c>
      <c r="C50" s="79" t="s">
        <v>258</v>
      </c>
      <c r="D50" s="80">
        <v>0</v>
      </c>
      <c r="E50" s="81">
        <v>9394000</v>
      </c>
      <c r="F50" s="81">
        <v>0</v>
      </c>
      <c r="G50" s="81">
        <v>0</v>
      </c>
      <c r="H50" s="81">
        <v>12331000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15669000</v>
      </c>
      <c r="O50" s="81">
        <v>12246445</v>
      </c>
      <c r="P50" s="81">
        <v>0</v>
      </c>
      <c r="Q50" s="82">
        <v>49640445</v>
      </c>
      <c r="R50" s="80">
        <v>37394000</v>
      </c>
      <c r="S50" s="81">
        <v>0</v>
      </c>
      <c r="T50" s="81">
        <v>0</v>
      </c>
      <c r="U50" s="81">
        <v>0</v>
      </c>
      <c r="V50" s="81">
        <v>12246445</v>
      </c>
      <c r="W50" s="83">
        <v>49640445</v>
      </c>
    </row>
    <row r="51" spans="1:23" ht="12.75">
      <c r="A51" s="48" t="s">
        <v>567</v>
      </c>
      <c r="B51" s="78" t="s">
        <v>259</v>
      </c>
      <c r="C51" s="79" t="s">
        <v>260</v>
      </c>
      <c r="D51" s="80">
        <v>1000000</v>
      </c>
      <c r="E51" s="81">
        <v>15000000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2000000</v>
      </c>
      <c r="L51" s="81">
        <v>0</v>
      </c>
      <c r="M51" s="81">
        <v>1500000</v>
      </c>
      <c r="N51" s="81">
        <v>19500000</v>
      </c>
      <c r="O51" s="81">
        <v>3722500</v>
      </c>
      <c r="P51" s="81">
        <v>0</v>
      </c>
      <c r="Q51" s="82">
        <v>42722500</v>
      </c>
      <c r="R51" s="80">
        <v>30163000</v>
      </c>
      <c r="S51" s="81">
        <v>0</v>
      </c>
      <c r="T51" s="81">
        <v>12559500</v>
      </c>
      <c r="U51" s="81">
        <v>0</v>
      </c>
      <c r="V51" s="81">
        <v>0</v>
      </c>
      <c r="W51" s="83">
        <v>42722500</v>
      </c>
    </row>
    <row r="52" spans="1:23" ht="12.75">
      <c r="A52" s="48" t="s">
        <v>567</v>
      </c>
      <c r="B52" s="78" t="s">
        <v>261</v>
      </c>
      <c r="C52" s="79" t="s">
        <v>262</v>
      </c>
      <c r="D52" s="80">
        <v>0</v>
      </c>
      <c r="E52" s="81">
        <v>4657000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15400000</v>
      </c>
      <c r="O52" s="81">
        <v>3400000</v>
      </c>
      <c r="P52" s="81">
        <v>0</v>
      </c>
      <c r="Q52" s="82">
        <v>23457000</v>
      </c>
      <c r="R52" s="80">
        <v>21357000</v>
      </c>
      <c r="S52" s="81">
        <v>0</v>
      </c>
      <c r="T52" s="81">
        <v>2100000</v>
      </c>
      <c r="U52" s="81">
        <v>0</v>
      </c>
      <c r="V52" s="81">
        <v>0</v>
      </c>
      <c r="W52" s="83">
        <v>23457000</v>
      </c>
    </row>
    <row r="53" spans="1:23" ht="12.75">
      <c r="A53" s="48" t="s">
        <v>568</v>
      </c>
      <c r="B53" s="78" t="s">
        <v>510</v>
      </c>
      <c r="C53" s="79" t="s">
        <v>511</v>
      </c>
      <c r="D53" s="80">
        <v>0</v>
      </c>
      <c r="E53" s="81">
        <v>0</v>
      </c>
      <c r="F53" s="81">
        <v>179448883</v>
      </c>
      <c r="G53" s="81">
        <v>0</v>
      </c>
      <c r="H53" s="81">
        <v>0</v>
      </c>
      <c r="I53" s="81">
        <v>100181167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2">
        <v>279630050</v>
      </c>
      <c r="R53" s="80">
        <v>279630050</v>
      </c>
      <c r="S53" s="81">
        <v>0</v>
      </c>
      <c r="T53" s="81">
        <v>0</v>
      </c>
      <c r="U53" s="81">
        <v>0</v>
      </c>
      <c r="V53" s="81">
        <v>0</v>
      </c>
      <c r="W53" s="83">
        <v>279630050</v>
      </c>
    </row>
    <row r="54" spans="1:23" ht="13.5">
      <c r="A54" s="49"/>
      <c r="B54" s="84" t="s">
        <v>593</v>
      </c>
      <c r="C54" s="85"/>
      <c r="D54" s="86">
        <f aca="true" t="shared" si="7" ref="D54:W54">SUM(D49:D53)</f>
        <v>1000000</v>
      </c>
      <c r="E54" s="87">
        <f t="shared" si="7"/>
        <v>52051000</v>
      </c>
      <c r="F54" s="87">
        <f t="shared" si="7"/>
        <v>179448883</v>
      </c>
      <c r="G54" s="87">
        <f t="shared" si="7"/>
        <v>0</v>
      </c>
      <c r="H54" s="87">
        <f t="shared" si="7"/>
        <v>25145270</v>
      </c>
      <c r="I54" s="87">
        <f t="shared" si="7"/>
        <v>100181167</v>
      </c>
      <c r="J54" s="87">
        <f t="shared" si="7"/>
        <v>0</v>
      </c>
      <c r="K54" s="87">
        <f t="shared" si="7"/>
        <v>2000000</v>
      </c>
      <c r="L54" s="87">
        <f t="shared" si="7"/>
        <v>0</v>
      </c>
      <c r="M54" s="87">
        <f t="shared" si="7"/>
        <v>1500000</v>
      </c>
      <c r="N54" s="87">
        <f t="shared" si="7"/>
        <v>72069000</v>
      </c>
      <c r="O54" s="87">
        <f t="shared" si="7"/>
        <v>19368945</v>
      </c>
      <c r="P54" s="87">
        <f t="shared" si="7"/>
        <v>0</v>
      </c>
      <c r="Q54" s="88">
        <f t="shared" si="7"/>
        <v>452764265</v>
      </c>
      <c r="R54" s="86">
        <f t="shared" si="7"/>
        <v>418462050</v>
      </c>
      <c r="S54" s="87">
        <f t="shared" si="7"/>
        <v>0</v>
      </c>
      <c r="T54" s="87">
        <f t="shared" si="7"/>
        <v>14659500</v>
      </c>
      <c r="U54" s="87">
        <f t="shared" si="7"/>
        <v>0</v>
      </c>
      <c r="V54" s="87">
        <f t="shared" si="7"/>
        <v>19642715</v>
      </c>
      <c r="W54" s="89">
        <f t="shared" si="7"/>
        <v>452764265</v>
      </c>
    </row>
    <row r="55" spans="1:23" ht="12.75">
      <c r="A55" s="48" t="s">
        <v>567</v>
      </c>
      <c r="B55" s="78" t="s">
        <v>263</v>
      </c>
      <c r="C55" s="79" t="s">
        <v>264</v>
      </c>
      <c r="D55" s="80">
        <v>0</v>
      </c>
      <c r="E55" s="81">
        <v>6228200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18684600</v>
      </c>
      <c r="O55" s="81">
        <v>7431650</v>
      </c>
      <c r="P55" s="81">
        <v>0</v>
      </c>
      <c r="Q55" s="82">
        <v>32344450</v>
      </c>
      <c r="R55" s="80">
        <v>24912800</v>
      </c>
      <c r="S55" s="81">
        <v>0</v>
      </c>
      <c r="T55" s="81">
        <v>0</v>
      </c>
      <c r="U55" s="81">
        <v>0</v>
      </c>
      <c r="V55" s="81">
        <v>7431650</v>
      </c>
      <c r="W55" s="83">
        <v>32344450</v>
      </c>
    </row>
    <row r="56" spans="1:23" ht="12.75">
      <c r="A56" s="48" t="s">
        <v>567</v>
      </c>
      <c r="B56" s="78" t="s">
        <v>73</v>
      </c>
      <c r="C56" s="79" t="s">
        <v>74</v>
      </c>
      <c r="D56" s="80">
        <v>15198100</v>
      </c>
      <c r="E56" s="81">
        <v>117860500</v>
      </c>
      <c r="F56" s="81">
        <v>108011100</v>
      </c>
      <c r="G56" s="81">
        <v>0</v>
      </c>
      <c r="H56" s="81">
        <v>93540400</v>
      </c>
      <c r="I56" s="81">
        <v>66060500</v>
      </c>
      <c r="J56" s="81">
        <v>0</v>
      </c>
      <c r="K56" s="81">
        <v>0</v>
      </c>
      <c r="L56" s="81">
        <v>0</v>
      </c>
      <c r="M56" s="81">
        <v>8500000</v>
      </c>
      <c r="N56" s="81">
        <v>42600700</v>
      </c>
      <c r="O56" s="81">
        <v>80227400</v>
      </c>
      <c r="P56" s="81">
        <v>0</v>
      </c>
      <c r="Q56" s="82">
        <v>531998700</v>
      </c>
      <c r="R56" s="80">
        <v>165728000</v>
      </c>
      <c r="S56" s="81">
        <v>0</v>
      </c>
      <c r="T56" s="81">
        <v>0</v>
      </c>
      <c r="U56" s="81">
        <v>0</v>
      </c>
      <c r="V56" s="81">
        <v>366270700</v>
      </c>
      <c r="W56" s="83">
        <v>531998700</v>
      </c>
    </row>
    <row r="57" spans="1:23" ht="12.75">
      <c r="A57" s="48" t="s">
        <v>567</v>
      </c>
      <c r="B57" s="78" t="s">
        <v>265</v>
      </c>
      <c r="C57" s="79" t="s">
        <v>266</v>
      </c>
      <c r="D57" s="80">
        <v>0</v>
      </c>
      <c r="E57" s="81">
        <v>37495000</v>
      </c>
      <c r="F57" s="81">
        <v>0</v>
      </c>
      <c r="G57" s="81">
        <v>0</v>
      </c>
      <c r="H57" s="81">
        <v>1460000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9600000</v>
      </c>
      <c r="O57" s="81">
        <v>11725000</v>
      </c>
      <c r="P57" s="81">
        <v>0</v>
      </c>
      <c r="Q57" s="82">
        <v>60280000</v>
      </c>
      <c r="R57" s="80">
        <v>53280000</v>
      </c>
      <c r="S57" s="81">
        <v>0</v>
      </c>
      <c r="T57" s="81">
        <v>0</v>
      </c>
      <c r="U57" s="81">
        <v>0</v>
      </c>
      <c r="V57" s="81">
        <v>7000000</v>
      </c>
      <c r="W57" s="83">
        <v>60280000</v>
      </c>
    </row>
    <row r="58" spans="1:23" ht="12.75">
      <c r="A58" s="48" t="s">
        <v>567</v>
      </c>
      <c r="B58" s="78" t="s">
        <v>267</v>
      </c>
      <c r="C58" s="79" t="s">
        <v>268</v>
      </c>
      <c r="D58" s="80">
        <v>0</v>
      </c>
      <c r="E58" s="81">
        <v>18033000</v>
      </c>
      <c r="F58" s="81">
        <v>0</v>
      </c>
      <c r="G58" s="81">
        <v>0</v>
      </c>
      <c r="H58" s="81">
        <v>17200000</v>
      </c>
      <c r="I58" s="81">
        <v>0</v>
      </c>
      <c r="J58" s="81">
        <v>0</v>
      </c>
      <c r="K58" s="81">
        <v>0</v>
      </c>
      <c r="L58" s="81">
        <v>150000</v>
      </c>
      <c r="M58" s="81">
        <v>0</v>
      </c>
      <c r="N58" s="81">
        <v>0</v>
      </c>
      <c r="O58" s="81">
        <v>2689000</v>
      </c>
      <c r="P58" s="81">
        <v>0</v>
      </c>
      <c r="Q58" s="82">
        <v>38072000</v>
      </c>
      <c r="R58" s="80">
        <v>34033000</v>
      </c>
      <c r="S58" s="81">
        <v>0</v>
      </c>
      <c r="T58" s="81">
        <v>0</v>
      </c>
      <c r="U58" s="81">
        <v>0</v>
      </c>
      <c r="V58" s="81">
        <v>4039000</v>
      </c>
      <c r="W58" s="83">
        <v>38072000</v>
      </c>
    </row>
    <row r="59" spans="1:23" ht="12.75">
      <c r="A59" s="48" t="s">
        <v>567</v>
      </c>
      <c r="B59" s="78" t="s">
        <v>269</v>
      </c>
      <c r="C59" s="79" t="s">
        <v>270</v>
      </c>
      <c r="D59" s="80">
        <v>0</v>
      </c>
      <c r="E59" s="81">
        <v>22834000</v>
      </c>
      <c r="F59" s="81">
        <v>0</v>
      </c>
      <c r="G59" s="81">
        <v>0</v>
      </c>
      <c r="H59" s="81">
        <v>25600000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2">
        <v>48434000</v>
      </c>
      <c r="R59" s="80">
        <v>48434000</v>
      </c>
      <c r="S59" s="81">
        <v>0</v>
      </c>
      <c r="T59" s="81">
        <v>0</v>
      </c>
      <c r="U59" s="81">
        <v>0</v>
      </c>
      <c r="V59" s="81">
        <v>0</v>
      </c>
      <c r="W59" s="83">
        <v>48434000</v>
      </c>
    </row>
    <row r="60" spans="1:23" ht="12.75">
      <c r="A60" s="48" t="s">
        <v>568</v>
      </c>
      <c r="B60" s="78" t="s">
        <v>512</v>
      </c>
      <c r="C60" s="79" t="s">
        <v>513</v>
      </c>
      <c r="D60" s="80">
        <v>0</v>
      </c>
      <c r="E60" s="81">
        <v>0</v>
      </c>
      <c r="F60" s="81">
        <v>46000000</v>
      </c>
      <c r="G60" s="81">
        <v>235677100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92389747</v>
      </c>
      <c r="N60" s="81">
        <v>0</v>
      </c>
      <c r="O60" s="81">
        <v>2420000</v>
      </c>
      <c r="P60" s="81">
        <v>0</v>
      </c>
      <c r="Q60" s="82">
        <v>376486847</v>
      </c>
      <c r="R60" s="80">
        <v>325177100</v>
      </c>
      <c r="S60" s="81">
        <v>46389747</v>
      </c>
      <c r="T60" s="81">
        <v>0</v>
      </c>
      <c r="U60" s="81">
        <v>0</v>
      </c>
      <c r="V60" s="81">
        <v>4920000</v>
      </c>
      <c r="W60" s="83">
        <v>376486847</v>
      </c>
    </row>
    <row r="61" spans="1:23" ht="13.5">
      <c r="A61" s="49"/>
      <c r="B61" s="84" t="s">
        <v>594</v>
      </c>
      <c r="C61" s="85"/>
      <c r="D61" s="86">
        <f aca="true" t="shared" si="8" ref="D61:W61">SUM(D55:D60)</f>
        <v>15198100</v>
      </c>
      <c r="E61" s="87">
        <f t="shared" si="8"/>
        <v>202450700</v>
      </c>
      <c r="F61" s="87">
        <f t="shared" si="8"/>
        <v>154011100</v>
      </c>
      <c r="G61" s="87">
        <f t="shared" si="8"/>
        <v>235677100</v>
      </c>
      <c r="H61" s="87">
        <f t="shared" si="8"/>
        <v>137800400</v>
      </c>
      <c r="I61" s="87">
        <f t="shared" si="8"/>
        <v>66060500</v>
      </c>
      <c r="J61" s="87">
        <f t="shared" si="8"/>
        <v>0</v>
      </c>
      <c r="K61" s="87">
        <f t="shared" si="8"/>
        <v>0</v>
      </c>
      <c r="L61" s="87">
        <f t="shared" si="8"/>
        <v>150000</v>
      </c>
      <c r="M61" s="87">
        <f t="shared" si="8"/>
        <v>100889747</v>
      </c>
      <c r="N61" s="87">
        <f t="shared" si="8"/>
        <v>70885300</v>
      </c>
      <c r="O61" s="87">
        <f t="shared" si="8"/>
        <v>104493050</v>
      </c>
      <c r="P61" s="87">
        <f t="shared" si="8"/>
        <v>0</v>
      </c>
      <c r="Q61" s="88">
        <f t="shared" si="8"/>
        <v>1087615997</v>
      </c>
      <c r="R61" s="86">
        <f t="shared" si="8"/>
        <v>651564900</v>
      </c>
      <c r="S61" s="87">
        <f t="shared" si="8"/>
        <v>46389747</v>
      </c>
      <c r="T61" s="87">
        <f t="shared" si="8"/>
        <v>0</v>
      </c>
      <c r="U61" s="87">
        <f t="shared" si="8"/>
        <v>0</v>
      </c>
      <c r="V61" s="87">
        <f t="shared" si="8"/>
        <v>389661350</v>
      </c>
      <c r="W61" s="89">
        <f t="shared" si="8"/>
        <v>1087615997</v>
      </c>
    </row>
    <row r="62" spans="1:23" ht="12.75">
      <c r="A62" s="48" t="s">
        <v>567</v>
      </c>
      <c r="B62" s="78" t="s">
        <v>271</v>
      </c>
      <c r="C62" s="79" t="s">
        <v>272</v>
      </c>
      <c r="D62" s="80">
        <v>0</v>
      </c>
      <c r="E62" s="81">
        <v>35369000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2000000</v>
      </c>
      <c r="O62" s="81">
        <v>0</v>
      </c>
      <c r="P62" s="81">
        <v>0</v>
      </c>
      <c r="Q62" s="82">
        <v>37369000</v>
      </c>
      <c r="R62" s="80">
        <v>35369000</v>
      </c>
      <c r="S62" s="81">
        <v>0</v>
      </c>
      <c r="T62" s="81">
        <v>2000000</v>
      </c>
      <c r="U62" s="81">
        <v>0</v>
      </c>
      <c r="V62" s="81">
        <v>0</v>
      </c>
      <c r="W62" s="83">
        <v>37369000</v>
      </c>
    </row>
    <row r="63" spans="1:23" ht="12.75">
      <c r="A63" s="48" t="s">
        <v>567</v>
      </c>
      <c r="B63" s="78" t="s">
        <v>273</v>
      </c>
      <c r="C63" s="79" t="s">
        <v>274</v>
      </c>
      <c r="D63" s="80">
        <v>2900000</v>
      </c>
      <c r="E63" s="81">
        <v>125187190</v>
      </c>
      <c r="F63" s="81">
        <v>0</v>
      </c>
      <c r="G63" s="81">
        <v>0</v>
      </c>
      <c r="H63" s="81">
        <v>86690000</v>
      </c>
      <c r="I63" s="81">
        <v>0</v>
      </c>
      <c r="J63" s="81">
        <v>0</v>
      </c>
      <c r="K63" s="81">
        <v>0</v>
      </c>
      <c r="L63" s="81">
        <v>3000000</v>
      </c>
      <c r="M63" s="81">
        <v>0</v>
      </c>
      <c r="N63" s="81">
        <v>51620000</v>
      </c>
      <c r="O63" s="81">
        <v>3865600</v>
      </c>
      <c r="P63" s="81">
        <v>0</v>
      </c>
      <c r="Q63" s="82">
        <v>273262790</v>
      </c>
      <c r="R63" s="80">
        <v>65099800</v>
      </c>
      <c r="S63" s="81">
        <v>40000000</v>
      </c>
      <c r="T63" s="81">
        <v>0</v>
      </c>
      <c r="U63" s="81">
        <v>0</v>
      </c>
      <c r="V63" s="81">
        <v>168162990</v>
      </c>
      <c r="W63" s="83">
        <v>273262790</v>
      </c>
    </row>
    <row r="64" spans="1:23" ht="12.75">
      <c r="A64" s="48" t="s">
        <v>567</v>
      </c>
      <c r="B64" s="78" t="s">
        <v>275</v>
      </c>
      <c r="C64" s="79" t="s">
        <v>276</v>
      </c>
      <c r="D64" s="80">
        <v>0</v>
      </c>
      <c r="E64" s="81">
        <v>41924000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200000</v>
      </c>
      <c r="O64" s="81">
        <v>4660600</v>
      </c>
      <c r="P64" s="81">
        <v>0</v>
      </c>
      <c r="Q64" s="82">
        <v>46784600</v>
      </c>
      <c r="R64" s="80">
        <v>29809000</v>
      </c>
      <c r="S64" s="81">
        <v>0</v>
      </c>
      <c r="T64" s="81">
        <v>0</v>
      </c>
      <c r="U64" s="81">
        <v>0</v>
      </c>
      <c r="V64" s="81">
        <v>16975600</v>
      </c>
      <c r="W64" s="83">
        <v>46784600</v>
      </c>
    </row>
    <row r="65" spans="1:23" ht="12.75">
      <c r="A65" s="48" t="s">
        <v>567</v>
      </c>
      <c r="B65" s="78" t="s">
        <v>277</v>
      </c>
      <c r="C65" s="79" t="s">
        <v>278</v>
      </c>
      <c r="D65" s="80">
        <v>0</v>
      </c>
      <c r="E65" s="81">
        <v>22320000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2">
        <v>22320000</v>
      </c>
      <c r="R65" s="80">
        <v>22320000</v>
      </c>
      <c r="S65" s="81">
        <v>0</v>
      </c>
      <c r="T65" s="81">
        <v>0</v>
      </c>
      <c r="U65" s="81">
        <v>0</v>
      </c>
      <c r="V65" s="81">
        <v>0</v>
      </c>
      <c r="W65" s="83">
        <v>22320000</v>
      </c>
    </row>
    <row r="66" spans="1:23" ht="12.75">
      <c r="A66" s="48" t="s">
        <v>568</v>
      </c>
      <c r="B66" s="78" t="s">
        <v>514</v>
      </c>
      <c r="C66" s="79" t="s">
        <v>515</v>
      </c>
      <c r="D66" s="80">
        <v>0</v>
      </c>
      <c r="E66" s="81">
        <v>0</v>
      </c>
      <c r="F66" s="81">
        <v>240711521</v>
      </c>
      <c r="G66" s="81">
        <v>0</v>
      </c>
      <c r="H66" s="81">
        <v>0</v>
      </c>
      <c r="I66" s="81">
        <v>79213913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4942739</v>
      </c>
      <c r="P66" s="81">
        <v>0</v>
      </c>
      <c r="Q66" s="82">
        <v>324868173</v>
      </c>
      <c r="R66" s="80">
        <v>249947825</v>
      </c>
      <c r="S66" s="81">
        <v>0</v>
      </c>
      <c r="T66" s="81">
        <v>0</v>
      </c>
      <c r="U66" s="81">
        <v>0</v>
      </c>
      <c r="V66" s="81">
        <v>74920348</v>
      </c>
      <c r="W66" s="83">
        <v>324868173</v>
      </c>
    </row>
    <row r="67" spans="1:23" ht="13.5">
      <c r="A67" s="49"/>
      <c r="B67" s="84" t="s">
        <v>595</v>
      </c>
      <c r="C67" s="85"/>
      <c r="D67" s="86">
        <f aca="true" t="shared" si="9" ref="D67:W67">SUM(D62:D66)</f>
        <v>2900000</v>
      </c>
      <c r="E67" s="87">
        <f t="shared" si="9"/>
        <v>224800190</v>
      </c>
      <c r="F67" s="87">
        <f t="shared" si="9"/>
        <v>240711521</v>
      </c>
      <c r="G67" s="87">
        <f t="shared" si="9"/>
        <v>0</v>
      </c>
      <c r="H67" s="87">
        <f t="shared" si="9"/>
        <v>86690000</v>
      </c>
      <c r="I67" s="87">
        <f t="shared" si="9"/>
        <v>79213913</v>
      </c>
      <c r="J67" s="87">
        <f t="shared" si="9"/>
        <v>0</v>
      </c>
      <c r="K67" s="87">
        <f t="shared" si="9"/>
        <v>0</v>
      </c>
      <c r="L67" s="87">
        <f t="shared" si="9"/>
        <v>3000000</v>
      </c>
      <c r="M67" s="87">
        <f t="shared" si="9"/>
        <v>0</v>
      </c>
      <c r="N67" s="87">
        <f t="shared" si="9"/>
        <v>53820000</v>
      </c>
      <c r="O67" s="87">
        <f t="shared" si="9"/>
        <v>13468939</v>
      </c>
      <c r="P67" s="87">
        <f t="shared" si="9"/>
        <v>0</v>
      </c>
      <c r="Q67" s="88">
        <f t="shared" si="9"/>
        <v>704604563</v>
      </c>
      <c r="R67" s="86">
        <f t="shared" si="9"/>
        <v>402545625</v>
      </c>
      <c r="S67" s="87">
        <f t="shared" si="9"/>
        <v>40000000</v>
      </c>
      <c r="T67" s="87">
        <f t="shared" si="9"/>
        <v>2000000</v>
      </c>
      <c r="U67" s="87">
        <f t="shared" si="9"/>
        <v>0</v>
      </c>
      <c r="V67" s="87">
        <f t="shared" si="9"/>
        <v>260058938</v>
      </c>
      <c r="W67" s="89">
        <f t="shared" si="9"/>
        <v>704604563</v>
      </c>
    </row>
    <row r="68" spans="1:23" ht="12.75">
      <c r="A68" s="48" t="s">
        <v>567</v>
      </c>
      <c r="B68" s="78" t="s">
        <v>279</v>
      </c>
      <c r="C68" s="79" t="s">
        <v>280</v>
      </c>
      <c r="D68" s="80">
        <v>0</v>
      </c>
      <c r="E68" s="81">
        <v>42318000</v>
      </c>
      <c r="F68" s="81">
        <v>0</v>
      </c>
      <c r="G68" s="81">
        <v>0</v>
      </c>
      <c r="H68" s="81">
        <v>13800000</v>
      </c>
      <c r="I68" s="81">
        <v>0</v>
      </c>
      <c r="J68" s="81">
        <v>0</v>
      </c>
      <c r="K68" s="81">
        <v>0</v>
      </c>
      <c r="L68" s="81">
        <v>5000000</v>
      </c>
      <c r="M68" s="81">
        <v>5000000</v>
      </c>
      <c r="N68" s="81">
        <v>0</v>
      </c>
      <c r="O68" s="81">
        <v>9700000</v>
      </c>
      <c r="P68" s="81">
        <v>0</v>
      </c>
      <c r="Q68" s="82">
        <v>75818000</v>
      </c>
      <c r="R68" s="80">
        <v>29317620</v>
      </c>
      <c r="S68" s="81">
        <v>0</v>
      </c>
      <c r="T68" s="81">
        <v>0</v>
      </c>
      <c r="U68" s="81">
        <v>0</v>
      </c>
      <c r="V68" s="81">
        <v>46500380</v>
      </c>
      <c r="W68" s="83">
        <v>75818000</v>
      </c>
    </row>
    <row r="69" spans="1:23" ht="12.75">
      <c r="A69" s="48" t="s">
        <v>567</v>
      </c>
      <c r="B69" s="78" t="s">
        <v>281</v>
      </c>
      <c r="C69" s="79" t="s">
        <v>282</v>
      </c>
      <c r="D69" s="80">
        <v>0</v>
      </c>
      <c r="E69" s="81">
        <v>20852064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14953600</v>
      </c>
      <c r="O69" s="81">
        <v>7745582</v>
      </c>
      <c r="P69" s="81">
        <v>0</v>
      </c>
      <c r="Q69" s="82">
        <v>43551246</v>
      </c>
      <c r="R69" s="80">
        <v>27867000</v>
      </c>
      <c r="S69" s="81">
        <v>0</v>
      </c>
      <c r="T69" s="81">
        <v>0</v>
      </c>
      <c r="U69" s="81">
        <v>0</v>
      </c>
      <c r="V69" s="81">
        <v>15684246</v>
      </c>
      <c r="W69" s="83">
        <v>43551246</v>
      </c>
    </row>
    <row r="70" spans="1:23" ht="12.75">
      <c r="A70" s="48" t="s">
        <v>567</v>
      </c>
      <c r="B70" s="78" t="s">
        <v>283</v>
      </c>
      <c r="C70" s="79" t="s">
        <v>284</v>
      </c>
      <c r="D70" s="80">
        <v>0</v>
      </c>
      <c r="E70" s="81">
        <v>19969100</v>
      </c>
      <c r="F70" s="81">
        <v>1264800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36646900</v>
      </c>
      <c r="O70" s="81">
        <v>6666550</v>
      </c>
      <c r="P70" s="81">
        <v>0</v>
      </c>
      <c r="Q70" s="82">
        <v>64547350</v>
      </c>
      <c r="R70" s="80">
        <v>51616000</v>
      </c>
      <c r="S70" s="81">
        <v>0</v>
      </c>
      <c r="T70" s="81">
        <v>0</v>
      </c>
      <c r="U70" s="81">
        <v>0</v>
      </c>
      <c r="V70" s="81">
        <v>12931350</v>
      </c>
      <c r="W70" s="83">
        <v>64547350</v>
      </c>
    </row>
    <row r="71" spans="1:23" ht="12.75">
      <c r="A71" s="48" t="s">
        <v>567</v>
      </c>
      <c r="B71" s="78" t="s">
        <v>285</v>
      </c>
      <c r="C71" s="79" t="s">
        <v>286</v>
      </c>
      <c r="D71" s="80">
        <v>3000000</v>
      </c>
      <c r="E71" s="81">
        <v>47194000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1477000</v>
      </c>
      <c r="O71" s="81">
        <v>6020850</v>
      </c>
      <c r="P71" s="81">
        <v>0</v>
      </c>
      <c r="Q71" s="82">
        <v>57691850</v>
      </c>
      <c r="R71" s="80">
        <v>27149000</v>
      </c>
      <c r="S71" s="81">
        <v>0</v>
      </c>
      <c r="T71" s="81">
        <v>0</v>
      </c>
      <c r="U71" s="81">
        <v>0</v>
      </c>
      <c r="V71" s="81">
        <v>30542850</v>
      </c>
      <c r="W71" s="83">
        <v>57691850</v>
      </c>
    </row>
    <row r="72" spans="1:23" ht="12.75">
      <c r="A72" s="48" t="s">
        <v>568</v>
      </c>
      <c r="B72" s="78" t="s">
        <v>544</v>
      </c>
      <c r="C72" s="79" t="s">
        <v>545</v>
      </c>
      <c r="D72" s="80">
        <v>0</v>
      </c>
      <c r="E72" s="81">
        <v>0</v>
      </c>
      <c r="F72" s="81">
        <v>281867675</v>
      </c>
      <c r="G72" s="81">
        <v>0</v>
      </c>
      <c r="H72" s="81">
        <v>0</v>
      </c>
      <c r="I72" s="81">
        <v>57517325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7717740</v>
      </c>
      <c r="P72" s="81">
        <v>0</v>
      </c>
      <c r="Q72" s="82">
        <v>347102740</v>
      </c>
      <c r="R72" s="80">
        <v>338858000</v>
      </c>
      <c r="S72" s="81">
        <v>0</v>
      </c>
      <c r="T72" s="81">
        <v>0</v>
      </c>
      <c r="U72" s="81">
        <v>0</v>
      </c>
      <c r="V72" s="81">
        <v>8244740</v>
      </c>
      <c r="W72" s="83">
        <v>347102740</v>
      </c>
    </row>
    <row r="73" spans="1:23" ht="13.5">
      <c r="A73" s="49"/>
      <c r="B73" s="84" t="s">
        <v>596</v>
      </c>
      <c r="C73" s="85"/>
      <c r="D73" s="86">
        <f aca="true" t="shared" si="10" ref="D73:W73">SUM(D68:D72)</f>
        <v>3000000</v>
      </c>
      <c r="E73" s="87">
        <f t="shared" si="10"/>
        <v>130333164</v>
      </c>
      <c r="F73" s="87">
        <f t="shared" si="10"/>
        <v>283132475</v>
      </c>
      <c r="G73" s="87">
        <f t="shared" si="10"/>
        <v>0</v>
      </c>
      <c r="H73" s="87">
        <f t="shared" si="10"/>
        <v>13800000</v>
      </c>
      <c r="I73" s="87">
        <f t="shared" si="10"/>
        <v>57517325</v>
      </c>
      <c r="J73" s="87">
        <f t="shared" si="10"/>
        <v>0</v>
      </c>
      <c r="K73" s="87">
        <f t="shared" si="10"/>
        <v>0</v>
      </c>
      <c r="L73" s="87">
        <f t="shared" si="10"/>
        <v>5000000</v>
      </c>
      <c r="M73" s="87">
        <f t="shared" si="10"/>
        <v>5000000</v>
      </c>
      <c r="N73" s="87">
        <f t="shared" si="10"/>
        <v>53077500</v>
      </c>
      <c r="O73" s="87">
        <f t="shared" si="10"/>
        <v>37850722</v>
      </c>
      <c r="P73" s="87">
        <f t="shared" si="10"/>
        <v>0</v>
      </c>
      <c r="Q73" s="88">
        <f t="shared" si="10"/>
        <v>588711186</v>
      </c>
      <c r="R73" s="86">
        <f t="shared" si="10"/>
        <v>474807620</v>
      </c>
      <c r="S73" s="87">
        <f t="shared" si="10"/>
        <v>0</v>
      </c>
      <c r="T73" s="87">
        <f t="shared" si="10"/>
        <v>0</v>
      </c>
      <c r="U73" s="87">
        <f t="shared" si="10"/>
        <v>0</v>
      </c>
      <c r="V73" s="87">
        <f t="shared" si="10"/>
        <v>113903566</v>
      </c>
      <c r="W73" s="89">
        <f t="shared" si="10"/>
        <v>588711186</v>
      </c>
    </row>
    <row r="74" spans="1:23" ht="13.5">
      <c r="A74" s="50"/>
      <c r="B74" s="90" t="s">
        <v>597</v>
      </c>
      <c r="C74" s="91"/>
      <c r="D74" s="92">
        <f aca="true" t="shared" si="11" ref="D74:W74">SUM(D9,D11:D15,D17:D24,D26:D29,D31:D35,D37:D40,D42:D47,D49:D53,D55:D60,D62:D66,D68:D72)</f>
        <v>173471060</v>
      </c>
      <c r="E74" s="93">
        <f t="shared" si="11"/>
        <v>4068758519</v>
      </c>
      <c r="F74" s="93">
        <f t="shared" si="11"/>
        <v>3465169362</v>
      </c>
      <c r="G74" s="93">
        <f t="shared" si="11"/>
        <v>237177100</v>
      </c>
      <c r="H74" s="93">
        <f t="shared" si="11"/>
        <v>1270558342</v>
      </c>
      <c r="I74" s="93">
        <f t="shared" si="11"/>
        <v>1030953381</v>
      </c>
      <c r="J74" s="93">
        <f t="shared" si="11"/>
        <v>58171656</v>
      </c>
      <c r="K74" s="93">
        <f t="shared" si="11"/>
        <v>7703075</v>
      </c>
      <c r="L74" s="93">
        <f t="shared" si="11"/>
        <v>106699671</v>
      </c>
      <c r="M74" s="93">
        <f t="shared" si="11"/>
        <v>269038623</v>
      </c>
      <c r="N74" s="93">
        <f t="shared" si="11"/>
        <v>1336396955</v>
      </c>
      <c r="O74" s="93">
        <f t="shared" si="11"/>
        <v>1988461767</v>
      </c>
      <c r="P74" s="93">
        <f t="shared" si="11"/>
        <v>40421840</v>
      </c>
      <c r="Q74" s="94">
        <f t="shared" si="11"/>
        <v>14052981351</v>
      </c>
      <c r="R74" s="92">
        <f t="shared" si="11"/>
        <v>8590164157</v>
      </c>
      <c r="S74" s="93">
        <f t="shared" si="11"/>
        <v>1120245747</v>
      </c>
      <c r="T74" s="93">
        <f t="shared" si="11"/>
        <v>3458491649</v>
      </c>
      <c r="U74" s="93">
        <f t="shared" si="11"/>
        <v>0</v>
      </c>
      <c r="V74" s="93">
        <f t="shared" si="11"/>
        <v>884079796</v>
      </c>
      <c r="W74" s="95">
        <f t="shared" si="11"/>
        <v>14052981349</v>
      </c>
    </row>
    <row r="75" spans="1:23" ht="12">
      <c r="A75" s="51"/>
      <c r="B75" s="122" t="s">
        <v>43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</row>
    <row r="76" spans="1:23" ht="12">
      <c r="A76" s="52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76:W76"/>
    <mergeCell ref="B3:W3"/>
    <mergeCell ref="B75:W75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A1">
      <selection activeCell="B276" sqref="B276:W27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3" width="12.140625" style="0" customWidth="1"/>
  </cols>
  <sheetData>
    <row r="1" spans="1:2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4"/>
      <c r="B2" s="114" t="s">
        <v>634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customHeight="1">
      <c r="A4" s="7"/>
      <c r="B4" s="34"/>
      <c r="C4" s="35"/>
      <c r="D4" s="116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9" t="s">
        <v>44</v>
      </c>
      <c r="S4" s="120"/>
      <c r="T4" s="120"/>
      <c r="U4" s="120"/>
      <c r="V4" s="120"/>
      <c r="W4" s="121"/>
    </row>
    <row r="5" spans="1:23" ht="51.7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3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3" t="s">
        <v>23</v>
      </c>
    </row>
    <row r="6" spans="1:23" ht="12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2"/>
      <c r="V6" s="42"/>
      <c r="W6" s="44"/>
    </row>
    <row r="7" spans="1:23" ht="13.5">
      <c r="A7" s="45"/>
      <c r="B7" s="46" t="s">
        <v>598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1"/>
      <c r="S7" s="42"/>
      <c r="T7" s="42"/>
      <c r="U7" s="42"/>
      <c r="V7" s="42"/>
      <c r="W7" s="44"/>
    </row>
    <row r="8" spans="1:23" ht="12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/>
      <c r="S8" s="42"/>
      <c r="T8" s="42"/>
      <c r="U8" s="42"/>
      <c r="V8" s="42"/>
      <c r="W8" s="44"/>
    </row>
    <row r="9" spans="1:23" ht="12.75">
      <c r="A9" s="48" t="s">
        <v>567</v>
      </c>
      <c r="B9" s="78" t="s">
        <v>287</v>
      </c>
      <c r="C9" s="79" t="s">
        <v>288</v>
      </c>
      <c r="D9" s="80">
        <v>6000000</v>
      </c>
      <c r="E9" s="81">
        <v>51616520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21500000</v>
      </c>
      <c r="M9" s="81">
        <v>0</v>
      </c>
      <c r="N9" s="81">
        <v>38653600</v>
      </c>
      <c r="O9" s="81">
        <v>12370000</v>
      </c>
      <c r="P9" s="81">
        <v>0</v>
      </c>
      <c r="Q9" s="82">
        <v>130140120</v>
      </c>
      <c r="R9" s="80">
        <v>57547861</v>
      </c>
      <c r="S9" s="81">
        <v>0</v>
      </c>
      <c r="T9" s="81">
        <v>0</v>
      </c>
      <c r="U9" s="81">
        <v>0</v>
      </c>
      <c r="V9" s="81">
        <v>72592259</v>
      </c>
      <c r="W9" s="83">
        <v>130140120</v>
      </c>
    </row>
    <row r="10" spans="1:23" ht="12.75">
      <c r="A10" s="48" t="s">
        <v>567</v>
      </c>
      <c r="B10" s="78" t="s">
        <v>289</v>
      </c>
      <c r="C10" s="79" t="s">
        <v>290</v>
      </c>
      <c r="D10" s="80">
        <v>350000</v>
      </c>
      <c r="E10" s="81">
        <v>86113688</v>
      </c>
      <c r="F10" s="81">
        <v>0</v>
      </c>
      <c r="G10" s="81">
        <v>0</v>
      </c>
      <c r="H10" s="81">
        <v>14135000</v>
      </c>
      <c r="I10" s="81">
        <v>0</v>
      </c>
      <c r="J10" s="81">
        <v>0</v>
      </c>
      <c r="K10" s="81">
        <v>0</v>
      </c>
      <c r="L10" s="81">
        <v>2000000</v>
      </c>
      <c r="M10" s="81">
        <v>0</v>
      </c>
      <c r="N10" s="81">
        <v>80002226</v>
      </c>
      <c r="O10" s="81">
        <v>0</v>
      </c>
      <c r="P10" s="81">
        <v>0</v>
      </c>
      <c r="Q10" s="82">
        <v>182600914</v>
      </c>
      <c r="R10" s="80">
        <v>68243000</v>
      </c>
      <c r="S10" s="81">
        <v>0</v>
      </c>
      <c r="T10" s="81">
        <v>0</v>
      </c>
      <c r="U10" s="81">
        <v>0</v>
      </c>
      <c r="V10" s="81">
        <v>114357914</v>
      </c>
      <c r="W10" s="83">
        <v>182600914</v>
      </c>
    </row>
    <row r="11" spans="1:23" ht="12.75">
      <c r="A11" s="48" t="s">
        <v>567</v>
      </c>
      <c r="B11" s="78" t="s">
        <v>291</v>
      </c>
      <c r="C11" s="79" t="s">
        <v>292</v>
      </c>
      <c r="D11" s="80">
        <v>0</v>
      </c>
      <c r="E11" s="81">
        <v>89549850</v>
      </c>
      <c r="F11" s="81">
        <v>0</v>
      </c>
      <c r="G11" s="81">
        <v>0</v>
      </c>
      <c r="H11" s="81">
        <v>45000000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235000</v>
      </c>
      <c r="P11" s="81">
        <v>0</v>
      </c>
      <c r="Q11" s="82">
        <v>134784850</v>
      </c>
      <c r="R11" s="80">
        <v>89549850</v>
      </c>
      <c r="S11" s="81">
        <v>30000000</v>
      </c>
      <c r="T11" s="81">
        <v>0</v>
      </c>
      <c r="U11" s="81">
        <v>0</v>
      </c>
      <c r="V11" s="81">
        <v>15235000</v>
      </c>
      <c r="W11" s="83">
        <v>134784850</v>
      </c>
    </row>
    <row r="12" spans="1:23" ht="12.75">
      <c r="A12" s="48" t="s">
        <v>567</v>
      </c>
      <c r="B12" s="78" t="s">
        <v>293</v>
      </c>
      <c r="C12" s="79" t="s">
        <v>294</v>
      </c>
      <c r="D12" s="80">
        <v>0</v>
      </c>
      <c r="E12" s="81">
        <v>15740799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14683901</v>
      </c>
      <c r="O12" s="81">
        <v>0</v>
      </c>
      <c r="P12" s="81">
        <v>0</v>
      </c>
      <c r="Q12" s="82">
        <v>30424700</v>
      </c>
      <c r="R12" s="80">
        <v>30424700</v>
      </c>
      <c r="S12" s="81">
        <v>0</v>
      </c>
      <c r="T12" s="81">
        <v>0</v>
      </c>
      <c r="U12" s="81">
        <v>0</v>
      </c>
      <c r="V12" s="81">
        <v>0</v>
      </c>
      <c r="W12" s="83">
        <v>30424700</v>
      </c>
    </row>
    <row r="13" spans="1:23" ht="12.75">
      <c r="A13" s="48" t="s">
        <v>567</v>
      </c>
      <c r="B13" s="78" t="s">
        <v>295</v>
      </c>
      <c r="C13" s="79" t="s">
        <v>296</v>
      </c>
      <c r="D13" s="80">
        <v>8200000</v>
      </c>
      <c r="E13" s="81">
        <v>78251300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15623700</v>
      </c>
      <c r="O13" s="81">
        <v>4650000</v>
      </c>
      <c r="P13" s="81">
        <v>0</v>
      </c>
      <c r="Q13" s="82">
        <v>106725000</v>
      </c>
      <c r="R13" s="80">
        <v>26812000</v>
      </c>
      <c r="S13" s="81">
        <v>0</v>
      </c>
      <c r="T13" s="81">
        <v>79913000</v>
      </c>
      <c r="U13" s="81">
        <v>0</v>
      </c>
      <c r="V13" s="81">
        <v>0</v>
      </c>
      <c r="W13" s="83">
        <v>106725000</v>
      </c>
    </row>
    <row r="14" spans="1:23" ht="12.75">
      <c r="A14" s="48" t="s">
        <v>568</v>
      </c>
      <c r="B14" s="78" t="s">
        <v>524</v>
      </c>
      <c r="C14" s="79" t="s">
        <v>525</v>
      </c>
      <c r="D14" s="80">
        <v>0</v>
      </c>
      <c r="E14" s="81">
        <v>0</v>
      </c>
      <c r="F14" s="81">
        <v>530271139</v>
      </c>
      <c r="G14" s="81">
        <v>0</v>
      </c>
      <c r="H14" s="81">
        <v>0</v>
      </c>
      <c r="I14" s="81">
        <v>36360861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7180000</v>
      </c>
      <c r="P14" s="81">
        <v>15500000</v>
      </c>
      <c r="Q14" s="82">
        <v>589312000</v>
      </c>
      <c r="R14" s="80">
        <v>566632000</v>
      </c>
      <c r="S14" s="81">
        <v>0</v>
      </c>
      <c r="T14" s="81">
        <v>0</v>
      </c>
      <c r="U14" s="81">
        <v>0</v>
      </c>
      <c r="V14" s="81">
        <v>22680000</v>
      </c>
      <c r="W14" s="83">
        <v>589312000</v>
      </c>
    </row>
    <row r="15" spans="1:23" ht="13.5">
      <c r="A15" s="49"/>
      <c r="B15" s="84" t="s">
        <v>599</v>
      </c>
      <c r="C15" s="85"/>
      <c r="D15" s="86">
        <f aca="true" t="shared" si="0" ref="D15:W15">SUM(D9:D14)</f>
        <v>14550000</v>
      </c>
      <c r="E15" s="87">
        <f t="shared" si="0"/>
        <v>321272157</v>
      </c>
      <c r="F15" s="87">
        <f t="shared" si="0"/>
        <v>530271139</v>
      </c>
      <c r="G15" s="87">
        <f t="shared" si="0"/>
        <v>0</v>
      </c>
      <c r="H15" s="87">
        <f t="shared" si="0"/>
        <v>59135000</v>
      </c>
      <c r="I15" s="87">
        <f t="shared" si="0"/>
        <v>36360861</v>
      </c>
      <c r="J15" s="87">
        <f t="shared" si="0"/>
        <v>0</v>
      </c>
      <c r="K15" s="87">
        <f t="shared" si="0"/>
        <v>0</v>
      </c>
      <c r="L15" s="87">
        <f t="shared" si="0"/>
        <v>23500000</v>
      </c>
      <c r="M15" s="87">
        <f t="shared" si="0"/>
        <v>0</v>
      </c>
      <c r="N15" s="87">
        <f t="shared" si="0"/>
        <v>148963427</v>
      </c>
      <c r="O15" s="87">
        <f t="shared" si="0"/>
        <v>24435000</v>
      </c>
      <c r="P15" s="87">
        <f t="shared" si="0"/>
        <v>15500000</v>
      </c>
      <c r="Q15" s="88">
        <f t="shared" si="0"/>
        <v>1173987584</v>
      </c>
      <c r="R15" s="86">
        <f t="shared" si="0"/>
        <v>839209411</v>
      </c>
      <c r="S15" s="87">
        <f t="shared" si="0"/>
        <v>30000000</v>
      </c>
      <c r="T15" s="87">
        <f t="shared" si="0"/>
        <v>79913000</v>
      </c>
      <c r="U15" s="87">
        <f t="shared" si="0"/>
        <v>0</v>
      </c>
      <c r="V15" s="87">
        <f t="shared" si="0"/>
        <v>224865173</v>
      </c>
      <c r="W15" s="89">
        <f t="shared" si="0"/>
        <v>1173987584</v>
      </c>
    </row>
    <row r="16" spans="1:23" ht="12.75">
      <c r="A16" s="48" t="s">
        <v>567</v>
      </c>
      <c r="B16" s="78" t="s">
        <v>297</v>
      </c>
      <c r="C16" s="79" t="s">
        <v>298</v>
      </c>
      <c r="D16" s="80">
        <v>0</v>
      </c>
      <c r="E16" s="81">
        <v>15916000</v>
      </c>
      <c r="F16" s="81">
        <v>0</v>
      </c>
      <c r="G16" s="81">
        <v>0</v>
      </c>
      <c r="H16" s="81">
        <v>22400000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13100000</v>
      </c>
      <c r="O16" s="81">
        <v>0</v>
      </c>
      <c r="P16" s="81">
        <v>0</v>
      </c>
      <c r="Q16" s="82">
        <v>51416000</v>
      </c>
      <c r="R16" s="80">
        <v>51416000</v>
      </c>
      <c r="S16" s="81">
        <v>0</v>
      </c>
      <c r="T16" s="81">
        <v>0</v>
      </c>
      <c r="U16" s="81">
        <v>0</v>
      </c>
      <c r="V16" s="81">
        <v>0</v>
      </c>
      <c r="W16" s="83">
        <v>51416000</v>
      </c>
    </row>
    <row r="17" spans="1:23" ht="12.75">
      <c r="A17" s="48" t="s">
        <v>567</v>
      </c>
      <c r="B17" s="78" t="s">
        <v>299</v>
      </c>
      <c r="C17" s="79" t="s">
        <v>300</v>
      </c>
      <c r="D17" s="80">
        <v>3500000</v>
      </c>
      <c r="E17" s="81">
        <v>118000000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28700000</v>
      </c>
      <c r="L17" s="81">
        <v>0</v>
      </c>
      <c r="M17" s="81">
        <v>1770000</v>
      </c>
      <c r="N17" s="81">
        <v>19400000</v>
      </c>
      <c r="O17" s="81">
        <v>19970000</v>
      </c>
      <c r="P17" s="81">
        <v>0</v>
      </c>
      <c r="Q17" s="82">
        <v>191340000</v>
      </c>
      <c r="R17" s="80">
        <v>99383000</v>
      </c>
      <c r="S17" s="81">
        <v>0</v>
      </c>
      <c r="T17" s="81">
        <v>0</v>
      </c>
      <c r="U17" s="81">
        <v>0</v>
      </c>
      <c r="V17" s="81">
        <v>91957000</v>
      </c>
      <c r="W17" s="83">
        <v>191340000</v>
      </c>
    </row>
    <row r="18" spans="1:23" ht="12.75">
      <c r="A18" s="48" t="s">
        <v>567</v>
      </c>
      <c r="B18" s="78" t="s">
        <v>301</v>
      </c>
      <c r="C18" s="79" t="s">
        <v>302</v>
      </c>
      <c r="D18" s="80">
        <v>0</v>
      </c>
      <c r="E18" s="81">
        <v>101000000</v>
      </c>
      <c r="F18" s="81">
        <v>0</v>
      </c>
      <c r="G18" s="81">
        <v>0</v>
      </c>
      <c r="H18" s="81">
        <v>107840000</v>
      </c>
      <c r="I18" s="81">
        <v>0</v>
      </c>
      <c r="J18" s="81">
        <v>0</v>
      </c>
      <c r="K18" s="81">
        <v>0</v>
      </c>
      <c r="L18" s="81">
        <v>0</v>
      </c>
      <c r="M18" s="81">
        <v>1800000</v>
      </c>
      <c r="N18" s="81">
        <v>7795000</v>
      </c>
      <c r="O18" s="81">
        <v>8400000</v>
      </c>
      <c r="P18" s="81">
        <v>0</v>
      </c>
      <c r="Q18" s="82">
        <v>226835000</v>
      </c>
      <c r="R18" s="80">
        <v>103640000</v>
      </c>
      <c r="S18" s="81">
        <v>0</v>
      </c>
      <c r="T18" s="81">
        <v>0</v>
      </c>
      <c r="U18" s="81">
        <v>0</v>
      </c>
      <c r="V18" s="81">
        <v>123195000</v>
      </c>
      <c r="W18" s="83">
        <v>226835000</v>
      </c>
    </row>
    <row r="19" spans="1:23" ht="12.75">
      <c r="A19" s="48" t="s">
        <v>567</v>
      </c>
      <c r="B19" s="78" t="s">
        <v>303</v>
      </c>
      <c r="C19" s="79" t="s">
        <v>304</v>
      </c>
      <c r="D19" s="80">
        <v>0</v>
      </c>
      <c r="E19" s="81">
        <v>98000000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40000000</v>
      </c>
      <c r="N19" s="81">
        <v>74779000</v>
      </c>
      <c r="O19" s="81">
        <v>62500000</v>
      </c>
      <c r="P19" s="81">
        <v>0</v>
      </c>
      <c r="Q19" s="82">
        <v>275279000</v>
      </c>
      <c r="R19" s="80">
        <v>98031000</v>
      </c>
      <c r="S19" s="81">
        <v>0</v>
      </c>
      <c r="T19" s="81">
        <v>0</v>
      </c>
      <c r="U19" s="81">
        <v>0</v>
      </c>
      <c r="V19" s="81">
        <v>177248000</v>
      </c>
      <c r="W19" s="83">
        <v>275279000</v>
      </c>
    </row>
    <row r="20" spans="1:23" ht="12.75">
      <c r="A20" s="48" t="s">
        <v>568</v>
      </c>
      <c r="B20" s="78" t="s">
        <v>526</v>
      </c>
      <c r="C20" s="79" t="s">
        <v>527</v>
      </c>
      <c r="D20" s="80">
        <v>0</v>
      </c>
      <c r="E20" s="81">
        <v>0</v>
      </c>
      <c r="F20" s="81">
        <v>638228465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2490530</v>
      </c>
      <c r="O20" s="81">
        <v>14952044</v>
      </c>
      <c r="P20" s="81">
        <v>18289528</v>
      </c>
      <c r="Q20" s="82">
        <v>673960567</v>
      </c>
      <c r="R20" s="80">
        <v>567150000</v>
      </c>
      <c r="S20" s="81">
        <v>0</v>
      </c>
      <c r="T20" s="81">
        <v>0</v>
      </c>
      <c r="U20" s="81">
        <v>0</v>
      </c>
      <c r="V20" s="81">
        <v>106810567</v>
      </c>
      <c r="W20" s="83">
        <v>673960567</v>
      </c>
    </row>
    <row r="21" spans="1:23" ht="13.5">
      <c r="A21" s="49"/>
      <c r="B21" s="84" t="s">
        <v>600</v>
      </c>
      <c r="C21" s="85"/>
      <c r="D21" s="86">
        <f aca="true" t="shared" si="1" ref="D21:W21">SUM(D16:D20)</f>
        <v>3500000</v>
      </c>
      <c r="E21" s="87">
        <f t="shared" si="1"/>
        <v>332916000</v>
      </c>
      <c r="F21" s="87">
        <f t="shared" si="1"/>
        <v>638228465</v>
      </c>
      <c r="G21" s="87">
        <f t="shared" si="1"/>
        <v>0</v>
      </c>
      <c r="H21" s="87">
        <f t="shared" si="1"/>
        <v>130240000</v>
      </c>
      <c r="I21" s="87">
        <f t="shared" si="1"/>
        <v>0</v>
      </c>
      <c r="J21" s="87">
        <f t="shared" si="1"/>
        <v>0</v>
      </c>
      <c r="K21" s="87">
        <f t="shared" si="1"/>
        <v>28700000</v>
      </c>
      <c r="L21" s="87">
        <f t="shared" si="1"/>
        <v>0</v>
      </c>
      <c r="M21" s="87">
        <f t="shared" si="1"/>
        <v>43570000</v>
      </c>
      <c r="N21" s="87">
        <f t="shared" si="1"/>
        <v>117564530</v>
      </c>
      <c r="O21" s="87">
        <f t="shared" si="1"/>
        <v>105822044</v>
      </c>
      <c r="P21" s="87">
        <f t="shared" si="1"/>
        <v>18289528</v>
      </c>
      <c r="Q21" s="88">
        <f t="shared" si="1"/>
        <v>1418830567</v>
      </c>
      <c r="R21" s="86">
        <f t="shared" si="1"/>
        <v>919620000</v>
      </c>
      <c r="S21" s="87">
        <f t="shared" si="1"/>
        <v>0</v>
      </c>
      <c r="T21" s="87">
        <f t="shared" si="1"/>
        <v>0</v>
      </c>
      <c r="U21" s="87">
        <f t="shared" si="1"/>
        <v>0</v>
      </c>
      <c r="V21" s="87">
        <f t="shared" si="1"/>
        <v>499210567</v>
      </c>
      <c r="W21" s="89">
        <f t="shared" si="1"/>
        <v>1418830567</v>
      </c>
    </row>
    <row r="22" spans="1:23" ht="12.75">
      <c r="A22" s="48" t="s">
        <v>567</v>
      </c>
      <c r="B22" s="78" t="s">
        <v>305</v>
      </c>
      <c r="C22" s="79" t="s">
        <v>306</v>
      </c>
      <c r="D22" s="80">
        <v>700000</v>
      </c>
      <c r="E22" s="81">
        <v>18961672</v>
      </c>
      <c r="F22" s="81">
        <v>0</v>
      </c>
      <c r="G22" s="81">
        <v>0</v>
      </c>
      <c r="H22" s="81">
        <v>20200000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25988328</v>
      </c>
      <c r="O22" s="81">
        <v>2332000</v>
      </c>
      <c r="P22" s="81">
        <v>0</v>
      </c>
      <c r="Q22" s="82">
        <v>68182000</v>
      </c>
      <c r="R22" s="80">
        <v>63550000</v>
      </c>
      <c r="S22" s="81">
        <v>0</v>
      </c>
      <c r="T22" s="81">
        <v>0</v>
      </c>
      <c r="U22" s="81">
        <v>0</v>
      </c>
      <c r="V22" s="81">
        <v>4632000</v>
      </c>
      <c r="W22" s="83">
        <v>68182000</v>
      </c>
    </row>
    <row r="23" spans="1:23" ht="12.75">
      <c r="A23" s="48" t="s">
        <v>567</v>
      </c>
      <c r="B23" s="78" t="s">
        <v>307</v>
      </c>
      <c r="C23" s="79" t="s">
        <v>308</v>
      </c>
      <c r="D23" s="80">
        <v>0</v>
      </c>
      <c r="E23" s="81">
        <v>40941035</v>
      </c>
      <c r="F23" s="81">
        <v>0</v>
      </c>
      <c r="G23" s="81">
        <v>0</v>
      </c>
      <c r="H23" s="81">
        <v>500000</v>
      </c>
      <c r="I23" s="81">
        <v>0</v>
      </c>
      <c r="J23" s="81">
        <v>0</v>
      </c>
      <c r="K23" s="81">
        <v>0</v>
      </c>
      <c r="L23" s="81">
        <v>0</v>
      </c>
      <c r="M23" s="81">
        <v>1800000</v>
      </c>
      <c r="N23" s="81">
        <v>2350000</v>
      </c>
      <c r="O23" s="81">
        <v>3500000</v>
      </c>
      <c r="P23" s="81">
        <v>0</v>
      </c>
      <c r="Q23" s="82">
        <v>49091035</v>
      </c>
      <c r="R23" s="80">
        <v>33441035</v>
      </c>
      <c r="S23" s="81">
        <v>0</v>
      </c>
      <c r="T23" s="81">
        <v>0</v>
      </c>
      <c r="U23" s="81">
        <v>0</v>
      </c>
      <c r="V23" s="81">
        <v>15650000</v>
      </c>
      <c r="W23" s="83">
        <v>49091035</v>
      </c>
    </row>
    <row r="24" spans="1:23" ht="12.75">
      <c r="A24" s="48" t="s">
        <v>567</v>
      </c>
      <c r="B24" s="78" t="s">
        <v>75</v>
      </c>
      <c r="C24" s="79" t="s">
        <v>76</v>
      </c>
      <c r="D24" s="80">
        <v>0</v>
      </c>
      <c r="E24" s="81">
        <v>332200000</v>
      </c>
      <c r="F24" s="81">
        <v>484644000</v>
      </c>
      <c r="G24" s="81">
        <v>0</v>
      </c>
      <c r="H24" s="81">
        <v>169500000</v>
      </c>
      <c r="I24" s="81">
        <v>248000000</v>
      </c>
      <c r="J24" s="81">
        <v>0</v>
      </c>
      <c r="K24" s="81">
        <v>0</v>
      </c>
      <c r="L24" s="81">
        <v>0</v>
      </c>
      <c r="M24" s="81">
        <v>10500000</v>
      </c>
      <c r="N24" s="81">
        <v>46750000</v>
      </c>
      <c r="O24" s="81">
        <v>82389000</v>
      </c>
      <c r="P24" s="81">
        <v>0</v>
      </c>
      <c r="Q24" s="82">
        <v>1373983000</v>
      </c>
      <c r="R24" s="80">
        <v>902682000</v>
      </c>
      <c r="S24" s="81">
        <v>90000000</v>
      </c>
      <c r="T24" s="81">
        <v>381301000</v>
      </c>
      <c r="U24" s="81">
        <v>0</v>
      </c>
      <c r="V24" s="81">
        <v>0</v>
      </c>
      <c r="W24" s="83">
        <v>1373983000</v>
      </c>
    </row>
    <row r="25" spans="1:23" ht="12.75">
      <c r="A25" s="48" t="s">
        <v>567</v>
      </c>
      <c r="B25" s="78" t="s">
        <v>309</v>
      </c>
      <c r="C25" s="79" t="s">
        <v>310</v>
      </c>
      <c r="D25" s="80">
        <v>0</v>
      </c>
      <c r="E25" s="81">
        <v>125370300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4680000</v>
      </c>
      <c r="L25" s="81">
        <v>0</v>
      </c>
      <c r="M25" s="81">
        <v>7000000</v>
      </c>
      <c r="N25" s="81">
        <v>21200000</v>
      </c>
      <c r="O25" s="81">
        <v>20327500</v>
      </c>
      <c r="P25" s="81">
        <v>0</v>
      </c>
      <c r="Q25" s="82">
        <v>178577800</v>
      </c>
      <c r="R25" s="80">
        <v>51490300</v>
      </c>
      <c r="S25" s="81">
        <v>0</v>
      </c>
      <c r="T25" s="81">
        <v>0</v>
      </c>
      <c r="U25" s="81">
        <v>0</v>
      </c>
      <c r="V25" s="81">
        <v>127087500</v>
      </c>
      <c r="W25" s="83">
        <v>178577800</v>
      </c>
    </row>
    <row r="26" spans="1:23" ht="12.75">
      <c r="A26" s="48" t="s">
        <v>568</v>
      </c>
      <c r="B26" s="78" t="s">
        <v>528</v>
      </c>
      <c r="C26" s="79" t="s">
        <v>529</v>
      </c>
      <c r="D26" s="80">
        <v>3950000</v>
      </c>
      <c r="E26" s="81">
        <v>0</v>
      </c>
      <c r="F26" s="81">
        <v>232894000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16000000</v>
      </c>
      <c r="O26" s="81">
        <v>17503000</v>
      </c>
      <c r="P26" s="81">
        <v>0</v>
      </c>
      <c r="Q26" s="82">
        <v>270347000</v>
      </c>
      <c r="R26" s="80">
        <v>270347000</v>
      </c>
      <c r="S26" s="81">
        <v>0</v>
      </c>
      <c r="T26" s="81">
        <v>0</v>
      </c>
      <c r="U26" s="81">
        <v>0</v>
      </c>
      <c r="V26" s="81">
        <v>0</v>
      </c>
      <c r="W26" s="83">
        <v>270347000</v>
      </c>
    </row>
    <row r="27" spans="1:23" ht="13.5">
      <c r="A27" s="49"/>
      <c r="B27" s="84" t="s">
        <v>601</v>
      </c>
      <c r="C27" s="85"/>
      <c r="D27" s="86">
        <f aca="true" t="shared" si="2" ref="D27:W27">SUM(D22:D26)</f>
        <v>4650000</v>
      </c>
      <c r="E27" s="87">
        <f t="shared" si="2"/>
        <v>517473007</v>
      </c>
      <c r="F27" s="87">
        <f t="shared" si="2"/>
        <v>717538000</v>
      </c>
      <c r="G27" s="87">
        <f t="shared" si="2"/>
        <v>0</v>
      </c>
      <c r="H27" s="87">
        <f t="shared" si="2"/>
        <v>190200000</v>
      </c>
      <c r="I27" s="87">
        <f t="shared" si="2"/>
        <v>248000000</v>
      </c>
      <c r="J27" s="87">
        <f t="shared" si="2"/>
        <v>0</v>
      </c>
      <c r="K27" s="87">
        <f t="shared" si="2"/>
        <v>4680000</v>
      </c>
      <c r="L27" s="87">
        <f t="shared" si="2"/>
        <v>0</v>
      </c>
      <c r="M27" s="87">
        <f t="shared" si="2"/>
        <v>19300000</v>
      </c>
      <c r="N27" s="87">
        <f t="shared" si="2"/>
        <v>112288328</v>
      </c>
      <c r="O27" s="87">
        <f t="shared" si="2"/>
        <v>126051500</v>
      </c>
      <c r="P27" s="87">
        <f t="shared" si="2"/>
        <v>0</v>
      </c>
      <c r="Q27" s="88">
        <f t="shared" si="2"/>
        <v>1940180835</v>
      </c>
      <c r="R27" s="86">
        <f t="shared" si="2"/>
        <v>1321510335</v>
      </c>
      <c r="S27" s="87">
        <f t="shared" si="2"/>
        <v>90000000</v>
      </c>
      <c r="T27" s="87">
        <f t="shared" si="2"/>
        <v>381301000</v>
      </c>
      <c r="U27" s="87">
        <f t="shared" si="2"/>
        <v>0</v>
      </c>
      <c r="V27" s="87">
        <f t="shared" si="2"/>
        <v>147369500</v>
      </c>
      <c r="W27" s="89">
        <f t="shared" si="2"/>
        <v>1940180835</v>
      </c>
    </row>
    <row r="28" spans="1:23" ht="12.75">
      <c r="A28" s="48" t="s">
        <v>567</v>
      </c>
      <c r="B28" s="78" t="s">
        <v>311</v>
      </c>
      <c r="C28" s="79" t="s">
        <v>312</v>
      </c>
      <c r="D28" s="80">
        <v>0</v>
      </c>
      <c r="E28" s="81">
        <v>15000000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18228000</v>
      </c>
      <c r="O28" s="81">
        <v>0</v>
      </c>
      <c r="P28" s="81">
        <v>0</v>
      </c>
      <c r="Q28" s="82">
        <v>33228000</v>
      </c>
      <c r="R28" s="80">
        <v>33228000</v>
      </c>
      <c r="S28" s="81">
        <v>0</v>
      </c>
      <c r="T28" s="81">
        <v>0</v>
      </c>
      <c r="U28" s="81">
        <v>0</v>
      </c>
      <c r="V28" s="81">
        <v>0</v>
      </c>
      <c r="W28" s="83">
        <v>33228000</v>
      </c>
    </row>
    <row r="29" spans="1:23" ht="12.75">
      <c r="A29" s="48" t="s">
        <v>567</v>
      </c>
      <c r="B29" s="78" t="s">
        <v>313</v>
      </c>
      <c r="C29" s="79" t="s">
        <v>314</v>
      </c>
      <c r="D29" s="80">
        <v>0</v>
      </c>
      <c r="E29" s="81">
        <v>41460850</v>
      </c>
      <c r="F29" s="81">
        <v>60000000</v>
      </c>
      <c r="G29" s="81">
        <v>0</v>
      </c>
      <c r="H29" s="81">
        <v>9600000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158000</v>
      </c>
      <c r="P29" s="81">
        <v>0</v>
      </c>
      <c r="Q29" s="82">
        <v>111218850</v>
      </c>
      <c r="R29" s="80">
        <v>111060850</v>
      </c>
      <c r="S29" s="81">
        <v>0</v>
      </c>
      <c r="T29" s="81">
        <v>0</v>
      </c>
      <c r="U29" s="81">
        <v>0</v>
      </c>
      <c r="V29" s="81">
        <v>158000</v>
      </c>
      <c r="W29" s="83">
        <v>111218850</v>
      </c>
    </row>
    <row r="30" spans="1:23" ht="12.75">
      <c r="A30" s="48" t="s">
        <v>567</v>
      </c>
      <c r="B30" s="78" t="s">
        <v>315</v>
      </c>
      <c r="C30" s="79" t="s">
        <v>316</v>
      </c>
      <c r="D30" s="80">
        <v>800000</v>
      </c>
      <c r="E30" s="81">
        <v>15115450</v>
      </c>
      <c r="F30" s="81">
        <v>14500000</v>
      </c>
      <c r="G30" s="81">
        <v>0</v>
      </c>
      <c r="H30" s="81">
        <v>12800000</v>
      </c>
      <c r="I30" s="81">
        <v>30500000</v>
      </c>
      <c r="J30" s="81">
        <v>0</v>
      </c>
      <c r="K30" s="81">
        <v>0</v>
      </c>
      <c r="L30" s="81">
        <v>0</v>
      </c>
      <c r="M30" s="81">
        <v>0</v>
      </c>
      <c r="N30" s="81">
        <v>8700000</v>
      </c>
      <c r="O30" s="81">
        <v>600000</v>
      </c>
      <c r="P30" s="81">
        <v>0</v>
      </c>
      <c r="Q30" s="82">
        <v>83015450</v>
      </c>
      <c r="R30" s="80">
        <v>82415450</v>
      </c>
      <c r="S30" s="81">
        <v>0</v>
      </c>
      <c r="T30" s="81">
        <v>0</v>
      </c>
      <c r="U30" s="81">
        <v>0</v>
      </c>
      <c r="V30" s="81">
        <v>600000</v>
      </c>
      <c r="W30" s="83">
        <v>83015450</v>
      </c>
    </row>
    <row r="31" spans="1:23" ht="12.75">
      <c r="A31" s="48" t="s">
        <v>567</v>
      </c>
      <c r="B31" s="78" t="s">
        <v>317</v>
      </c>
      <c r="C31" s="79" t="s">
        <v>318</v>
      </c>
      <c r="D31" s="80">
        <v>0</v>
      </c>
      <c r="E31" s="81">
        <v>38000000</v>
      </c>
      <c r="F31" s="81">
        <v>312990918</v>
      </c>
      <c r="G31" s="81">
        <v>0</v>
      </c>
      <c r="H31" s="81">
        <v>25200000</v>
      </c>
      <c r="I31" s="81">
        <v>28780106</v>
      </c>
      <c r="J31" s="81">
        <v>0</v>
      </c>
      <c r="K31" s="81">
        <v>0</v>
      </c>
      <c r="L31" s="81">
        <v>0</v>
      </c>
      <c r="M31" s="81">
        <v>0</v>
      </c>
      <c r="N31" s="81">
        <v>20203976</v>
      </c>
      <c r="O31" s="81">
        <v>7000000</v>
      </c>
      <c r="P31" s="81">
        <v>0</v>
      </c>
      <c r="Q31" s="82">
        <v>432175000</v>
      </c>
      <c r="R31" s="80">
        <v>424175000</v>
      </c>
      <c r="S31" s="81">
        <v>0</v>
      </c>
      <c r="T31" s="81">
        <v>8000000</v>
      </c>
      <c r="U31" s="81">
        <v>0</v>
      </c>
      <c r="V31" s="81">
        <v>0</v>
      </c>
      <c r="W31" s="83">
        <v>432175000</v>
      </c>
    </row>
    <row r="32" spans="1:23" ht="12.75">
      <c r="A32" s="48" t="s">
        <v>567</v>
      </c>
      <c r="B32" s="78" t="s">
        <v>319</v>
      </c>
      <c r="C32" s="79" t="s">
        <v>320</v>
      </c>
      <c r="D32" s="80">
        <v>0</v>
      </c>
      <c r="E32" s="81">
        <v>0</v>
      </c>
      <c r="F32" s="81">
        <v>98500000</v>
      </c>
      <c r="G32" s="81">
        <v>0</v>
      </c>
      <c r="H32" s="81">
        <v>0</v>
      </c>
      <c r="I32" s="81">
        <v>10000000</v>
      </c>
      <c r="J32" s="81">
        <v>0</v>
      </c>
      <c r="K32" s="81">
        <v>0</v>
      </c>
      <c r="L32" s="81">
        <v>18130100</v>
      </c>
      <c r="M32" s="81">
        <v>0</v>
      </c>
      <c r="N32" s="81">
        <v>0</v>
      </c>
      <c r="O32" s="81">
        <v>0</v>
      </c>
      <c r="P32" s="81">
        <v>0</v>
      </c>
      <c r="Q32" s="82">
        <v>126630100</v>
      </c>
      <c r="R32" s="80">
        <v>126630100</v>
      </c>
      <c r="S32" s="81">
        <v>0</v>
      </c>
      <c r="T32" s="81">
        <v>0</v>
      </c>
      <c r="U32" s="81">
        <v>0</v>
      </c>
      <c r="V32" s="81">
        <v>0</v>
      </c>
      <c r="W32" s="83">
        <v>126630100</v>
      </c>
    </row>
    <row r="33" spans="1:23" ht="12.75">
      <c r="A33" s="48" t="s">
        <v>568</v>
      </c>
      <c r="B33" s="78" t="s">
        <v>530</v>
      </c>
      <c r="C33" s="79" t="s">
        <v>531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2">
        <v>0</v>
      </c>
      <c r="R33" s="80">
        <v>0</v>
      </c>
      <c r="S33" s="81">
        <v>0</v>
      </c>
      <c r="T33" s="81">
        <v>0</v>
      </c>
      <c r="U33" s="81">
        <v>0</v>
      </c>
      <c r="V33" s="81">
        <v>0</v>
      </c>
      <c r="W33" s="83">
        <v>0</v>
      </c>
    </row>
    <row r="34" spans="1:23" ht="13.5">
      <c r="A34" s="49"/>
      <c r="B34" s="84" t="s">
        <v>602</v>
      </c>
      <c r="C34" s="85"/>
      <c r="D34" s="86">
        <f aca="true" t="shared" si="3" ref="D34:W34">SUM(D28:D33)</f>
        <v>800000</v>
      </c>
      <c r="E34" s="87">
        <f t="shared" si="3"/>
        <v>109576300</v>
      </c>
      <c r="F34" s="87">
        <f t="shared" si="3"/>
        <v>485990918</v>
      </c>
      <c r="G34" s="87">
        <f t="shared" si="3"/>
        <v>0</v>
      </c>
      <c r="H34" s="87">
        <f t="shared" si="3"/>
        <v>47600000</v>
      </c>
      <c r="I34" s="87">
        <f t="shared" si="3"/>
        <v>69280106</v>
      </c>
      <c r="J34" s="87">
        <f t="shared" si="3"/>
        <v>0</v>
      </c>
      <c r="K34" s="87">
        <f t="shared" si="3"/>
        <v>0</v>
      </c>
      <c r="L34" s="87">
        <f t="shared" si="3"/>
        <v>18130100</v>
      </c>
      <c r="M34" s="87">
        <f t="shared" si="3"/>
        <v>0</v>
      </c>
      <c r="N34" s="87">
        <f t="shared" si="3"/>
        <v>47131976</v>
      </c>
      <c r="O34" s="87">
        <f t="shared" si="3"/>
        <v>7758000</v>
      </c>
      <c r="P34" s="87">
        <f t="shared" si="3"/>
        <v>0</v>
      </c>
      <c r="Q34" s="88">
        <f t="shared" si="3"/>
        <v>786267400</v>
      </c>
      <c r="R34" s="86">
        <f t="shared" si="3"/>
        <v>777509400</v>
      </c>
      <c r="S34" s="87">
        <f t="shared" si="3"/>
        <v>0</v>
      </c>
      <c r="T34" s="87">
        <f t="shared" si="3"/>
        <v>8000000</v>
      </c>
      <c r="U34" s="87">
        <f t="shared" si="3"/>
        <v>0</v>
      </c>
      <c r="V34" s="87">
        <f t="shared" si="3"/>
        <v>758000</v>
      </c>
      <c r="W34" s="89">
        <f t="shared" si="3"/>
        <v>786267400</v>
      </c>
    </row>
    <row r="35" spans="1:23" ht="12.75">
      <c r="A35" s="48" t="s">
        <v>567</v>
      </c>
      <c r="B35" s="78" t="s">
        <v>321</v>
      </c>
      <c r="C35" s="79" t="s">
        <v>322</v>
      </c>
      <c r="D35" s="80">
        <v>0</v>
      </c>
      <c r="E35" s="81">
        <v>27943000</v>
      </c>
      <c r="F35" s="81">
        <v>0</v>
      </c>
      <c r="G35" s="81">
        <v>0</v>
      </c>
      <c r="H35" s="81">
        <v>6340000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5000000</v>
      </c>
      <c r="O35" s="81">
        <v>1500000</v>
      </c>
      <c r="P35" s="81">
        <v>0</v>
      </c>
      <c r="Q35" s="82">
        <v>40783000</v>
      </c>
      <c r="R35" s="80">
        <v>33443000</v>
      </c>
      <c r="S35" s="81">
        <v>0</v>
      </c>
      <c r="T35" s="81">
        <v>0</v>
      </c>
      <c r="U35" s="81">
        <v>0</v>
      </c>
      <c r="V35" s="81">
        <v>7340000</v>
      </c>
      <c r="W35" s="83">
        <v>40783000</v>
      </c>
    </row>
    <row r="36" spans="1:23" ht="12.75">
      <c r="A36" s="48" t="s">
        <v>567</v>
      </c>
      <c r="B36" s="78" t="s">
        <v>323</v>
      </c>
      <c r="C36" s="79" t="s">
        <v>324</v>
      </c>
      <c r="D36" s="80">
        <v>0</v>
      </c>
      <c r="E36" s="81">
        <v>63896521</v>
      </c>
      <c r="F36" s="81">
        <v>0</v>
      </c>
      <c r="G36" s="81">
        <v>0</v>
      </c>
      <c r="H36" s="81">
        <v>19826087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1400000</v>
      </c>
      <c r="P36" s="81">
        <v>0</v>
      </c>
      <c r="Q36" s="82">
        <v>85122608</v>
      </c>
      <c r="R36" s="80">
        <v>58887826</v>
      </c>
      <c r="S36" s="81">
        <v>0</v>
      </c>
      <c r="T36" s="81">
        <v>0</v>
      </c>
      <c r="U36" s="81">
        <v>0</v>
      </c>
      <c r="V36" s="81">
        <v>26234782</v>
      </c>
      <c r="W36" s="83">
        <v>85122608</v>
      </c>
    </row>
    <row r="37" spans="1:23" ht="12.75">
      <c r="A37" s="48" t="s">
        <v>567</v>
      </c>
      <c r="B37" s="78" t="s">
        <v>325</v>
      </c>
      <c r="C37" s="79" t="s">
        <v>326</v>
      </c>
      <c r="D37" s="80">
        <v>0</v>
      </c>
      <c r="E37" s="81">
        <v>72760000</v>
      </c>
      <c r="F37" s="81">
        <v>0</v>
      </c>
      <c r="G37" s="81">
        <v>0</v>
      </c>
      <c r="H37" s="81">
        <v>0</v>
      </c>
      <c r="I37" s="81">
        <v>2173913</v>
      </c>
      <c r="J37" s="81">
        <v>0</v>
      </c>
      <c r="K37" s="81">
        <v>0</v>
      </c>
      <c r="L37" s="81">
        <v>0</v>
      </c>
      <c r="M37" s="81">
        <v>0</v>
      </c>
      <c r="N37" s="81">
        <v>2978261</v>
      </c>
      <c r="O37" s="81">
        <v>7043478</v>
      </c>
      <c r="P37" s="81">
        <v>0</v>
      </c>
      <c r="Q37" s="82">
        <v>84955652</v>
      </c>
      <c r="R37" s="80">
        <v>84955652</v>
      </c>
      <c r="S37" s="81">
        <v>0</v>
      </c>
      <c r="T37" s="81">
        <v>0</v>
      </c>
      <c r="U37" s="81">
        <v>0</v>
      </c>
      <c r="V37" s="81">
        <v>0</v>
      </c>
      <c r="W37" s="83">
        <v>84955652</v>
      </c>
    </row>
    <row r="38" spans="1:23" ht="12.75">
      <c r="A38" s="48" t="s">
        <v>567</v>
      </c>
      <c r="B38" s="78" t="s">
        <v>327</v>
      </c>
      <c r="C38" s="79" t="s">
        <v>328</v>
      </c>
      <c r="D38" s="80">
        <v>0</v>
      </c>
      <c r="E38" s="81">
        <v>73628000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10927979</v>
      </c>
      <c r="L38" s="81">
        <v>0</v>
      </c>
      <c r="M38" s="81">
        <v>0</v>
      </c>
      <c r="N38" s="81">
        <v>16800000</v>
      </c>
      <c r="O38" s="81">
        <v>2595000</v>
      </c>
      <c r="P38" s="81">
        <v>0</v>
      </c>
      <c r="Q38" s="82">
        <v>103950979</v>
      </c>
      <c r="R38" s="80">
        <v>93968979</v>
      </c>
      <c r="S38" s="81">
        <v>0</v>
      </c>
      <c r="T38" s="81">
        <v>0</v>
      </c>
      <c r="U38" s="81">
        <v>0</v>
      </c>
      <c r="V38" s="81">
        <v>9982000</v>
      </c>
      <c r="W38" s="83">
        <v>103950979</v>
      </c>
    </row>
    <row r="39" spans="1:23" ht="12.75">
      <c r="A39" s="48" t="s">
        <v>568</v>
      </c>
      <c r="B39" s="78" t="s">
        <v>550</v>
      </c>
      <c r="C39" s="79" t="s">
        <v>551</v>
      </c>
      <c r="D39" s="80">
        <v>0</v>
      </c>
      <c r="E39" s="81">
        <v>0</v>
      </c>
      <c r="F39" s="81">
        <v>690595530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5952802</v>
      </c>
      <c r="P39" s="81">
        <v>0</v>
      </c>
      <c r="Q39" s="82">
        <v>696548332</v>
      </c>
      <c r="R39" s="80">
        <v>696548332</v>
      </c>
      <c r="S39" s="81">
        <v>0</v>
      </c>
      <c r="T39" s="81">
        <v>0</v>
      </c>
      <c r="U39" s="81">
        <v>0</v>
      </c>
      <c r="V39" s="81">
        <v>0</v>
      </c>
      <c r="W39" s="83">
        <v>696548332</v>
      </c>
    </row>
    <row r="40" spans="1:23" ht="13.5">
      <c r="A40" s="49"/>
      <c r="B40" s="84" t="s">
        <v>603</v>
      </c>
      <c r="C40" s="85"/>
      <c r="D40" s="86">
        <f aca="true" t="shared" si="4" ref="D40:W40">SUM(D35:D39)</f>
        <v>0</v>
      </c>
      <c r="E40" s="87">
        <f t="shared" si="4"/>
        <v>238227521</v>
      </c>
      <c r="F40" s="87">
        <f t="shared" si="4"/>
        <v>690595530</v>
      </c>
      <c r="G40" s="87">
        <f t="shared" si="4"/>
        <v>0</v>
      </c>
      <c r="H40" s="87">
        <f t="shared" si="4"/>
        <v>26166087</v>
      </c>
      <c r="I40" s="87">
        <f t="shared" si="4"/>
        <v>2173913</v>
      </c>
      <c r="J40" s="87">
        <f t="shared" si="4"/>
        <v>0</v>
      </c>
      <c r="K40" s="87">
        <f t="shared" si="4"/>
        <v>10927979</v>
      </c>
      <c r="L40" s="87">
        <f t="shared" si="4"/>
        <v>0</v>
      </c>
      <c r="M40" s="87">
        <f t="shared" si="4"/>
        <v>0</v>
      </c>
      <c r="N40" s="87">
        <f t="shared" si="4"/>
        <v>24778261</v>
      </c>
      <c r="O40" s="87">
        <f t="shared" si="4"/>
        <v>18491280</v>
      </c>
      <c r="P40" s="87">
        <f t="shared" si="4"/>
        <v>0</v>
      </c>
      <c r="Q40" s="88">
        <f t="shared" si="4"/>
        <v>1011360571</v>
      </c>
      <c r="R40" s="86">
        <f t="shared" si="4"/>
        <v>967803789</v>
      </c>
      <c r="S40" s="87">
        <f t="shared" si="4"/>
        <v>0</v>
      </c>
      <c r="T40" s="87">
        <f t="shared" si="4"/>
        <v>0</v>
      </c>
      <c r="U40" s="87">
        <f t="shared" si="4"/>
        <v>0</v>
      </c>
      <c r="V40" s="87">
        <f t="shared" si="4"/>
        <v>43556782</v>
      </c>
      <c r="W40" s="89">
        <f t="shared" si="4"/>
        <v>1011360571</v>
      </c>
    </row>
    <row r="41" spans="1:23" ht="13.5">
      <c r="A41" s="50"/>
      <c r="B41" s="90" t="s">
        <v>604</v>
      </c>
      <c r="C41" s="91"/>
      <c r="D41" s="92">
        <f aca="true" t="shared" si="5" ref="D41:W41">SUM(D9:D14,D16:D20,D22:D26,D28:D33,D35:D39)</f>
        <v>23500000</v>
      </c>
      <c r="E41" s="93">
        <f t="shared" si="5"/>
        <v>1519464985</v>
      </c>
      <c r="F41" s="93">
        <f t="shared" si="5"/>
        <v>3062624052</v>
      </c>
      <c r="G41" s="93">
        <f t="shared" si="5"/>
        <v>0</v>
      </c>
      <c r="H41" s="93">
        <f t="shared" si="5"/>
        <v>453341087</v>
      </c>
      <c r="I41" s="93">
        <f t="shared" si="5"/>
        <v>355814880</v>
      </c>
      <c r="J41" s="93">
        <f t="shared" si="5"/>
        <v>0</v>
      </c>
      <c r="K41" s="93">
        <f t="shared" si="5"/>
        <v>44307979</v>
      </c>
      <c r="L41" s="93">
        <f t="shared" si="5"/>
        <v>41630100</v>
      </c>
      <c r="M41" s="93">
        <f t="shared" si="5"/>
        <v>62870000</v>
      </c>
      <c r="N41" s="93">
        <f t="shared" si="5"/>
        <v>450726522</v>
      </c>
      <c r="O41" s="93">
        <f t="shared" si="5"/>
        <v>282557824</v>
      </c>
      <c r="P41" s="93">
        <f t="shared" si="5"/>
        <v>33789528</v>
      </c>
      <c r="Q41" s="94">
        <f t="shared" si="5"/>
        <v>6330626957</v>
      </c>
      <c r="R41" s="92">
        <f t="shared" si="5"/>
        <v>4825652935</v>
      </c>
      <c r="S41" s="93">
        <f t="shared" si="5"/>
        <v>120000000</v>
      </c>
      <c r="T41" s="93">
        <f t="shared" si="5"/>
        <v>469214000</v>
      </c>
      <c r="U41" s="93">
        <f t="shared" si="5"/>
        <v>0</v>
      </c>
      <c r="V41" s="93">
        <f t="shared" si="5"/>
        <v>915760022</v>
      </c>
      <c r="W41" s="95">
        <f t="shared" si="5"/>
        <v>6330626957</v>
      </c>
    </row>
    <row r="42" spans="1:23" ht="12">
      <c r="A42" s="51"/>
      <c r="B42" s="122" t="s">
        <v>43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</row>
    <row r="43" spans="1:23" ht="12">
      <c r="A43" s="52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12">
      <c r="A44" s="51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2">
      <c r="A45" s="51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2">
      <c r="A46" s="51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2">
      <c r="A47" s="51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2">
      <c r="A48" s="51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>
      <c r="A49" s="5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>
      <c r="A50" s="5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>
      <c r="A52" s="5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>
      <c r="A53" s="5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>
      <c r="A54" s="5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>
      <c r="A55" s="5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>
      <c r="A56" s="5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>
      <c r="A57" s="5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>
      <c r="A58" s="5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>
      <c r="A59" s="5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>
      <c r="A60" s="5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>
      <c r="A61" s="5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>
      <c r="A62" s="5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>
      <c r="A63" s="5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>
      <c r="A64" s="5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>
      <c r="A65" s="5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>
      <c r="A66" s="5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2">
      <c r="A67" s="51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2">
      <c r="A68" s="5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12">
      <c r="A69" s="5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12">
      <c r="A70" s="5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12">
      <c r="A71" s="5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12">
      <c r="A72" s="5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12">
      <c r="A73" s="5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12">
      <c r="A74" s="5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12">
      <c r="A75" s="5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12">
      <c r="A76" s="5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ht="12">
      <c r="A77" s="5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ht="12">
      <c r="A78" s="5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ht="12">
      <c r="A79" s="5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ht="12">
      <c r="A80" s="5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ht="12">
      <c r="A81" s="5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ht="12">
      <c r="A82" s="5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ht="12">
      <c r="A83" s="5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ht="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ht="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ht="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ht="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ht="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ht="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ht="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ht="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ht="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ht="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ht="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ht="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ht="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ht="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ht="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ht="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ht="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ht="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ht="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ht="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ht="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ht="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ht="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ht="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ht="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t="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t="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t="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t="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t="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t="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ht="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ht="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ht="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ht="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ht="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ht="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ht="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ht="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ht="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ht="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ht="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ht="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ht="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ht="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ht="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ht="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ht="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ht="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ht="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ht="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ht="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ht="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ht="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ht="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ht="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ht="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ht="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ht="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ht="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ht="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ht="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ht="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ht="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ht="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ht="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ht="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ht="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ht="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ht="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ht="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ht="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ht="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ht="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ht="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ht="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ht="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ht="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ht="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ht="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ht="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ht="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ht="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ht="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ht="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ht="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ht="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ht="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ht="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ht="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ht="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ht="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ht="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ht="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ht="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ht="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ht="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ht="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ht="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ht="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ht="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ht="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ht="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ht="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ht="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ht="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ht="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ht="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ht="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ht="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ht="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ht="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ht="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ht="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ht="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ht="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ht="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ht="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ht="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ht="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ht="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ht="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ht="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ht="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ht="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ht="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ht="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ht="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ht="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ht="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ht="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ht="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ht="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ht="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ht="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ht="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ht="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ht="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ht="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ht="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ht="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ht="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ht="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ht="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ht="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ht="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ht="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ht="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ht="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ht="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ht="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ht="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ht="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ht="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ht="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ht="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ht="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ht="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ht="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ht="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ht="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ht="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ht="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ht="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ht="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ht="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ht="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ht="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ht="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ht="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ht="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ht="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ht="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ht="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ht="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ht="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ht="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ht="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ht="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ht="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ht="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ht="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ht="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ht="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ht="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ht="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ht="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ht="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ht="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ht="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ht="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ht="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ht="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ht="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ht="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ht="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ht="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ht="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ht="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ht="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ht="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ht="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ht="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ht="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ht="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ht="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ht="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ht="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ht="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</sheetData>
  <sheetProtection/>
  <mergeCells count="6">
    <mergeCell ref="B2:W2"/>
    <mergeCell ref="D4:Q4"/>
    <mergeCell ref="R4:W4"/>
    <mergeCell ref="B43:W43"/>
    <mergeCell ref="B3:W3"/>
    <mergeCell ref="B42:W42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2018-10-19T11:38:45Z</dcterms:created>
  <dcterms:modified xsi:type="dcterms:W3CDTF">2018-11-07T07:15:26Z</dcterms:modified>
  <cp:category/>
  <cp:version/>
  <cp:contentType/>
  <cp:contentStatus/>
</cp:coreProperties>
</file>