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'DC21'!$A$1:$K$69</definedName>
    <definedName name="_xlnm.Print_Area" localSheetId="14">'DC22'!$A$1:$K$69</definedName>
    <definedName name="_xlnm.Print_Area" localSheetId="18">'DC23'!$A$1:$K$69</definedName>
    <definedName name="_xlnm.Print_Area" localSheetId="23">'DC24'!$A$1:$K$69</definedName>
    <definedName name="_xlnm.Print_Area" localSheetId="27">'DC25'!$A$1:$K$69</definedName>
    <definedName name="_xlnm.Print_Area" localSheetId="33">'DC26'!$A$1:$K$69</definedName>
    <definedName name="_xlnm.Print_Area" localSheetId="38">'DC27'!$A$1:$K$69</definedName>
    <definedName name="_xlnm.Print_Area" localSheetId="44">'DC28'!$A$1:$K$69</definedName>
    <definedName name="_xlnm.Print_Area" localSheetId="49">'DC29'!$A$1:$K$69</definedName>
    <definedName name="_xlnm.Print_Area" localSheetId="54">'DC43'!$A$1:$K$69</definedName>
    <definedName name="_xlnm.Print_Area" localSheetId="1">'ETH'!$A$1:$K$69</definedName>
    <definedName name="_xlnm.Print_Area" localSheetId="2">'KZN212'!$A$1:$K$69</definedName>
    <definedName name="_xlnm.Print_Area" localSheetId="3">'KZN213'!$A$1:$K$69</definedName>
    <definedName name="_xlnm.Print_Area" localSheetId="4">'KZN214'!$A$1:$K$69</definedName>
    <definedName name="_xlnm.Print_Area" localSheetId="5">'KZN216'!$A$1:$K$69</definedName>
    <definedName name="_xlnm.Print_Area" localSheetId="7">'KZN221'!$A$1:$K$69</definedName>
    <definedName name="_xlnm.Print_Area" localSheetId="8">'KZN222'!$A$1:$K$69</definedName>
    <definedName name="_xlnm.Print_Area" localSheetId="9">'KZN223'!$A$1:$K$69</definedName>
    <definedName name="_xlnm.Print_Area" localSheetId="10">'KZN224'!$A$1:$K$69</definedName>
    <definedName name="_xlnm.Print_Area" localSheetId="11">'KZN225'!$A$1:$K$69</definedName>
    <definedName name="_xlnm.Print_Area" localSheetId="12">'KZN226'!$A$1:$K$69</definedName>
    <definedName name="_xlnm.Print_Area" localSheetId="13">'KZN227'!$A$1:$K$69</definedName>
    <definedName name="_xlnm.Print_Area" localSheetId="15">'KZN235'!$A$1:$K$69</definedName>
    <definedName name="_xlnm.Print_Area" localSheetId="16">'KZN237'!$A$1:$K$69</definedName>
    <definedName name="_xlnm.Print_Area" localSheetId="17">'KZN238'!$A$1:$K$69</definedName>
    <definedName name="_xlnm.Print_Area" localSheetId="19">'KZN241'!$A$1:$K$69</definedName>
    <definedName name="_xlnm.Print_Area" localSheetId="20">'KZN242'!$A$1:$K$69</definedName>
    <definedName name="_xlnm.Print_Area" localSheetId="21">'KZN244'!$A$1:$K$69</definedName>
    <definedName name="_xlnm.Print_Area" localSheetId="22">'KZN245'!$A$1:$K$69</definedName>
    <definedName name="_xlnm.Print_Area" localSheetId="24">'KZN252'!$A$1:$K$69</definedName>
    <definedName name="_xlnm.Print_Area" localSheetId="25">'KZN253'!$A$1:$K$69</definedName>
    <definedName name="_xlnm.Print_Area" localSheetId="26">'KZN254'!$A$1:$K$69</definedName>
    <definedName name="_xlnm.Print_Area" localSheetId="28">'KZN261'!$A$1:$K$69</definedName>
    <definedName name="_xlnm.Print_Area" localSheetId="29">'KZN262'!$A$1:$K$69</definedName>
    <definedName name="_xlnm.Print_Area" localSheetId="30">'KZN263'!$A$1:$K$69</definedName>
    <definedName name="_xlnm.Print_Area" localSheetId="31">'KZN265'!$A$1:$K$69</definedName>
    <definedName name="_xlnm.Print_Area" localSheetId="32">'KZN266'!$A$1:$K$69</definedName>
    <definedName name="_xlnm.Print_Area" localSheetId="34">'KZN271'!$A$1:$K$69</definedName>
    <definedName name="_xlnm.Print_Area" localSheetId="35">'KZN272'!$A$1:$K$69</definedName>
    <definedName name="_xlnm.Print_Area" localSheetId="36">'KZN275'!$A$1:$K$69</definedName>
    <definedName name="_xlnm.Print_Area" localSheetId="37">'KZN276'!$A$1:$K$69</definedName>
    <definedName name="_xlnm.Print_Area" localSheetId="39">'KZN281'!$A$1:$K$69</definedName>
    <definedName name="_xlnm.Print_Area" localSheetId="40">'KZN282'!$A$1:$K$69</definedName>
    <definedName name="_xlnm.Print_Area" localSheetId="41">'KZN284'!$A$1:$K$69</definedName>
    <definedName name="_xlnm.Print_Area" localSheetId="42">'KZN285'!$A$1:$K$69</definedName>
    <definedName name="_xlnm.Print_Area" localSheetId="43">'KZN286'!$A$1:$K$69</definedName>
    <definedName name="_xlnm.Print_Area" localSheetId="45">'KZN291'!$A$1:$K$69</definedName>
    <definedName name="_xlnm.Print_Area" localSheetId="46">'KZN292'!$A$1:$K$69</definedName>
    <definedName name="_xlnm.Print_Area" localSheetId="47">'KZN293'!$A$1:$K$69</definedName>
    <definedName name="_xlnm.Print_Area" localSheetId="48">'KZN294'!$A$1:$K$69</definedName>
    <definedName name="_xlnm.Print_Area" localSheetId="50">'KZN433'!$A$1:$K$69</definedName>
    <definedName name="_xlnm.Print_Area" localSheetId="51">'KZN434'!$A$1:$K$69</definedName>
    <definedName name="_xlnm.Print_Area" localSheetId="52">'KZN435'!$A$1:$K$69</definedName>
    <definedName name="_xlnm.Print_Area" localSheetId="53">'KZN436'!$A$1:$K$69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<sst xmlns="http://schemas.openxmlformats.org/spreadsheetml/2006/main" count="4895" uniqueCount="139">
  <si>
    <t>Kwazulu-Natal: eThekwini(ETH) - Table A1 Budget Summary for 4th Quarter ended 30 June 2018 (Figures Finalised as at 2018/10/17)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</si>
  <si>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</si>
  <si>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</si>
  <si>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</si>
  <si>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</si>
  <si>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</si>
  <si>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</si>
  <si>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</si>
  <si>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</si>
  <si>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</si>
  <si>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</si>
  <si>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</si>
  <si>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</si>
  <si>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</si>
  <si>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</si>
  <si>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</si>
  <si>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</si>
  <si>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</si>
  <si>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</si>
  <si>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</si>
  <si>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</si>
  <si>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</si>
  <si>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</si>
  <si>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</si>
  <si>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</si>
  <si>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</si>
  <si>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</si>
  <si>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</si>
  <si>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</si>
  <si>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</si>
  <si>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</si>
  <si>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</si>
  <si>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</si>
  <si>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</si>
  <si>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</si>
  <si>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</si>
  <si>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</si>
  <si>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</si>
  <si>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</si>
  <si>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</si>
  <si>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</si>
  <si>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</si>
  <si>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</si>
  <si>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</si>
  <si>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</si>
  <si>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</si>
  <si>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</si>
  <si>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</si>
  <si>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</si>
  <si>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</si>
  <si>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</si>
  <si>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</si>
  <si>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</si>
  <si>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</si>
  <si>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</si>
  <si>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</si>
  <si>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</si>
  <si>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</si>
  <si>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</si>
  <si>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</si>
  <si>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</si>
  <si>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</si>
  <si>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</si>
  <si>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</si>
  <si>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</si>
  <si>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</si>
  <si>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</si>
  <si>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</si>
  <si>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</si>
  <si>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</si>
  <si>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</si>
  <si>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</si>
  <si>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</si>
  <si>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Kwazulu-Natal: Umdoni(KZN212) - Table A1 Budget Summary for 4th Quarter ended 30 June 2018 (Figures Finalised as at 2018/10/17)</t>
  </si>
  <si>
    <t>Kwazulu-Natal: Umzumbe(KZN213) - Table A1 Budget Summary for 4th Quarter ended 30 June 2018 (Figures Finalised as at 2018/10/17)</t>
  </si>
  <si>
    <t>Kwazulu-Natal: uMuziwabantu(KZN214) - Table A1 Budget Summary for 4th Quarter ended 30 June 2018 (Figures Finalised as at 2018/10/17)</t>
  </si>
  <si>
    <t>Kwazulu-Natal: Ray Nkonyeni(KZN216) - Table A1 Budget Summary for 4th Quarter ended 30 June 2018 (Figures Finalised as at 2018/10/17)</t>
  </si>
  <si>
    <t>Kwazulu-Natal: Ugu(DC21) - Table A1 Budget Summary for 4th Quarter ended 30 June 2018 (Figures Finalised as at 2018/10/17)</t>
  </si>
  <si>
    <t>Kwazulu-Natal: uMshwathi(KZN221) - Table A1 Budget Summary for 4th Quarter ended 30 June 2018 (Figures Finalised as at 2018/10/17)</t>
  </si>
  <si>
    <t>Kwazulu-Natal: uMngeni(KZN222) - Table A1 Budget Summary for 4th Quarter ended 30 June 2018 (Figures Finalised as at 2018/10/17)</t>
  </si>
  <si>
    <t>Kwazulu-Natal: Mpofana(KZN223) - Table A1 Budget Summary for 4th Quarter ended 30 June 2018 (Figures Finalised as at 2018/10/17)</t>
  </si>
  <si>
    <t>Kwazulu-Natal: Impendle(KZN224) - Table A1 Budget Summary for 4th Quarter ended 30 June 2018 (Figures Finalised as at 2018/10/17)</t>
  </si>
  <si>
    <t>Kwazulu-Natal: Msunduzi(KZN225) - Table A1 Budget Summary for 4th Quarter ended 30 June 2018 (Figures Finalised as at 2018/10/17)</t>
  </si>
  <si>
    <t>Kwazulu-Natal: Mkhambathini(KZN226) - Table A1 Budget Summary for 4th Quarter ended 30 June 2018 (Figures Finalised as at 2018/10/17)</t>
  </si>
  <si>
    <t>Kwazulu-Natal: Richmond(KZN227) - Table A1 Budget Summary for 4th Quarter ended 30 June 2018 (Figures Finalised as at 2018/10/17)</t>
  </si>
  <si>
    <t>Kwazulu-Natal: uMgungundlovu(DC22) - Table A1 Budget Summary for 4th Quarter ended 30 June 2018 (Figures Finalised as at 2018/10/17)</t>
  </si>
  <si>
    <t>Kwazulu-Natal: Okhahlamba(KZN235) - Table A1 Budget Summary for 4th Quarter ended 30 June 2018 (Figures Finalised as at 2018/10/17)</t>
  </si>
  <si>
    <t>Kwazulu-Natal: Inkosi Langalibalele(KZN237) - Table A1 Budget Summary for 4th Quarter ended 30 June 2018 (Figures Finalised as at 2018/10/17)</t>
  </si>
  <si>
    <t>Kwazulu-Natal: Alfred Duma(KZN238) - Table A1 Budget Summary for 4th Quarter ended 30 June 2018 (Figures Finalised as at 2018/10/17)</t>
  </si>
  <si>
    <t>Kwazulu-Natal: Uthukela(DC23) - Table A1 Budget Summary for 4th Quarter ended 30 June 2018 (Figures Finalised as at 2018/10/17)</t>
  </si>
  <si>
    <t>Kwazulu-Natal: Endumeni(KZN241) - Table A1 Budget Summary for 4th Quarter ended 30 June 2018 (Figures Finalised as at 2018/10/17)</t>
  </si>
  <si>
    <t>Kwazulu-Natal: Nquthu(KZN242) - Table A1 Budget Summary for 4th Quarter ended 30 June 2018 (Figures Finalised as at 2018/10/17)</t>
  </si>
  <si>
    <t>Kwazulu-Natal: Msinga(KZN244) - Table A1 Budget Summary for 4th Quarter ended 30 June 2018 (Figures Finalised as at 2018/10/17)</t>
  </si>
  <si>
    <t>Kwazulu-Natal: Umvoti(KZN245) - Table A1 Budget Summary for 4th Quarter ended 30 June 2018 (Figures Finalised as at 2018/10/17)</t>
  </si>
  <si>
    <t>Kwazulu-Natal: Umzinyathi(DC24) - Table A1 Budget Summary for 4th Quarter ended 30 June 2018 (Figures Finalised as at 2018/10/17)</t>
  </si>
  <si>
    <t>Kwazulu-Natal: Newcastle(KZN252) - Table A1 Budget Summary for 4th Quarter ended 30 June 2018 (Figures Finalised as at 2018/10/17)</t>
  </si>
  <si>
    <t>Kwazulu-Natal: Emadlangeni(KZN253) - Table A1 Budget Summary for 4th Quarter ended 30 June 2018 (Figures Finalised as at 2018/10/17)</t>
  </si>
  <si>
    <t>Kwazulu-Natal: Dannhauser(KZN254) - Table A1 Budget Summary for 4th Quarter ended 30 June 2018 (Figures Finalised as at 2018/10/17)</t>
  </si>
  <si>
    <t>Kwazulu-Natal: Amajuba(DC25) - Table A1 Budget Summary for 4th Quarter ended 30 June 2018 (Figures Finalised as at 2018/10/17)</t>
  </si>
  <si>
    <t>Kwazulu-Natal: eDumbe(KZN261) - Table A1 Budget Summary for 4th Quarter ended 30 June 2018 (Figures Finalised as at 2018/10/17)</t>
  </si>
  <si>
    <t>Kwazulu-Natal: uPhongolo(KZN262) - Table A1 Budget Summary for 4th Quarter ended 30 June 2018 (Figures Finalised as at 2018/10/17)</t>
  </si>
  <si>
    <t>Kwazulu-Natal: Abaqulusi(KZN263) - Table A1 Budget Summary for 4th Quarter ended 30 June 2018 (Figures Finalised as at 2018/10/17)</t>
  </si>
  <si>
    <t>Kwazulu-Natal: Nongoma(KZN265) - Table A1 Budget Summary for 4th Quarter ended 30 June 2018 (Figures Finalised as at 2018/10/17)</t>
  </si>
  <si>
    <t>Kwazulu-Natal: Ulundi(KZN266) - Table A1 Budget Summary for 4th Quarter ended 30 June 2018 (Figures Finalised as at 2018/10/17)</t>
  </si>
  <si>
    <t>Kwazulu-Natal: Zululand(DC26) - Table A1 Budget Summary for 4th Quarter ended 30 June 2018 (Figures Finalised as at 2018/10/17)</t>
  </si>
  <si>
    <t>Kwazulu-Natal: Umhlabuyalingana(KZN271) - Table A1 Budget Summary for 4th Quarter ended 30 June 2018 (Figures Finalised as at 2018/10/17)</t>
  </si>
  <si>
    <t>Kwazulu-Natal: Jozini(KZN272) - Table A1 Budget Summary for 4th Quarter ended 30 June 2018 (Figures Finalised as at 2018/10/17)</t>
  </si>
  <si>
    <t>Kwazulu-Natal: Mtubatuba(KZN275) - Table A1 Budget Summary for 4th Quarter ended 30 June 2018 (Figures Finalised as at 2018/10/17)</t>
  </si>
  <si>
    <t>Kwazulu-Natal: Hlabisa Big Five(KZN276) - Table A1 Budget Summary for 4th Quarter ended 30 June 2018 (Figures Finalised as at 2018/10/17)</t>
  </si>
  <si>
    <t>Kwazulu-Natal: Umkhanyakude(DC27) - Table A1 Budget Summary for 4th Quarter ended 30 June 2018 (Figures Finalised as at 2018/10/17)</t>
  </si>
  <si>
    <t>Kwazulu-Natal: Mfolozi(KZN281) - Table A1 Budget Summary for 4th Quarter ended 30 June 2018 (Figures Finalised as at 2018/10/17)</t>
  </si>
  <si>
    <t>Kwazulu-Natal: uMhlathuze(KZN282) - Table A1 Budget Summary for 4th Quarter ended 30 June 2018 (Figures Finalised as at 2018/10/17)</t>
  </si>
  <si>
    <t>Kwazulu-Natal: uMlalazi(KZN284) - Table A1 Budget Summary for 4th Quarter ended 30 June 2018 (Figures Finalised as at 2018/10/17)</t>
  </si>
  <si>
    <t>Kwazulu-Natal: Mthonjaneni(KZN285) - Table A1 Budget Summary for 4th Quarter ended 30 June 2018 (Figures Finalised as at 2018/10/17)</t>
  </si>
  <si>
    <t>Kwazulu-Natal: Nkandla(KZN286) - Table A1 Budget Summary for 4th Quarter ended 30 June 2018 (Figures Finalised as at 2018/10/17)</t>
  </si>
  <si>
    <t>Kwazulu-Natal: King Cetshwayo(DC28) - Table A1 Budget Summary for 4th Quarter ended 30 June 2018 (Figures Finalised as at 2018/10/17)</t>
  </si>
  <si>
    <t>Kwazulu-Natal: Mandeni(KZN291) - Table A1 Budget Summary for 4th Quarter ended 30 June 2018 (Figures Finalised as at 2018/10/17)</t>
  </si>
  <si>
    <t>Kwazulu-Natal: KwaDukuza(KZN292) - Table A1 Budget Summary for 4th Quarter ended 30 June 2018 (Figures Finalised as at 2018/10/17)</t>
  </si>
  <si>
    <t>Kwazulu-Natal: Ndwedwe(KZN293) - Table A1 Budget Summary for 4th Quarter ended 30 June 2018 (Figures Finalised as at 2018/10/17)</t>
  </si>
  <si>
    <t>Kwazulu-Natal: Maphumulo(KZN294) - Table A1 Budget Summary for 4th Quarter ended 30 June 2018 (Figures Finalised as at 2018/10/17)</t>
  </si>
  <si>
    <t>Kwazulu-Natal: iLembe(DC29) - Table A1 Budget Summary for 4th Quarter ended 30 June 2018 (Figures Finalised as at 2018/10/17)</t>
  </si>
  <si>
    <t>Kwazulu-Natal: Greater Kokstad(KZN433) - Table A1 Budget Summary for 4th Quarter ended 30 June 2018 (Figures Finalised as at 2018/10/17)</t>
  </si>
  <si>
    <t>Kwazulu-Natal: Ubuhlebezwe(KZN434) - Table A1 Budget Summary for 4th Quarter ended 30 June 2018 (Figures Finalised as at 2018/10/17)</t>
  </si>
  <si>
    <t>Kwazulu-Natal: Umzimkhulu(KZN435) - Table A1 Budget Summary for 4th Quarter ended 30 June 2018 (Figures Finalised as at 2018/10/17)</t>
  </si>
  <si>
    <t>Kwazulu-Natal: Dr Nkosazana Dlamini Zuma(KZN436) - Table A1 Budget Summary for 4th Quarter ended 30 June 2018 (Figures Finalised as at 2018/10/17)</t>
  </si>
  <si>
    <t>Kwazulu-Natal: Harry Gwala(DC43) - Table A1 Budget Summary for 4th Quarter ended 30 June 2018 (Figures Finalised as at 2018/10/17)</t>
  </si>
  <si>
    <t>Summary - Table A1 Budget Summary for 4th Quarter ended 30 June 2018 (Figures Finalised as at 2018/10/17)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</si>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</sst>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8476724260</v>
      </c>
      <c r="C5" s="6">
        <v>9201147700</v>
      </c>
      <c r="D5" s="23">
        <v>9997802540</v>
      </c>
      <c r="E5" s="24">
        <v>10787058885</v>
      </c>
      <c r="F5" s="6">
        <v>10908701984</v>
      </c>
      <c r="G5" s="25">
        <v>10908701984</v>
      </c>
      <c r="H5" s="26">
        <v>11225791344</v>
      </c>
      <c r="I5" s="24">
        <v>11650805385</v>
      </c>
      <c r="J5" s="6">
        <v>12410301908</v>
      </c>
      <c r="K5" s="25">
        <v>13214967337</v>
      </c>
    </row>
    <row r="6" spans="1:11" ht="13.5">
      <c r="A6" s="22" t="s">
        <v>18</v>
      </c>
      <c r="B6" s="6">
        <v>21583206554</v>
      </c>
      <c r="C6" s="6">
        <v>23473912721</v>
      </c>
      <c r="D6" s="23">
        <v>25425994826</v>
      </c>
      <c r="E6" s="24">
        <v>28470825672</v>
      </c>
      <c r="F6" s="6">
        <v>28086022899</v>
      </c>
      <c r="G6" s="25">
        <v>28086022899</v>
      </c>
      <c r="H6" s="26">
        <v>24125194485</v>
      </c>
      <c r="I6" s="24">
        <v>29752681497</v>
      </c>
      <c r="J6" s="6">
        <v>32279785107</v>
      </c>
      <c r="K6" s="25">
        <v>35040472668</v>
      </c>
    </row>
    <row r="7" spans="1:11" ht="13.5">
      <c r="A7" s="22" t="s">
        <v>19</v>
      </c>
      <c r="B7" s="6">
        <v>712263249</v>
      </c>
      <c r="C7" s="6">
        <v>942495437</v>
      </c>
      <c r="D7" s="23">
        <v>1135938305</v>
      </c>
      <c r="E7" s="24">
        <v>1696812854</v>
      </c>
      <c r="F7" s="6">
        <v>872895787</v>
      </c>
      <c r="G7" s="25">
        <v>872895787</v>
      </c>
      <c r="H7" s="26">
        <v>944793893</v>
      </c>
      <c r="I7" s="24">
        <v>848532048</v>
      </c>
      <c r="J7" s="6">
        <v>840188182</v>
      </c>
      <c r="K7" s="25">
        <v>850135696</v>
      </c>
    </row>
    <row r="8" spans="1:11" ht="13.5">
      <c r="A8" s="22" t="s">
        <v>20</v>
      </c>
      <c r="B8" s="6">
        <v>9609871567</v>
      </c>
      <c r="C8" s="6">
        <v>10603208173</v>
      </c>
      <c r="D8" s="23">
        <v>11306147805</v>
      </c>
      <c r="E8" s="24">
        <v>12422537539</v>
      </c>
      <c r="F8" s="6">
        <v>15033527700</v>
      </c>
      <c r="G8" s="25">
        <v>15033527700</v>
      </c>
      <c r="H8" s="26">
        <v>14232561220</v>
      </c>
      <c r="I8" s="24">
        <v>16077909189</v>
      </c>
      <c r="J8" s="6">
        <v>16906754631</v>
      </c>
      <c r="K8" s="25">
        <v>18388391937</v>
      </c>
    </row>
    <row r="9" spans="1:11" ht="13.5">
      <c r="A9" s="22" t="s">
        <v>21</v>
      </c>
      <c r="B9" s="6">
        <v>5152030404</v>
      </c>
      <c r="C9" s="6">
        <v>5606325788</v>
      </c>
      <c r="D9" s="23">
        <v>6009300361</v>
      </c>
      <c r="E9" s="24">
        <v>5428591739</v>
      </c>
      <c r="F9" s="6">
        <v>3036533356</v>
      </c>
      <c r="G9" s="25">
        <v>3036533356</v>
      </c>
      <c r="H9" s="26">
        <v>3302294648</v>
      </c>
      <c r="I9" s="24">
        <v>3842591262</v>
      </c>
      <c r="J9" s="6">
        <v>4042855774</v>
      </c>
      <c r="K9" s="25">
        <v>4212780108</v>
      </c>
    </row>
    <row r="10" spans="1:11" ht="25.5">
      <c r="A10" s="27" t="s">
        <v>127</v>
      </c>
      <c r="B10" s="28">
        <f>SUM(B5:B9)</f>
        <v>45534096034</v>
      </c>
      <c r="C10" s="29">
        <f aca="true" t="shared" si="0" ref="C10:K10">SUM(C5:C9)</f>
        <v>49827089819</v>
      </c>
      <c r="D10" s="30">
        <f t="shared" si="0"/>
        <v>53875183837</v>
      </c>
      <c r="E10" s="28">
        <f t="shared" si="0"/>
        <v>58805826689</v>
      </c>
      <c r="F10" s="29">
        <f t="shared" si="0"/>
        <v>57937681726</v>
      </c>
      <c r="G10" s="31">
        <f t="shared" si="0"/>
        <v>57937681726</v>
      </c>
      <c r="H10" s="32">
        <f t="shared" si="0"/>
        <v>53830635590</v>
      </c>
      <c r="I10" s="28">
        <f t="shared" si="0"/>
        <v>62172519381</v>
      </c>
      <c r="J10" s="29">
        <f t="shared" si="0"/>
        <v>66479885602</v>
      </c>
      <c r="K10" s="31">
        <f t="shared" si="0"/>
        <v>71706747746</v>
      </c>
    </row>
    <row r="11" spans="1:11" ht="13.5">
      <c r="A11" s="22" t="s">
        <v>22</v>
      </c>
      <c r="B11" s="6">
        <v>12396783748</v>
      </c>
      <c r="C11" s="6">
        <v>14246047825</v>
      </c>
      <c r="D11" s="23">
        <v>15757303199</v>
      </c>
      <c r="E11" s="24">
        <v>17734219163</v>
      </c>
      <c r="F11" s="6">
        <v>17726991603</v>
      </c>
      <c r="G11" s="25">
        <v>17726991603</v>
      </c>
      <c r="H11" s="26">
        <v>16611734791</v>
      </c>
      <c r="I11" s="24">
        <v>19121423462</v>
      </c>
      <c r="J11" s="6">
        <v>20227668263</v>
      </c>
      <c r="K11" s="25">
        <v>21786016612</v>
      </c>
    </row>
    <row r="12" spans="1:11" ht="13.5">
      <c r="A12" s="22" t="s">
        <v>23</v>
      </c>
      <c r="B12" s="6">
        <v>541158098</v>
      </c>
      <c r="C12" s="6">
        <v>574627512</v>
      </c>
      <c r="D12" s="23">
        <v>660800268</v>
      </c>
      <c r="E12" s="24">
        <v>735246635</v>
      </c>
      <c r="F12" s="6">
        <v>717621111</v>
      </c>
      <c r="G12" s="25">
        <v>717621111</v>
      </c>
      <c r="H12" s="26">
        <v>668413074</v>
      </c>
      <c r="I12" s="24">
        <v>804119202</v>
      </c>
      <c r="J12" s="6">
        <v>855285801</v>
      </c>
      <c r="K12" s="25">
        <v>907922388</v>
      </c>
    </row>
    <row r="13" spans="1:11" ht="13.5">
      <c r="A13" s="22" t="s">
        <v>128</v>
      </c>
      <c r="B13" s="6">
        <v>4348187170</v>
      </c>
      <c r="C13" s="6">
        <v>4949697306</v>
      </c>
      <c r="D13" s="23">
        <v>5380907505</v>
      </c>
      <c r="E13" s="24">
        <v>4881679119</v>
      </c>
      <c r="F13" s="6">
        <v>5153215184</v>
      </c>
      <c r="G13" s="25">
        <v>5153215184</v>
      </c>
      <c r="H13" s="26">
        <v>4879140612</v>
      </c>
      <c r="I13" s="24">
        <v>5701305446</v>
      </c>
      <c r="J13" s="6">
        <v>6079709176</v>
      </c>
      <c r="K13" s="25">
        <v>6525983018</v>
      </c>
    </row>
    <row r="14" spans="1:11" ht="13.5">
      <c r="A14" s="22" t="s">
        <v>24</v>
      </c>
      <c r="B14" s="6">
        <v>1237397622</v>
      </c>
      <c r="C14" s="6">
        <v>1279694122</v>
      </c>
      <c r="D14" s="23">
        <v>1217425948</v>
      </c>
      <c r="E14" s="24">
        <v>1785088462</v>
      </c>
      <c r="F14" s="6">
        <v>1126721562</v>
      </c>
      <c r="G14" s="25">
        <v>1126721562</v>
      </c>
      <c r="H14" s="26">
        <v>1105000735</v>
      </c>
      <c r="I14" s="24">
        <v>1141558913</v>
      </c>
      <c r="J14" s="6">
        <v>1272317647</v>
      </c>
      <c r="K14" s="25">
        <v>1246846318</v>
      </c>
    </row>
    <row r="15" spans="1:11" ht="13.5">
      <c r="A15" s="22" t="s">
        <v>25</v>
      </c>
      <c r="B15" s="6">
        <v>13857643243</v>
      </c>
      <c r="C15" s="6">
        <v>15299209790</v>
      </c>
      <c r="D15" s="23">
        <v>16691478428</v>
      </c>
      <c r="E15" s="24">
        <v>17588534854</v>
      </c>
      <c r="F15" s="6">
        <v>18074376948</v>
      </c>
      <c r="G15" s="25">
        <v>18074376948</v>
      </c>
      <c r="H15" s="26">
        <v>16597486021</v>
      </c>
      <c r="I15" s="24">
        <v>19275288225</v>
      </c>
      <c r="J15" s="6">
        <v>20941080200</v>
      </c>
      <c r="K15" s="25">
        <v>22747121618</v>
      </c>
    </row>
    <row r="16" spans="1:11" ht="13.5">
      <c r="A16" s="33" t="s">
        <v>26</v>
      </c>
      <c r="B16" s="6">
        <v>493848159</v>
      </c>
      <c r="C16" s="6">
        <v>609414349</v>
      </c>
      <c r="D16" s="23">
        <v>567923830</v>
      </c>
      <c r="E16" s="24">
        <v>603417944</v>
      </c>
      <c r="F16" s="6">
        <v>731572504</v>
      </c>
      <c r="G16" s="25">
        <v>731572504</v>
      </c>
      <c r="H16" s="26">
        <v>580983656</v>
      </c>
      <c r="I16" s="24">
        <v>784440896</v>
      </c>
      <c r="J16" s="6">
        <v>812860870</v>
      </c>
      <c r="K16" s="25">
        <v>878185537</v>
      </c>
    </row>
    <row r="17" spans="1:11" ht="13.5">
      <c r="A17" s="22" t="s">
        <v>27</v>
      </c>
      <c r="B17" s="6">
        <v>14310475214</v>
      </c>
      <c r="C17" s="6">
        <v>14777592325</v>
      </c>
      <c r="D17" s="23">
        <v>17192902225</v>
      </c>
      <c r="E17" s="24">
        <v>15360220795</v>
      </c>
      <c r="F17" s="6">
        <v>15444070915</v>
      </c>
      <c r="G17" s="25">
        <v>15444070915</v>
      </c>
      <c r="H17" s="26">
        <v>15814985885</v>
      </c>
      <c r="I17" s="24">
        <v>16435602899</v>
      </c>
      <c r="J17" s="6">
        <v>16944724468</v>
      </c>
      <c r="K17" s="25">
        <v>17821290948</v>
      </c>
    </row>
    <row r="18" spans="1:11" ht="13.5">
      <c r="A18" s="34" t="s">
        <v>28</v>
      </c>
      <c r="B18" s="35">
        <f>SUM(B11:B17)</f>
        <v>47185493254</v>
      </c>
      <c r="C18" s="36">
        <f aca="true" t="shared" si="1" ref="C18:K18">SUM(C11:C17)</f>
        <v>51736283229</v>
      </c>
      <c r="D18" s="37">
        <f t="shared" si="1"/>
        <v>57468741403</v>
      </c>
      <c r="E18" s="35">
        <f t="shared" si="1"/>
        <v>58688406972</v>
      </c>
      <c r="F18" s="36">
        <f t="shared" si="1"/>
        <v>58974569827</v>
      </c>
      <c r="G18" s="38">
        <f t="shared" si="1"/>
        <v>58974569827</v>
      </c>
      <c r="H18" s="39">
        <f t="shared" si="1"/>
        <v>56257744774</v>
      </c>
      <c r="I18" s="35">
        <f t="shared" si="1"/>
        <v>63263739043</v>
      </c>
      <c r="J18" s="36">
        <f t="shared" si="1"/>
        <v>67133646425</v>
      </c>
      <c r="K18" s="38">
        <f t="shared" si="1"/>
        <v>71913366439</v>
      </c>
    </row>
    <row r="19" spans="1:11" ht="13.5">
      <c r="A19" s="34" t="s">
        <v>29</v>
      </c>
      <c r="B19" s="40">
        <f>+B10-B18</f>
        <v>-1651397220</v>
      </c>
      <c r="C19" s="41">
        <f aca="true" t="shared" si="2" ref="C19:K19">+C10-C18</f>
        <v>-1909193410</v>
      </c>
      <c r="D19" s="42">
        <f t="shared" si="2"/>
        <v>-3593557566</v>
      </c>
      <c r="E19" s="40">
        <f t="shared" si="2"/>
        <v>117419717</v>
      </c>
      <c r="F19" s="41">
        <f t="shared" si="2"/>
        <v>-1036888101</v>
      </c>
      <c r="G19" s="43">
        <f t="shared" si="2"/>
        <v>-1036888101</v>
      </c>
      <c r="H19" s="44">
        <f t="shared" si="2"/>
        <v>-2427109184</v>
      </c>
      <c r="I19" s="40">
        <f t="shared" si="2"/>
        <v>-1091219662</v>
      </c>
      <c r="J19" s="41">
        <f t="shared" si="2"/>
        <v>-653760823</v>
      </c>
      <c r="K19" s="43">
        <f t="shared" si="2"/>
        <v>-206618693</v>
      </c>
    </row>
    <row r="20" spans="1:11" ht="13.5">
      <c r="A20" s="22" t="s">
        <v>30</v>
      </c>
      <c r="B20" s="24">
        <v>7257217240</v>
      </c>
      <c r="C20" s="6">
        <v>8524715888</v>
      </c>
      <c r="D20" s="23">
        <v>8414967205</v>
      </c>
      <c r="E20" s="24">
        <v>9359033333</v>
      </c>
      <c r="F20" s="6">
        <v>8758411087</v>
      </c>
      <c r="G20" s="25">
        <v>8758411087</v>
      </c>
      <c r="H20" s="26">
        <v>6680520331</v>
      </c>
      <c r="I20" s="24">
        <v>8586580014</v>
      </c>
      <c r="J20" s="6">
        <v>8656237776</v>
      </c>
      <c r="K20" s="25">
        <v>9047107410</v>
      </c>
    </row>
    <row r="21" spans="1:11" ht="13.5">
      <c r="A21" s="22" t="s">
        <v>129</v>
      </c>
      <c r="B21" s="45">
        <v>978405</v>
      </c>
      <c r="C21" s="46">
        <v>2953939</v>
      </c>
      <c r="D21" s="47">
        <v>34360802</v>
      </c>
      <c r="E21" s="45">
        <v>148303386</v>
      </c>
      <c r="F21" s="46">
        <v>26666386</v>
      </c>
      <c r="G21" s="48">
        <v>26666386</v>
      </c>
      <c r="H21" s="49">
        <v>0</v>
      </c>
      <c r="I21" s="45">
        <v>30348000</v>
      </c>
      <c r="J21" s="46">
        <v>30000</v>
      </c>
      <c r="K21" s="48">
        <v>50000</v>
      </c>
    </row>
    <row r="22" spans="1:11" ht="25.5">
      <c r="A22" s="50" t="s">
        <v>130</v>
      </c>
      <c r="B22" s="51">
        <f>SUM(B19:B21)</f>
        <v>5606798425</v>
      </c>
      <c r="C22" s="52">
        <f aca="true" t="shared" si="3" ref="C22:K22">SUM(C19:C21)</f>
        <v>6618476417</v>
      </c>
      <c r="D22" s="53">
        <f t="shared" si="3"/>
        <v>4855770441</v>
      </c>
      <c r="E22" s="51">
        <f t="shared" si="3"/>
        <v>9624756436</v>
      </c>
      <c r="F22" s="52">
        <f t="shared" si="3"/>
        <v>7748189372</v>
      </c>
      <c r="G22" s="54">
        <f t="shared" si="3"/>
        <v>7748189372</v>
      </c>
      <c r="H22" s="55">
        <f t="shared" si="3"/>
        <v>4253411147</v>
      </c>
      <c r="I22" s="51">
        <f t="shared" si="3"/>
        <v>7525708352</v>
      </c>
      <c r="J22" s="52">
        <f t="shared" si="3"/>
        <v>8002506953</v>
      </c>
      <c r="K22" s="54">
        <f t="shared" si="3"/>
        <v>8840538717</v>
      </c>
    </row>
    <row r="23" spans="1:11" ht="13.5">
      <c r="A23" s="56" t="s">
        <v>31</v>
      </c>
      <c r="B23" s="6">
        <v>25009417</v>
      </c>
      <c r="C23" s="6">
        <v>-38207401</v>
      </c>
      <c r="D23" s="23">
        <v>-81627678</v>
      </c>
      <c r="E23" s="24">
        <v>0</v>
      </c>
      <c r="F23" s="6">
        <v>0</v>
      </c>
      <c r="G23" s="25">
        <v>0</v>
      </c>
      <c r="H23" s="26">
        <v>-26924929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5631807842</v>
      </c>
      <c r="C24" s="41">
        <f aca="true" t="shared" si="4" ref="C24:K24">SUM(C22:C23)</f>
        <v>6580269016</v>
      </c>
      <c r="D24" s="42">
        <f t="shared" si="4"/>
        <v>4774142763</v>
      </c>
      <c r="E24" s="40">
        <f t="shared" si="4"/>
        <v>9624756436</v>
      </c>
      <c r="F24" s="41">
        <f t="shared" si="4"/>
        <v>7748189372</v>
      </c>
      <c r="G24" s="43">
        <f t="shared" si="4"/>
        <v>7748189372</v>
      </c>
      <c r="H24" s="44">
        <f t="shared" si="4"/>
        <v>4226486218</v>
      </c>
      <c r="I24" s="40">
        <f t="shared" si="4"/>
        <v>7525708352</v>
      </c>
      <c r="J24" s="41">
        <f t="shared" si="4"/>
        <v>8002506953</v>
      </c>
      <c r="K24" s="43">
        <f t="shared" si="4"/>
        <v>8840538717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9992289138</v>
      </c>
      <c r="C27" s="7">
        <v>11260938827</v>
      </c>
      <c r="D27" s="64">
        <v>11746635880</v>
      </c>
      <c r="E27" s="65">
        <v>14570998196</v>
      </c>
      <c r="F27" s="7">
        <v>14708240945</v>
      </c>
      <c r="G27" s="66">
        <v>14708240945</v>
      </c>
      <c r="H27" s="67">
        <v>10272121112</v>
      </c>
      <c r="I27" s="65">
        <v>14164647352</v>
      </c>
      <c r="J27" s="7">
        <v>14052981351</v>
      </c>
      <c r="K27" s="66">
        <v>14049575367</v>
      </c>
    </row>
    <row r="28" spans="1:11" ht="13.5">
      <c r="A28" s="68" t="s">
        <v>30</v>
      </c>
      <c r="B28" s="6">
        <v>6601911025</v>
      </c>
      <c r="C28" s="6">
        <v>8195788480</v>
      </c>
      <c r="D28" s="23">
        <v>7724003773</v>
      </c>
      <c r="E28" s="24">
        <v>9305873355</v>
      </c>
      <c r="F28" s="6">
        <v>9315558115</v>
      </c>
      <c r="G28" s="25">
        <v>9315558115</v>
      </c>
      <c r="H28" s="26">
        <v>6456691984</v>
      </c>
      <c r="I28" s="24">
        <v>8579229295</v>
      </c>
      <c r="J28" s="6">
        <v>8590164157</v>
      </c>
      <c r="K28" s="25">
        <v>8940837703</v>
      </c>
    </row>
    <row r="29" spans="1:11" ht="13.5">
      <c r="A29" s="22" t="s">
        <v>132</v>
      </c>
      <c r="B29" s="6">
        <v>102029079</v>
      </c>
      <c r="C29" s="6">
        <v>135250182</v>
      </c>
      <c r="D29" s="23">
        <v>128605754</v>
      </c>
      <c r="E29" s="24">
        <v>90411976</v>
      </c>
      <c r="F29" s="6">
        <v>72062050</v>
      </c>
      <c r="G29" s="25">
        <v>72062050</v>
      </c>
      <c r="H29" s="26">
        <v>441670889</v>
      </c>
      <c r="I29" s="24">
        <v>22599504</v>
      </c>
      <c r="J29" s="6">
        <v>0</v>
      </c>
      <c r="K29" s="25">
        <v>0</v>
      </c>
    </row>
    <row r="30" spans="1:11" ht="13.5">
      <c r="A30" s="22" t="s">
        <v>34</v>
      </c>
      <c r="B30" s="6">
        <v>1508867354</v>
      </c>
      <c r="C30" s="6">
        <v>240375015</v>
      </c>
      <c r="D30" s="23">
        <v>440731682</v>
      </c>
      <c r="E30" s="24">
        <v>1303616000</v>
      </c>
      <c r="F30" s="6">
        <v>1216404500</v>
      </c>
      <c r="G30" s="25">
        <v>1216404500</v>
      </c>
      <c r="H30" s="26">
        <v>403575391</v>
      </c>
      <c r="I30" s="24">
        <v>1548975441</v>
      </c>
      <c r="J30" s="6">
        <v>1120245747</v>
      </c>
      <c r="K30" s="25">
        <v>1345718080</v>
      </c>
    </row>
    <row r="31" spans="1:11" ht="13.5">
      <c r="A31" s="22" t="s">
        <v>35</v>
      </c>
      <c r="B31" s="6">
        <v>1779481657</v>
      </c>
      <c r="C31" s="6">
        <v>2689525148</v>
      </c>
      <c r="D31" s="23">
        <v>3453294665</v>
      </c>
      <c r="E31" s="24">
        <v>3871096865</v>
      </c>
      <c r="F31" s="6">
        <v>4104216282</v>
      </c>
      <c r="G31" s="25">
        <v>4104216282</v>
      </c>
      <c r="H31" s="26">
        <v>2970182848</v>
      </c>
      <c r="I31" s="24">
        <v>4013843111</v>
      </c>
      <c r="J31" s="6">
        <v>4342571445</v>
      </c>
      <c r="K31" s="25">
        <v>3763019583</v>
      </c>
    </row>
    <row r="32" spans="1:11" ht="13.5">
      <c r="A32" s="34" t="s">
        <v>36</v>
      </c>
      <c r="B32" s="7">
        <f>SUM(B28:B31)</f>
        <v>9992289115</v>
      </c>
      <c r="C32" s="7">
        <f aca="true" t="shared" si="5" ref="C32:K32">SUM(C28:C31)</f>
        <v>11260938825</v>
      </c>
      <c r="D32" s="64">
        <f t="shared" si="5"/>
        <v>11746635874</v>
      </c>
      <c r="E32" s="65">
        <f t="shared" si="5"/>
        <v>14570998196</v>
      </c>
      <c r="F32" s="7">
        <f t="shared" si="5"/>
        <v>14708240947</v>
      </c>
      <c r="G32" s="66">
        <f t="shared" si="5"/>
        <v>14708240947</v>
      </c>
      <c r="H32" s="67">
        <f t="shared" si="5"/>
        <v>10272121112</v>
      </c>
      <c r="I32" s="65">
        <f t="shared" si="5"/>
        <v>14164647351</v>
      </c>
      <c r="J32" s="7">
        <f t="shared" si="5"/>
        <v>14052981349</v>
      </c>
      <c r="K32" s="66">
        <f t="shared" si="5"/>
        <v>14049575366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22713828744</v>
      </c>
      <c r="C35" s="6">
        <v>25267674194</v>
      </c>
      <c r="D35" s="23">
        <v>25239370517</v>
      </c>
      <c r="E35" s="24">
        <v>28009385613</v>
      </c>
      <c r="F35" s="6">
        <v>26606709674</v>
      </c>
      <c r="G35" s="25">
        <v>26606709674</v>
      </c>
      <c r="H35" s="26">
        <v>25846116901</v>
      </c>
      <c r="I35" s="24">
        <v>26622012007</v>
      </c>
      <c r="J35" s="6">
        <v>27421045994</v>
      </c>
      <c r="K35" s="25">
        <v>29622144719</v>
      </c>
    </row>
    <row r="36" spans="1:11" ht="13.5">
      <c r="A36" s="22" t="s">
        <v>39</v>
      </c>
      <c r="B36" s="6">
        <v>94499851326</v>
      </c>
      <c r="C36" s="6">
        <v>100076453669</v>
      </c>
      <c r="D36" s="23">
        <v>110487135357</v>
      </c>
      <c r="E36" s="24">
        <v>119536238347</v>
      </c>
      <c r="F36" s="6">
        <v>118291122556</v>
      </c>
      <c r="G36" s="25">
        <v>118291122556</v>
      </c>
      <c r="H36" s="26">
        <v>115862539406</v>
      </c>
      <c r="I36" s="24">
        <v>123396994824</v>
      </c>
      <c r="J36" s="6">
        <v>130446872141</v>
      </c>
      <c r="K36" s="25">
        <v>137781662070</v>
      </c>
    </row>
    <row r="37" spans="1:11" ht="13.5">
      <c r="A37" s="22" t="s">
        <v>40</v>
      </c>
      <c r="B37" s="6">
        <v>16247562461</v>
      </c>
      <c r="C37" s="6">
        <v>17680900431</v>
      </c>
      <c r="D37" s="23">
        <v>18268253967</v>
      </c>
      <c r="E37" s="24">
        <v>16224641358</v>
      </c>
      <c r="F37" s="6">
        <v>15854260876</v>
      </c>
      <c r="G37" s="25">
        <v>15854260876</v>
      </c>
      <c r="H37" s="26">
        <v>19667901063</v>
      </c>
      <c r="I37" s="24">
        <v>16190965682</v>
      </c>
      <c r="J37" s="6">
        <v>16194498665</v>
      </c>
      <c r="K37" s="25">
        <v>16670411751</v>
      </c>
    </row>
    <row r="38" spans="1:11" ht="13.5">
      <c r="A38" s="22" t="s">
        <v>41</v>
      </c>
      <c r="B38" s="6">
        <v>16535094992</v>
      </c>
      <c r="C38" s="6">
        <v>16332000826</v>
      </c>
      <c r="D38" s="23">
        <v>16898469838</v>
      </c>
      <c r="E38" s="24">
        <v>16834649495</v>
      </c>
      <c r="F38" s="6">
        <v>16530599317</v>
      </c>
      <c r="G38" s="25">
        <v>16530599317</v>
      </c>
      <c r="H38" s="26">
        <v>16368737474</v>
      </c>
      <c r="I38" s="24">
        <v>17446950180</v>
      </c>
      <c r="J38" s="6">
        <v>17564903413</v>
      </c>
      <c r="K38" s="25">
        <v>18003475515</v>
      </c>
    </row>
    <row r="39" spans="1:11" ht="13.5">
      <c r="A39" s="22" t="s">
        <v>42</v>
      </c>
      <c r="B39" s="6">
        <v>84431022617</v>
      </c>
      <c r="C39" s="6">
        <v>91331226606</v>
      </c>
      <c r="D39" s="23">
        <v>100559782069</v>
      </c>
      <c r="E39" s="24">
        <v>114486333105</v>
      </c>
      <c r="F39" s="6">
        <v>112512972036</v>
      </c>
      <c r="G39" s="25">
        <v>112512972036</v>
      </c>
      <c r="H39" s="26">
        <v>105672017770</v>
      </c>
      <c r="I39" s="24">
        <v>116381090968</v>
      </c>
      <c r="J39" s="6">
        <v>124108516053</v>
      </c>
      <c r="K39" s="25">
        <v>132729919517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9162455377</v>
      </c>
      <c r="C42" s="6">
        <v>13073889501</v>
      </c>
      <c r="D42" s="23">
        <v>11458385951</v>
      </c>
      <c r="E42" s="24">
        <v>12952657369</v>
      </c>
      <c r="F42" s="6">
        <v>12457000206</v>
      </c>
      <c r="G42" s="25">
        <v>12457000206</v>
      </c>
      <c r="H42" s="26">
        <v>10244605011</v>
      </c>
      <c r="I42" s="24">
        <v>12553704760</v>
      </c>
      <c r="J42" s="6">
        <v>13404168956</v>
      </c>
      <c r="K42" s="25">
        <v>14622903126</v>
      </c>
    </row>
    <row r="43" spans="1:11" ht="13.5">
      <c r="A43" s="22" t="s">
        <v>45</v>
      </c>
      <c r="B43" s="6">
        <v>-9890974795</v>
      </c>
      <c r="C43" s="6">
        <v>-11063778223</v>
      </c>
      <c r="D43" s="23">
        <v>-11380320235</v>
      </c>
      <c r="E43" s="24">
        <v>-14283951841</v>
      </c>
      <c r="F43" s="6">
        <v>-14147897433</v>
      </c>
      <c r="G43" s="25">
        <v>-14147897433</v>
      </c>
      <c r="H43" s="26">
        <v>-9226758830</v>
      </c>
      <c r="I43" s="24">
        <v>-13468947180</v>
      </c>
      <c r="J43" s="6">
        <v>-13675159739</v>
      </c>
      <c r="K43" s="25">
        <v>-13738051373</v>
      </c>
    </row>
    <row r="44" spans="1:11" ht="13.5">
      <c r="A44" s="22" t="s">
        <v>46</v>
      </c>
      <c r="B44" s="6">
        <v>90507506</v>
      </c>
      <c r="C44" s="6">
        <v>-1156605028</v>
      </c>
      <c r="D44" s="23">
        <v>-222109652</v>
      </c>
      <c r="E44" s="24">
        <v>181289045</v>
      </c>
      <c r="F44" s="6">
        <v>15096758</v>
      </c>
      <c r="G44" s="25">
        <v>15096758</v>
      </c>
      <c r="H44" s="26">
        <v>-793850033</v>
      </c>
      <c r="I44" s="24">
        <v>297885226</v>
      </c>
      <c r="J44" s="6">
        <v>-158391167</v>
      </c>
      <c r="K44" s="25">
        <v>246587737</v>
      </c>
    </row>
    <row r="45" spans="1:11" ht="13.5">
      <c r="A45" s="34" t="s">
        <v>47</v>
      </c>
      <c r="B45" s="7">
        <v>10922628662</v>
      </c>
      <c r="C45" s="7">
        <v>11574579926</v>
      </c>
      <c r="D45" s="64">
        <v>11756617761</v>
      </c>
      <c r="E45" s="65">
        <v>9964289967</v>
      </c>
      <c r="F45" s="7">
        <v>9488173681</v>
      </c>
      <c r="G45" s="66">
        <v>9488173681</v>
      </c>
      <c r="H45" s="67">
        <v>11594825401</v>
      </c>
      <c r="I45" s="65">
        <v>9310015610</v>
      </c>
      <c r="J45" s="7">
        <v>8880633660</v>
      </c>
      <c r="K45" s="66">
        <v>10012073150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10999302497</v>
      </c>
      <c r="C48" s="6">
        <v>12140876233</v>
      </c>
      <c r="D48" s="23">
        <v>11661876837</v>
      </c>
      <c r="E48" s="24">
        <v>15319841765</v>
      </c>
      <c r="F48" s="6">
        <v>10399007610</v>
      </c>
      <c r="G48" s="25">
        <v>10399007610</v>
      </c>
      <c r="H48" s="26">
        <v>11798280487</v>
      </c>
      <c r="I48" s="24">
        <v>10976083159</v>
      </c>
      <c r="J48" s="6">
        <v>10881398494</v>
      </c>
      <c r="K48" s="25">
        <v>11958609327</v>
      </c>
    </row>
    <row r="49" spans="1:11" ht="13.5">
      <c r="A49" s="22" t="s">
        <v>50</v>
      </c>
      <c r="B49" s="6">
        <f>+B75</f>
        <v>31340226822</v>
      </c>
      <c r="C49" s="6">
        <f aca="true" t="shared" si="6" ref="C49:K49">+C75</f>
        <v>34872882392</v>
      </c>
      <c r="D49" s="23">
        <f t="shared" si="6"/>
        <v>37609558754</v>
      </c>
      <c r="E49" s="24">
        <f t="shared" si="6"/>
        <v>40964917634</v>
      </c>
      <c r="F49" s="6">
        <f t="shared" si="6"/>
        <v>38778579723</v>
      </c>
      <c r="G49" s="25">
        <f t="shared" si="6"/>
        <v>38778579723</v>
      </c>
      <c r="H49" s="26">
        <f t="shared" si="6"/>
        <v>39886537450</v>
      </c>
      <c r="I49" s="24">
        <f t="shared" si="6"/>
        <v>41433117317</v>
      </c>
      <c r="J49" s="6">
        <f t="shared" si="6"/>
        <v>44649002882</v>
      </c>
      <c r="K49" s="25">
        <f t="shared" si="6"/>
        <v>48163707860</v>
      </c>
    </row>
    <row r="50" spans="1:11" ht="13.5">
      <c r="A50" s="34" t="s">
        <v>51</v>
      </c>
      <c r="B50" s="7">
        <f>+B48-B49</f>
        <v>-20340924325</v>
      </c>
      <c r="C50" s="7">
        <f aca="true" t="shared" si="7" ref="C50:K50">+C48-C49</f>
        <v>-22732006159</v>
      </c>
      <c r="D50" s="64">
        <f t="shared" si="7"/>
        <v>-25947681917</v>
      </c>
      <c r="E50" s="65">
        <f t="shared" si="7"/>
        <v>-25645075869</v>
      </c>
      <c r="F50" s="7">
        <f t="shared" si="7"/>
        <v>-28379572113</v>
      </c>
      <c r="G50" s="66">
        <f t="shared" si="7"/>
        <v>-28379572113</v>
      </c>
      <c r="H50" s="67">
        <f t="shared" si="7"/>
        <v>-28088256963</v>
      </c>
      <c r="I50" s="65">
        <f t="shared" si="7"/>
        <v>-30457034158</v>
      </c>
      <c r="J50" s="7">
        <f t="shared" si="7"/>
        <v>-33767604388</v>
      </c>
      <c r="K50" s="66">
        <f t="shared" si="7"/>
        <v>-36205098533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87822203019</v>
      </c>
      <c r="C53" s="6">
        <v>99618893664</v>
      </c>
      <c r="D53" s="23">
        <v>113649841534</v>
      </c>
      <c r="E53" s="24">
        <v>117923778980</v>
      </c>
      <c r="F53" s="6">
        <v>113928918830</v>
      </c>
      <c r="G53" s="25">
        <v>113928918830</v>
      </c>
      <c r="H53" s="26">
        <v>93737076769</v>
      </c>
      <c r="I53" s="24">
        <v>119745999150</v>
      </c>
      <c r="J53" s="6">
        <v>124600582473</v>
      </c>
      <c r="K53" s="25">
        <v>130482344047</v>
      </c>
    </row>
    <row r="54" spans="1:11" ht="13.5">
      <c r="A54" s="22" t="s">
        <v>128</v>
      </c>
      <c r="B54" s="6">
        <v>4348187170</v>
      </c>
      <c r="C54" s="6">
        <v>4949697306</v>
      </c>
      <c r="D54" s="23">
        <v>5380907505</v>
      </c>
      <c r="E54" s="24">
        <v>4881679119</v>
      </c>
      <c r="F54" s="6">
        <v>5153215184</v>
      </c>
      <c r="G54" s="25">
        <v>5153215184</v>
      </c>
      <c r="H54" s="26">
        <v>4879140612</v>
      </c>
      <c r="I54" s="24">
        <v>5701305446</v>
      </c>
      <c r="J54" s="6">
        <v>6079709176</v>
      </c>
      <c r="K54" s="25">
        <v>6525983018</v>
      </c>
    </row>
    <row r="55" spans="1:11" ht="13.5">
      <c r="A55" s="22" t="s">
        <v>54</v>
      </c>
      <c r="B55" s="6">
        <v>2660318679</v>
      </c>
      <c r="C55" s="6">
        <v>2290792247</v>
      </c>
      <c r="D55" s="23">
        <v>4342723520</v>
      </c>
      <c r="E55" s="24">
        <v>4722420825</v>
      </c>
      <c r="F55" s="6">
        <v>4748516202</v>
      </c>
      <c r="G55" s="25">
        <v>4748516202</v>
      </c>
      <c r="H55" s="26">
        <v>2854091312</v>
      </c>
      <c r="I55" s="24">
        <v>4842371298</v>
      </c>
      <c r="J55" s="6">
        <v>4686894815</v>
      </c>
      <c r="K55" s="25">
        <v>5044350114</v>
      </c>
    </row>
    <row r="56" spans="1:11" ht="13.5">
      <c r="A56" s="22" t="s">
        <v>55</v>
      </c>
      <c r="B56" s="6">
        <v>3901505356</v>
      </c>
      <c r="C56" s="6">
        <v>3592198885</v>
      </c>
      <c r="D56" s="23">
        <v>3411236915</v>
      </c>
      <c r="E56" s="24">
        <v>5814165230</v>
      </c>
      <c r="F56" s="6">
        <v>5561135401</v>
      </c>
      <c r="G56" s="25">
        <v>5561135401</v>
      </c>
      <c r="H56" s="26">
        <v>853418440</v>
      </c>
      <c r="I56" s="24">
        <v>6280857869</v>
      </c>
      <c r="J56" s="6">
        <v>6733880996</v>
      </c>
      <c r="K56" s="25">
        <v>7245294078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1584208196</v>
      </c>
      <c r="C59" s="6">
        <v>1832764001</v>
      </c>
      <c r="D59" s="23">
        <v>2252142572</v>
      </c>
      <c r="E59" s="24">
        <v>2189069096</v>
      </c>
      <c r="F59" s="6">
        <v>2451391305</v>
      </c>
      <c r="G59" s="25">
        <v>2451391305</v>
      </c>
      <c r="H59" s="26">
        <v>2332979833</v>
      </c>
      <c r="I59" s="24">
        <v>2108468936</v>
      </c>
      <c r="J59" s="6">
        <v>2302707183</v>
      </c>
      <c r="K59" s="25">
        <v>2520905422</v>
      </c>
    </row>
    <row r="60" spans="1:11" ht="13.5">
      <c r="A60" s="33" t="s">
        <v>58</v>
      </c>
      <c r="B60" s="6">
        <v>3426896403</v>
      </c>
      <c r="C60" s="6">
        <v>3620751044</v>
      </c>
      <c r="D60" s="23">
        <v>2546214877</v>
      </c>
      <c r="E60" s="24">
        <v>4036951487</v>
      </c>
      <c r="F60" s="6">
        <v>3959271902</v>
      </c>
      <c r="G60" s="25">
        <v>3959271902</v>
      </c>
      <c r="H60" s="26">
        <v>3972226069</v>
      </c>
      <c r="I60" s="24">
        <v>4399156242</v>
      </c>
      <c r="J60" s="6">
        <v>4608811606</v>
      </c>
      <c r="K60" s="25">
        <v>4993117180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503005</v>
      </c>
      <c r="C62" s="92">
        <v>582420</v>
      </c>
      <c r="D62" s="93">
        <v>479275</v>
      </c>
      <c r="E62" s="91">
        <v>532220</v>
      </c>
      <c r="F62" s="92">
        <v>449379</v>
      </c>
      <c r="G62" s="93">
        <v>449379</v>
      </c>
      <c r="H62" s="94">
        <v>303813</v>
      </c>
      <c r="I62" s="91">
        <v>507491</v>
      </c>
      <c r="J62" s="92">
        <v>487031</v>
      </c>
      <c r="K62" s="93">
        <v>489320</v>
      </c>
    </row>
    <row r="63" spans="1:11" ht="13.5">
      <c r="A63" s="90" t="s">
        <v>61</v>
      </c>
      <c r="B63" s="91">
        <v>452546</v>
      </c>
      <c r="C63" s="92">
        <v>579300</v>
      </c>
      <c r="D63" s="93">
        <v>521190</v>
      </c>
      <c r="E63" s="91">
        <v>550326</v>
      </c>
      <c r="F63" s="92">
        <v>516912</v>
      </c>
      <c r="G63" s="93">
        <v>516912</v>
      </c>
      <c r="H63" s="94">
        <v>369527</v>
      </c>
      <c r="I63" s="91">
        <v>534131</v>
      </c>
      <c r="J63" s="92">
        <v>527814</v>
      </c>
      <c r="K63" s="93">
        <v>535573</v>
      </c>
    </row>
    <row r="64" spans="1:11" ht="13.5">
      <c r="A64" s="90" t="s">
        <v>62</v>
      </c>
      <c r="B64" s="91">
        <v>470014</v>
      </c>
      <c r="C64" s="92">
        <v>500013</v>
      </c>
      <c r="D64" s="93">
        <v>544362</v>
      </c>
      <c r="E64" s="91">
        <v>879554</v>
      </c>
      <c r="F64" s="92">
        <v>589651</v>
      </c>
      <c r="G64" s="93">
        <v>589651</v>
      </c>
      <c r="H64" s="94">
        <v>643287</v>
      </c>
      <c r="I64" s="91">
        <v>1476616</v>
      </c>
      <c r="J64" s="92">
        <v>1519351</v>
      </c>
      <c r="K64" s="93">
        <v>1554428</v>
      </c>
    </row>
    <row r="65" spans="1:11" ht="13.5">
      <c r="A65" s="90" t="s">
        <v>63</v>
      </c>
      <c r="B65" s="91">
        <v>293702</v>
      </c>
      <c r="C65" s="92">
        <v>332208</v>
      </c>
      <c r="D65" s="93">
        <v>368468</v>
      </c>
      <c r="E65" s="91">
        <v>440231</v>
      </c>
      <c r="F65" s="92">
        <v>434733</v>
      </c>
      <c r="G65" s="93">
        <v>434733</v>
      </c>
      <c r="H65" s="94">
        <v>426029</v>
      </c>
      <c r="I65" s="91">
        <v>587841</v>
      </c>
      <c r="J65" s="92">
        <v>523301</v>
      </c>
      <c r="K65" s="93">
        <v>518911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134</v>
      </c>
      <c r="B71" s="1">
        <f>+B83</f>
        <v>14680336</v>
      </c>
      <c r="C71" s="1">
        <f aca="true" t="shared" si="9" ref="C71:K71">+C83</f>
        <v>91424901</v>
      </c>
      <c r="D71" s="1">
        <f t="shared" si="9"/>
        <v>182661355</v>
      </c>
      <c r="E71" s="1">
        <f t="shared" si="9"/>
        <v>262245592</v>
      </c>
      <c r="F71" s="1">
        <f t="shared" si="9"/>
        <v>262245632</v>
      </c>
      <c r="G71" s="1">
        <f t="shared" si="9"/>
        <v>262245632</v>
      </c>
      <c r="H71" s="1">
        <f t="shared" si="9"/>
        <v>121367438</v>
      </c>
      <c r="I71" s="1">
        <f t="shared" si="9"/>
        <v>203769118</v>
      </c>
      <c r="J71" s="1">
        <f t="shared" si="9"/>
        <v>219098423</v>
      </c>
      <c r="K71" s="1">
        <f t="shared" si="9"/>
        <v>223322200</v>
      </c>
    </row>
    <row r="72" spans="1:11" ht="12.75" hidden="1">
      <c r="A72" s="1" t="s">
        <v>135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136</v>
      </c>
      <c r="B73" s="1">
        <f>+B74</f>
        <v>5307751840</v>
      </c>
      <c r="C73" s="1">
        <f aca="true" t="shared" si="11" ref="C73:K73">+(C78+C80+C81+C82)-(B78+B80+B81+B82)</f>
        <v>4963733181</v>
      </c>
      <c r="D73" s="1">
        <f t="shared" si="11"/>
        <v>4549389450</v>
      </c>
      <c r="E73" s="1">
        <f t="shared" si="11"/>
        <v>2070933765</v>
      </c>
      <c r="F73" s="1">
        <f>+(F78+F80+F81+F82)-(D78+D80+D81+D82)</f>
        <v>449867057</v>
      </c>
      <c r="G73" s="1">
        <f>+(G78+G80+G81+G82)-(D78+D80+D81+D82)</f>
        <v>449867057</v>
      </c>
      <c r="H73" s="1">
        <f>+(H78+H80+H81+H82)-(D78+D80+D81+D82)</f>
        <v>-378985512</v>
      </c>
      <c r="I73" s="1">
        <f>+(I78+I80+I81+I82)-(E78+E80+E81+E82)</f>
        <v>1563739569</v>
      </c>
      <c r="J73" s="1">
        <f t="shared" si="11"/>
        <v>4470232966</v>
      </c>
      <c r="K73" s="1">
        <f t="shared" si="11"/>
        <v>5243058414</v>
      </c>
    </row>
    <row r="74" spans="1:11" ht="12.75" hidden="1">
      <c r="A74" s="1" t="s">
        <v>137</v>
      </c>
      <c r="B74" s="1">
        <f>+TREND(C74:E74)</f>
        <v>5307751840</v>
      </c>
      <c r="C74" s="1">
        <f>+C73</f>
        <v>4963733181</v>
      </c>
      <c r="D74" s="1">
        <f aca="true" t="shared" si="12" ref="D74:K74">+D73</f>
        <v>4549389450</v>
      </c>
      <c r="E74" s="1">
        <f t="shared" si="12"/>
        <v>2070933765</v>
      </c>
      <c r="F74" s="1">
        <f t="shared" si="12"/>
        <v>449867057</v>
      </c>
      <c r="G74" s="1">
        <f t="shared" si="12"/>
        <v>449867057</v>
      </c>
      <c r="H74" s="1">
        <f t="shared" si="12"/>
        <v>-378985512</v>
      </c>
      <c r="I74" s="1">
        <f t="shared" si="12"/>
        <v>1563739569</v>
      </c>
      <c r="J74" s="1">
        <f t="shared" si="12"/>
        <v>4470232966</v>
      </c>
      <c r="K74" s="1">
        <f t="shared" si="12"/>
        <v>5243058414</v>
      </c>
    </row>
    <row r="75" spans="1:11" ht="12.75" hidden="1">
      <c r="A75" s="1" t="s">
        <v>138</v>
      </c>
      <c r="B75" s="1">
        <f>+B84-(((B80+B81+B78)*B70)-B79)</f>
        <v>31340226822</v>
      </c>
      <c r="C75" s="1">
        <f aca="true" t="shared" si="13" ref="C75:K75">+C84-(((C80+C81+C78)*C70)-C79)</f>
        <v>34872882392</v>
      </c>
      <c r="D75" s="1">
        <f t="shared" si="13"/>
        <v>37609558754</v>
      </c>
      <c r="E75" s="1">
        <f t="shared" si="13"/>
        <v>40964917634</v>
      </c>
      <c r="F75" s="1">
        <f t="shared" si="13"/>
        <v>38778579723</v>
      </c>
      <c r="G75" s="1">
        <f t="shared" si="13"/>
        <v>38778579723</v>
      </c>
      <c r="H75" s="1">
        <f t="shared" si="13"/>
        <v>39886537450</v>
      </c>
      <c r="I75" s="1">
        <f t="shared" si="13"/>
        <v>41433117317</v>
      </c>
      <c r="J75" s="1">
        <f t="shared" si="13"/>
        <v>44649002882</v>
      </c>
      <c r="K75" s="1">
        <f t="shared" si="13"/>
        <v>48163707860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35124991015</v>
      </c>
      <c r="C78" s="3">
        <v>38238113381</v>
      </c>
      <c r="D78" s="3">
        <v>41000173112</v>
      </c>
      <c r="E78" s="3">
        <v>44632746619</v>
      </c>
      <c r="F78" s="3">
        <v>41978354375</v>
      </c>
      <c r="G78" s="3">
        <v>41978354375</v>
      </c>
      <c r="H78" s="3">
        <v>38641278672</v>
      </c>
      <c r="I78" s="3">
        <v>45210561852</v>
      </c>
      <c r="J78" s="3">
        <v>48704867619</v>
      </c>
      <c r="K78" s="3">
        <v>52439632025</v>
      </c>
    </row>
    <row r="79" spans="1:11" ht="12.75" hidden="1">
      <c r="A79" s="2" t="s">
        <v>65</v>
      </c>
      <c r="B79" s="3">
        <v>111518343</v>
      </c>
      <c r="C79" s="3">
        <v>70689900</v>
      </c>
      <c r="D79" s="3">
        <v>114251936</v>
      </c>
      <c r="E79" s="3">
        <v>74940220</v>
      </c>
      <c r="F79" s="3">
        <v>79555924</v>
      </c>
      <c r="G79" s="3">
        <v>79555924</v>
      </c>
      <c r="H79" s="3">
        <v>90749935</v>
      </c>
      <c r="I79" s="3">
        <v>153152349</v>
      </c>
      <c r="J79" s="3">
        <v>174474029</v>
      </c>
      <c r="K79" s="3">
        <v>194775005</v>
      </c>
    </row>
    <row r="80" spans="1:11" ht="12.75" hidden="1">
      <c r="A80" s="2" t="s">
        <v>66</v>
      </c>
      <c r="B80" s="3">
        <v>10937193651</v>
      </c>
      <c r="C80" s="3">
        <v>12124235953</v>
      </c>
      <c r="D80" s="3">
        <v>13214353845</v>
      </c>
      <c r="E80" s="3">
        <v>10961754496</v>
      </c>
      <c r="F80" s="3">
        <v>10375523895</v>
      </c>
      <c r="G80" s="3">
        <v>10375523895</v>
      </c>
      <c r="H80" s="3">
        <v>14036599515</v>
      </c>
      <c r="I80" s="3">
        <v>10504294811</v>
      </c>
      <c r="J80" s="3">
        <v>10647775531</v>
      </c>
      <c r="K80" s="3">
        <v>11066193954</v>
      </c>
    </row>
    <row r="81" spans="1:11" ht="12.75" hidden="1">
      <c r="A81" s="2" t="s">
        <v>67</v>
      </c>
      <c r="B81" s="3">
        <v>6229528439</v>
      </c>
      <c r="C81" s="3">
        <v>6167443873</v>
      </c>
      <c r="D81" s="3">
        <v>7843663071</v>
      </c>
      <c r="E81" s="3">
        <v>8168562587</v>
      </c>
      <c r="F81" s="3">
        <v>9733599625</v>
      </c>
      <c r="G81" s="3">
        <v>9733599625</v>
      </c>
      <c r="H81" s="3">
        <v>9107043861</v>
      </c>
      <c r="I81" s="3">
        <v>9885426917</v>
      </c>
      <c r="J81" s="3">
        <v>10708077390</v>
      </c>
      <c r="K81" s="3">
        <v>11732369228</v>
      </c>
    </row>
    <row r="82" spans="1:11" ht="12.75" hidden="1">
      <c r="A82" s="2" t="s">
        <v>68</v>
      </c>
      <c r="B82" s="3">
        <v>4427772801</v>
      </c>
      <c r="C82" s="3">
        <v>5153425880</v>
      </c>
      <c r="D82" s="3">
        <v>4174418509</v>
      </c>
      <c r="E82" s="3">
        <v>4540478600</v>
      </c>
      <c r="F82" s="3">
        <v>4594997699</v>
      </c>
      <c r="G82" s="3">
        <v>4594997699</v>
      </c>
      <c r="H82" s="3">
        <v>4068700977</v>
      </c>
      <c r="I82" s="3">
        <v>4266998291</v>
      </c>
      <c r="J82" s="3">
        <v>4276794297</v>
      </c>
      <c r="K82" s="3">
        <v>4342378044</v>
      </c>
    </row>
    <row r="83" spans="1:11" ht="12.75" hidden="1">
      <c r="A83" s="2" t="s">
        <v>69</v>
      </c>
      <c r="B83" s="3">
        <v>14680336</v>
      </c>
      <c r="C83" s="3">
        <v>91424901</v>
      </c>
      <c r="D83" s="3">
        <v>182661355</v>
      </c>
      <c r="E83" s="3">
        <v>262245592</v>
      </c>
      <c r="F83" s="3">
        <v>262245632</v>
      </c>
      <c r="G83" s="3">
        <v>262245632</v>
      </c>
      <c r="H83" s="3">
        <v>121367438</v>
      </c>
      <c r="I83" s="3">
        <v>203769118</v>
      </c>
      <c r="J83" s="3">
        <v>219098423</v>
      </c>
      <c r="K83" s="3">
        <v>223322200</v>
      </c>
    </row>
    <row r="84" spans="1:11" ht="12.75" hidden="1">
      <c r="A84" s="2" t="s">
        <v>70</v>
      </c>
      <c r="B84" s="3">
        <v>31228708479</v>
      </c>
      <c r="C84" s="3">
        <v>34802192492</v>
      </c>
      <c r="D84" s="3">
        <v>37495306818</v>
      </c>
      <c r="E84" s="3">
        <v>40889977414</v>
      </c>
      <c r="F84" s="3">
        <v>38699023799</v>
      </c>
      <c r="G84" s="3">
        <v>38699023799</v>
      </c>
      <c r="H84" s="3">
        <v>39795787515</v>
      </c>
      <c r="I84" s="3">
        <v>41279964968</v>
      </c>
      <c r="J84" s="3">
        <v>44474528853</v>
      </c>
      <c r="K84" s="3">
        <v>47968932855</v>
      </c>
    </row>
    <row r="85" spans="1:11" ht="12.75" hidden="1">
      <c r="A85" s="2" t="s">
        <v>71</v>
      </c>
      <c r="B85" s="3">
        <v>4688745418</v>
      </c>
      <c r="C85" s="3">
        <v>5242730832</v>
      </c>
      <c r="D85" s="3">
        <v>4983708640</v>
      </c>
      <c r="E85" s="3">
        <v>4370776855</v>
      </c>
      <c r="F85" s="3">
        <v>4038359375</v>
      </c>
      <c r="G85" s="3">
        <v>4038359375</v>
      </c>
      <c r="H85" s="3">
        <v>786115496</v>
      </c>
      <c r="I85" s="3">
        <v>4905861615</v>
      </c>
      <c r="J85" s="3">
        <v>3335014063</v>
      </c>
      <c r="K85" s="3">
        <v>2930905561</v>
      </c>
    </row>
    <row r="86" spans="1:11" ht="12.75">
      <c r="A86" s="2" t="s">
        <v>72</v>
      </c>
      <c r="B86" s="3">
        <v>24474287</v>
      </c>
      <c r="C86" s="3">
        <v>123849216</v>
      </c>
      <c r="D86" s="3">
        <v>147009799</v>
      </c>
      <c r="E86" s="3">
        <v>47739000</v>
      </c>
      <c r="F86" s="3">
        <v>153499294</v>
      </c>
      <c r="G86" s="3">
        <v>153499294</v>
      </c>
      <c r="H86" s="3">
        <v>153499294</v>
      </c>
      <c r="I86" s="3">
        <v>84895280</v>
      </c>
      <c r="J86" s="3">
        <v>82395280</v>
      </c>
      <c r="K86" s="3">
        <v>81395280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12406456</v>
      </c>
      <c r="C5" s="6">
        <v>13053080</v>
      </c>
      <c r="D5" s="23">
        <v>13681723</v>
      </c>
      <c r="E5" s="24">
        <v>14624291</v>
      </c>
      <c r="F5" s="6">
        <v>17435000</v>
      </c>
      <c r="G5" s="25">
        <v>17435000</v>
      </c>
      <c r="H5" s="26">
        <v>10854078</v>
      </c>
      <c r="I5" s="24">
        <v>18250000</v>
      </c>
      <c r="J5" s="6">
        <v>21230000</v>
      </c>
      <c r="K5" s="25">
        <v>22504000</v>
      </c>
    </row>
    <row r="6" spans="1:11" ht="13.5">
      <c r="A6" s="22" t="s">
        <v>18</v>
      </c>
      <c r="B6" s="6">
        <v>45036751</v>
      </c>
      <c r="C6" s="6">
        <v>49791792</v>
      </c>
      <c r="D6" s="23">
        <v>52611137</v>
      </c>
      <c r="E6" s="24">
        <v>58706223</v>
      </c>
      <c r="F6" s="6">
        <v>58973000</v>
      </c>
      <c r="G6" s="25">
        <v>58973000</v>
      </c>
      <c r="H6" s="26">
        <v>47046635</v>
      </c>
      <c r="I6" s="24">
        <v>68996000</v>
      </c>
      <c r="J6" s="6">
        <v>73650000</v>
      </c>
      <c r="K6" s="25">
        <v>78626000</v>
      </c>
    </row>
    <row r="7" spans="1:11" ht="13.5">
      <c r="A7" s="22" t="s">
        <v>19</v>
      </c>
      <c r="B7" s="6">
        <v>2680850</v>
      </c>
      <c r="C7" s="6">
        <v>779520</v>
      </c>
      <c r="D7" s="23">
        <v>275260</v>
      </c>
      <c r="E7" s="24">
        <v>396872</v>
      </c>
      <c r="F7" s="6">
        <v>111000</v>
      </c>
      <c r="G7" s="25">
        <v>111000</v>
      </c>
      <c r="H7" s="26">
        <v>4068917</v>
      </c>
      <c r="I7" s="24">
        <v>117000</v>
      </c>
      <c r="J7" s="6">
        <v>123000</v>
      </c>
      <c r="K7" s="25">
        <v>130000</v>
      </c>
    </row>
    <row r="8" spans="1:11" ht="13.5">
      <c r="A8" s="22" t="s">
        <v>20</v>
      </c>
      <c r="B8" s="6">
        <v>34434229</v>
      </c>
      <c r="C8" s="6">
        <v>40001486</v>
      </c>
      <c r="D8" s="23">
        <v>41364474</v>
      </c>
      <c r="E8" s="24">
        <v>44614000</v>
      </c>
      <c r="F8" s="6">
        <v>38614000</v>
      </c>
      <c r="G8" s="25">
        <v>38614000</v>
      </c>
      <c r="H8" s="26">
        <v>34764782</v>
      </c>
      <c r="I8" s="24">
        <v>44022000</v>
      </c>
      <c r="J8" s="6">
        <v>43144000</v>
      </c>
      <c r="K8" s="25">
        <v>49209000</v>
      </c>
    </row>
    <row r="9" spans="1:11" ht="13.5">
      <c r="A9" s="22" t="s">
        <v>21</v>
      </c>
      <c r="B9" s="6">
        <v>11924962</v>
      </c>
      <c r="C9" s="6">
        <v>15463947</v>
      </c>
      <c r="D9" s="23">
        <v>15899518</v>
      </c>
      <c r="E9" s="24">
        <v>18378198</v>
      </c>
      <c r="F9" s="6">
        <v>17869000</v>
      </c>
      <c r="G9" s="25">
        <v>17869000</v>
      </c>
      <c r="H9" s="26">
        <v>11107422</v>
      </c>
      <c r="I9" s="24">
        <v>18369000</v>
      </c>
      <c r="J9" s="6">
        <v>19213000</v>
      </c>
      <c r="K9" s="25">
        <v>20096000</v>
      </c>
    </row>
    <row r="10" spans="1:11" ht="25.5">
      <c r="A10" s="27" t="s">
        <v>127</v>
      </c>
      <c r="B10" s="28">
        <f>SUM(B5:B9)</f>
        <v>106483248</v>
      </c>
      <c r="C10" s="29">
        <f aca="true" t="shared" si="0" ref="C10:K10">SUM(C5:C9)</f>
        <v>119089825</v>
      </c>
      <c r="D10" s="30">
        <f t="shared" si="0"/>
        <v>123832112</v>
      </c>
      <c r="E10" s="28">
        <f t="shared" si="0"/>
        <v>136719584</v>
      </c>
      <c r="F10" s="29">
        <f t="shared" si="0"/>
        <v>133002000</v>
      </c>
      <c r="G10" s="31">
        <f t="shared" si="0"/>
        <v>133002000</v>
      </c>
      <c r="H10" s="32">
        <f t="shared" si="0"/>
        <v>107841834</v>
      </c>
      <c r="I10" s="28">
        <f t="shared" si="0"/>
        <v>149754000</v>
      </c>
      <c r="J10" s="29">
        <f t="shared" si="0"/>
        <v>157360000</v>
      </c>
      <c r="K10" s="31">
        <f t="shared" si="0"/>
        <v>170565000</v>
      </c>
    </row>
    <row r="11" spans="1:11" ht="13.5">
      <c r="A11" s="22" t="s">
        <v>22</v>
      </c>
      <c r="B11" s="6">
        <v>28939247</v>
      </c>
      <c r="C11" s="6">
        <v>31171087</v>
      </c>
      <c r="D11" s="23">
        <v>33459209</v>
      </c>
      <c r="E11" s="24">
        <v>35342675</v>
      </c>
      <c r="F11" s="6">
        <v>35343259</v>
      </c>
      <c r="G11" s="25">
        <v>35343259</v>
      </c>
      <c r="H11" s="26">
        <v>38953552</v>
      </c>
      <c r="I11" s="24">
        <v>37257000</v>
      </c>
      <c r="J11" s="6">
        <v>38624000</v>
      </c>
      <c r="K11" s="25">
        <v>40470000</v>
      </c>
    </row>
    <row r="12" spans="1:11" ht="13.5">
      <c r="A12" s="22" t="s">
        <v>23</v>
      </c>
      <c r="B12" s="6">
        <v>1547162</v>
      </c>
      <c r="C12" s="6">
        <v>2485785</v>
      </c>
      <c r="D12" s="23">
        <v>2717560</v>
      </c>
      <c r="E12" s="24">
        <v>3188197</v>
      </c>
      <c r="F12" s="6">
        <v>2741000</v>
      </c>
      <c r="G12" s="25">
        <v>2741000</v>
      </c>
      <c r="H12" s="26">
        <v>2524606</v>
      </c>
      <c r="I12" s="24">
        <v>2691000</v>
      </c>
      <c r="J12" s="6">
        <v>2691000</v>
      </c>
      <c r="K12" s="25">
        <v>2691000</v>
      </c>
    </row>
    <row r="13" spans="1:11" ht="13.5">
      <c r="A13" s="22" t="s">
        <v>128</v>
      </c>
      <c r="B13" s="6">
        <v>5485545</v>
      </c>
      <c r="C13" s="6">
        <v>9574154</v>
      </c>
      <c r="D13" s="23">
        <v>12941504</v>
      </c>
      <c r="E13" s="24">
        <v>7622000</v>
      </c>
      <c r="F13" s="6">
        <v>7622000</v>
      </c>
      <c r="G13" s="25">
        <v>7622000</v>
      </c>
      <c r="H13" s="26">
        <v>17937638</v>
      </c>
      <c r="I13" s="24">
        <v>13700000</v>
      </c>
      <c r="J13" s="6">
        <v>14310000</v>
      </c>
      <c r="K13" s="25">
        <v>14944000</v>
      </c>
    </row>
    <row r="14" spans="1:11" ht="13.5">
      <c r="A14" s="22" t="s">
        <v>24</v>
      </c>
      <c r="B14" s="6">
        <v>384926</v>
      </c>
      <c r="C14" s="6">
        <v>248829</v>
      </c>
      <c r="D14" s="23">
        <v>385413</v>
      </c>
      <c r="E14" s="24">
        <v>720328</v>
      </c>
      <c r="F14" s="6">
        <v>0</v>
      </c>
      <c r="G14" s="25">
        <v>0</v>
      </c>
      <c r="H14" s="26">
        <v>2145214</v>
      </c>
      <c r="I14" s="24">
        <v>1570000</v>
      </c>
      <c r="J14" s="6">
        <v>1147000</v>
      </c>
      <c r="K14" s="25">
        <v>678229</v>
      </c>
    </row>
    <row r="15" spans="1:11" ht="13.5">
      <c r="A15" s="22" t="s">
        <v>25</v>
      </c>
      <c r="B15" s="6">
        <v>41491713</v>
      </c>
      <c r="C15" s="6">
        <v>52919745</v>
      </c>
      <c r="D15" s="23">
        <v>57467820</v>
      </c>
      <c r="E15" s="24">
        <v>66390173</v>
      </c>
      <c r="F15" s="6">
        <v>66390000</v>
      </c>
      <c r="G15" s="25">
        <v>66390000</v>
      </c>
      <c r="H15" s="26">
        <v>58251756</v>
      </c>
      <c r="I15" s="24">
        <v>71250000</v>
      </c>
      <c r="J15" s="6">
        <v>73754000</v>
      </c>
      <c r="K15" s="25">
        <v>77810000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38040235</v>
      </c>
      <c r="C17" s="6">
        <v>48919417</v>
      </c>
      <c r="D17" s="23">
        <v>54832038</v>
      </c>
      <c r="E17" s="24">
        <v>41622993</v>
      </c>
      <c r="F17" s="6">
        <v>43870348</v>
      </c>
      <c r="G17" s="25">
        <v>43870348</v>
      </c>
      <c r="H17" s="26">
        <v>54520074</v>
      </c>
      <c r="I17" s="24">
        <v>50984000</v>
      </c>
      <c r="J17" s="6">
        <v>45548000</v>
      </c>
      <c r="K17" s="25">
        <v>36879000</v>
      </c>
    </row>
    <row r="18" spans="1:11" ht="13.5">
      <c r="A18" s="34" t="s">
        <v>28</v>
      </c>
      <c r="B18" s="35">
        <f>SUM(B11:B17)</f>
        <v>115888828</v>
      </c>
      <c r="C18" s="36">
        <f aca="true" t="shared" si="1" ref="C18:K18">SUM(C11:C17)</f>
        <v>145319017</v>
      </c>
      <c r="D18" s="37">
        <f t="shared" si="1"/>
        <v>161803544</v>
      </c>
      <c r="E18" s="35">
        <f t="shared" si="1"/>
        <v>154886366</v>
      </c>
      <c r="F18" s="36">
        <f t="shared" si="1"/>
        <v>155966607</v>
      </c>
      <c r="G18" s="38">
        <f t="shared" si="1"/>
        <v>155966607</v>
      </c>
      <c r="H18" s="39">
        <f t="shared" si="1"/>
        <v>174332840</v>
      </c>
      <c r="I18" s="35">
        <f t="shared" si="1"/>
        <v>177452000</v>
      </c>
      <c r="J18" s="36">
        <f t="shared" si="1"/>
        <v>176074000</v>
      </c>
      <c r="K18" s="38">
        <f t="shared" si="1"/>
        <v>173472229</v>
      </c>
    </row>
    <row r="19" spans="1:11" ht="13.5">
      <c r="A19" s="34" t="s">
        <v>29</v>
      </c>
      <c r="B19" s="40">
        <f>+B10-B18</f>
        <v>-9405580</v>
      </c>
      <c r="C19" s="41">
        <f aca="true" t="shared" si="2" ref="C19:K19">+C10-C18</f>
        <v>-26229192</v>
      </c>
      <c r="D19" s="42">
        <f t="shared" si="2"/>
        <v>-37971432</v>
      </c>
      <c r="E19" s="40">
        <f t="shared" si="2"/>
        <v>-18166782</v>
      </c>
      <c r="F19" s="41">
        <f t="shared" si="2"/>
        <v>-22964607</v>
      </c>
      <c r="G19" s="43">
        <f t="shared" si="2"/>
        <v>-22964607</v>
      </c>
      <c r="H19" s="44">
        <f t="shared" si="2"/>
        <v>-66491006</v>
      </c>
      <c r="I19" s="40">
        <f t="shared" si="2"/>
        <v>-27698000</v>
      </c>
      <c r="J19" s="41">
        <f t="shared" si="2"/>
        <v>-18714000</v>
      </c>
      <c r="K19" s="43">
        <f t="shared" si="2"/>
        <v>-2907229</v>
      </c>
    </row>
    <row r="20" spans="1:11" ht="13.5">
      <c r="A20" s="22" t="s">
        <v>30</v>
      </c>
      <c r="B20" s="24">
        <v>9830398</v>
      </c>
      <c r="C20" s="6">
        <v>16295000</v>
      </c>
      <c r="D20" s="23">
        <v>13476584</v>
      </c>
      <c r="E20" s="24">
        <v>12164000</v>
      </c>
      <c r="F20" s="6">
        <v>12164000</v>
      </c>
      <c r="G20" s="25">
        <v>12164000</v>
      </c>
      <c r="H20" s="26">
        <v>13267216</v>
      </c>
      <c r="I20" s="24">
        <v>11878000</v>
      </c>
      <c r="J20" s="6">
        <v>12031000</v>
      </c>
      <c r="K20" s="25">
        <v>12456000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424818</v>
      </c>
      <c r="C22" s="52">
        <f aca="true" t="shared" si="3" ref="C22:K22">SUM(C19:C21)</f>
        <v>-9934192</v>
      </c>
      <c r="D22" s="53">
        <f t="shared" si="3"/>
        <v>-24494848</v>
      </c>
      <c r="E22" s="51">
        <f t="shared" si="3"/>
        <v>-6002782</v>
      </c>
      <c r="F22" s="52">
        <f t="shared" si="3"/>
        <v>-10800607</v>
      </c>
      <c r="G22" s="54">
        <f t="shared" si="3"/>
        <v>-10800607</v>
      </c>
      <c r="H22" s="55">
        <f t="shared" si="3"/>
        <v>-53223790</v>
      </c>
      <c r="I22" s="51">
        <f t="shared" si="3"/>
        <v>-15820000</v>
      </c>
      <c r="J22" s="52">
        <f t="shared" si="3"/>
        <v>-6683000</v>
      </c>
      <c r="K22" s="54">
        <f t="shared" si="3"/>
        <v>9548771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424818</v>
      </c>
      <c r="C24" s="41">
        <f aca="true" t="shared" si="4" ref="C24:K24">SUM(C22:C23)</f>
        <v>-9934192</v>
      </c>
      <c r="D24" s="42">
        <f t="shared" si="4"/>
        <v>-24494848</v>
      </c>
      <c r="E24" s="40">
        <f t="shared" si="4"/>
        <v>-6002782</v>
      </c>
      <c r="F24" s="41">
        <f t="shared" si="4"/>
        <v>-10800607</v>
      </c>
      <c r="G24" s="43">
        <f t="shared" si="4"/>
        <v>-10800607</v>
      </c>
      <c r="H24" s="44">
        <f t="shared" si="4"/>
        <v>-53223790</v>
      </c>
      <c r="I24" s="40">
        <f t="shared" si="4"/>
        <v>-15820000</v>
      </c>
      <c r="J24" s="41">
        <f t="shared" si="4"/>
        <v>-6683000</v>
      </c>
      <c r="K24" s="43">
        <f t="shared" si="4"/>
        <v>9548771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9830398</v>
      </c>
      <c r="C27" s="7">
        <v>16295000</v>
      </c>
      <c r="D27" s="64">
        <v>14866725</v>
      </c>
      <c r="E27" s="65">
        <v>12164000</v>
      </c>
      <c r="F27" s="7">
        <v>15164000</v>
      </c>
      <c r="G27" s="66">
        <v>15164000</v>
      </c>
      <c r="H27" s="67">
        <v>13267000</v>
      </c>
      <c r="I27" s="65">
        <v>16878000</v>
      </c>
      <c r="J27" s="7">
        <v>12031000</v>
      </c>
      <c r="K27" s="66">
        <v>12456000</v>
      </c>
    </row>
    <row r="28" spans="1:11" ht="13.5">
      <c r="A28" s="68" t="s">
        <v>30</v>
      </c>
      <c r="B28" s="6">
        <v>9830398</v>
      </c>
      <c r="C28" s="6">
        <v>16295000</v>
      </c>
      <c r="D28" s="23">
        <v>14866725</v>
      </c>
      <c r="E28" s="24">
        <v>12164000</v>
      </c>
      <c r="F28" s="6">
        <v>12164000</v>
      </c>
      <c r="G28" s="25">
        <v>12164000</v>
      </c>
      <c r="H28" s="26">
        <v>12164000</v>
      </c>
      <c r="I28" s="24">
        <v>11878000</v>
      </c>
      <c r="J28" s="6">
        <v>12031000</v>
      </c>
      <c r="K28" s="25">
        <v>12456000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3000000</v>
      </c>
      <c r="G29" s="25">
        <v>3000000</v>
      </c>
      <c r="H29" s="26">
        <v>1103000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5000000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9830398</v>
      </c>
      <c r="C32" s="7">
        <f aca="true" t="shared" si="5" ref="C32:K32">SUM(C28:C31)</f>
        <v>16295000</v>
      </c>
      <c r="D32" s="64">
        <f t="shared" si="5"/>
        <v>14866725</v>
      </c>
      <c r="E32" s="65">
        <f t="shared" si="5"/>
        <v>12164000</v>
      </c>
      <c r="F32" s="7">
        <f t="shared" si="5"/>
        <v>15164000</v>
      </c>
      <c r="G32" s="66">
        <f t="shared" si="5"/>
        <v>15164000</v>
      </c>
      <c r="H32" s="67">
        <f t="shared" si="5"/>
        <v>13267000</v>
      </c>
      <c r="I32" s="65">
        <f t="shared" si="5"/>
        <v>16878000</v>
      </c>
      <c r="J32" s="7">
        <f t="shared" si="5"/>
        <v>12031000</v>
      </c>
      <c r="K32" s="66">
        <f t="shared" si="5"/>
        <v>12456000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44167922</v>
      </c>
      <c r="C35" s="6">
        <v>39992852</v>
      </c>
      <c r="D35" s="23">
        <v>45260219</v>
      </c>
      <c r="E35" s="24">
        <v>44040345</v>
      </c>
      <c r="F35" s="6">
        <v>38871000</v>
      </c>
      <c r="G35" s="25">
        <v>38871000</v>
      </c>
      <c r="H35" s="26">
        <v>39890609</v>
      </c>
      <c r="I35" s="24">
        <v>36650000</v>
      </c>
      <c r="J35" s="6">
        <v>35846000</v>
      </c>
      <c r="K35" s="25">
        <v>36985000</v>
      </c>
    </row>
    <row r="36" spans="1:11" ht="13.5">
      <c r="A36" s="22" t="s">
        <v>39</v>
      </c>
      <c r="B36" s="6">
        <v>81332452</v>
      </c>
      <c r="C36" s="6">
        <v>142920686</v>
      </c>
      <c r="D36" s="23">
        <v>172109941</v>
      </c>
      <c r="E36" s="24">
        <v>117184374</v>
      </c>
      <c r="F36" s="6">
        <v>101436000</v>
      </c>
      <c r="G36" s="25">
        <v>101436000</v>
      </c>
      <c r="H36" s="26">
        <v>168067774</v>
      </c>
      <c r="I36" s="24">
        <v>213518000</v>
      </c>
      <c r="J36" s="6">
        <v>192710000</v>
      </c>
      <c r="K36" s="25">
        <v>193253000</v>
      </c>
    </row>
    <row r="37" spans="1:11" ht="13.5">
      <c r="A37" s="22" t="s">
        <v>40</v>
      </c>
      <c r="B37" s="6">
        <v>42422150</v>
      </c>
      <c r="C37" s="6">
        <v>52507706</v>
      </c>
      <c r="D37" s="23">
        <v>90922757</v>
      </c>
      <c r="E37" s="24">
        <v>42689200</v>
      </c>
      <c r="F37" s="6">
        <v>57190000</v>
      </c>
      <c r="G37" s="25">
        <v>57190000</v>
      </c>
      <c r="H37" s="26">
        <v>147443262</v>
      </c>
      <c r="I37" s="24">
        <v>46155000</v>
      </c>
      <c r="J37" s="6">
        <v>46155000</v>
      </c>
      <c r="K37" s="25">
        <v>26785000</v>
      </c>
    </row>
    <row r="38" spans="1:11" ht="13.5">
      <c r="A38" s="22" t="s">
        <v>41</v>
      </c>
      <c r="B38" s="6">
        <v>10814315</v>
      </c>
      <c r="C38" s="6">
        <v>20150457</v>
      </c>
      <c r="D38" s="23">
        <v>38117175</v>
      </c>
      <c r="E38" s="24">
        <v>20482000</v>
      </c>
      <c r="F38" s="6">
        <v>12284000</v>
      </c>
      <c r="G38" s="25">
        <v>12284000</v>
      </c>
      <c r="H38" s="26">
        <v>27234062</v>
      </c>
      <c r="I38" s="24">
        <v>28663000</v>
      </c>
      <c r="J38" s="6">
        <v>23129000</v>
      </c>
      <c r="K38" s="25">
        <v>19044000</v>
      </c>
    </row>
    <row r="39" spans="1:11" ht="13.5">
      <c r="A39" s="22" t="s">
        <v>42</v>
      </c>
      <c r="B39" s="6">
        <v>72263909</v>
      </c>
      <c r="C39" s="6">
        <v>110255375</v>
      </c>
      <c r="D39" s="23">
        <v>88330228</v>
      </c>
      <c r="E39" s="24">
        <v>98053519</v>
      </c>
      <c r="F39" s="6">
        <v>70833000</v>
      </c>
      <c r="G39" s="25">
        <v>70833000</v>
      </c>
      <c r="H39" s="26">
        <v>33281059</v>
      </c>
      <c r="I39" s="24">
        <v>175350000</v>
      </c>
      <c r="J39" s="6">
        <v>159272000</v>
      </c>
      <c r="K39" s="25">
        <v>184409000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15163015</v>
      </c>
      <c r="C42" s="6">
        <v>19182756</v>
      </c>
      <c r="D42" s="23">
        <v>18734019</v>
      </c>
      <c r="E42" s="24">
        <v>-97608</v>
      </c>
      <c r="F42" s="6">
        <v>42334092</v>
      </c>
      <c r="G42" s="25">
        <v>42334092</v>
      </c>
      <c r="H42" s="26">
        <v>25592663</v>
      </c>
      <c r="I42" s="24">
        <v>-38721050</v>
      </c>
      <c r="J42" s="6">
        <v>-33678300</v>
      </c>
      <c r="K42" s="25">
        <v>-15352177</v>
      </c>
    </row>
    <row r="43" spans="1:11" ht="13.5">
      <c r="A43" s="22" t="s">
        <v>45</v>
      </c>
      <c r="B43" s="6">
        <v>-16476889</v>
      </c>
      <c r="C43" s="6">
        <v>-31282277</v>
      </c>
      <c r="D43" s="23">
        <v>-41600298</v>
      </c>
      <c r="E43" s="24">
        <v>-12164000</v>
      </c>
      <c r="F43" s="6">
        <v>-4008164</v>
      </c>
      <c r="G43" s="25">
        <v>-4008164</v>
      </c>
      <c r="H43" s="26">
        <v>12696249</v>
      </c>
      <c r="I43" s="24">
        <v>-16878000</v>
      </c>
      <c r="J43" s="6">
        <v>-12031000</v>
      </c>
      <c r="K43" s="25">
        <v>-12456000</v>
      </c>
    </row>
    <row r="44" spans="1:11" ht="13.5">
      <c r="A44" s="22" t="s">
        <v>46</v>
      </c>
      <c r="B44" s="6">
        <v>-703108</v>
      </c>
      <c r="C44" s="6">
        <v>4868788</v>
      </c>
      <c r="D44" s="23">
        <v>18418585</v>
      </c>
      <c r="E44" s="24">
        <v>266000</v>
      </c>
      <c r="F44" s="6">
        <v>264</v>
      </c>
      <c r="G44" s="25">
        <v>264</v>
      </c>
      <c r="H44" s="26">
        <v>36387372</v>
      </c>
      <c r="I44" s="24">
        <v>-5580000</v>
      </c>
      <c r="J44" s="6">
        <v>-5580000</v>
      </c>
      <c r="K44" s="25">
        <v>-4185000</v>
      </c>
    </row>
    <row r="45" spans="1:11" ht="13.5">
      <c r="A45" s="34" t="s">
        <v>47</v>
      </c>
      <c r="B45" s="7">
        <v>12174934</v>
      </c>
      <c r="C45" s="7">
        <v>4944201</v>
      </c>
      <c r="D45" s="64">
        <v>496507</v>
      </c>
      <c r="E45" s="65">
        <v>-26066608</v>
      </c>
      <c r="F45" s="7">
        <v>38823192</v>
      </c>
      <c r="G45" s="66">
        <v>38823192</v>
      </c>
      <c r="H45" s="67">
        <v>75172789</v>
      </c>
      <c r="I45" s="65">
        <v>-60682545</v>
      </c>
      <c r="J45" s="7">
        <v>-111971845</v>
      </c>
      <c r="K45" s="66">
        <v>-143965022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12174934</v>
      </c>
      <c r="C48" s="6">
        <v>4944201</v>
      </c>
      <c r="D48" s="23">
        <v>496505</v>
      </c>
      <c r="E48" s="24">
        <v>-19888800</v>
      </c>
      <c r="F48" s="6">
        <v>4961000</v>
      </c>
      <c r="G48" s="25">
        <v>4961000</v>
      </c>
      <c r="H48" s="26">
        <v>2398045</v>
      </c>
      <c r="I48" s="24">
        <v>0</v>
      </c>
      <c r="J48" s="6">
        <v>0</v>
      </c>
      <c r="K48" s="25">
        <v>950000</v>
      </c>
    </row>
    <row r="49" spans="1:11" ht="13.5">
      <c r="A49" s="22" t="s">
        <v>50</v>
      </c>
      <c r="B49" s="6">
        <f>+B75</f>
        <v>-1017156.0890432969</v>
      </c>
      <c r="C49" s="6">
        <f aca="true" t="shared" si="6" ref="C49:K49">+C75</f>
        <v>19637799.388682876</v>
      </c>
      <c r="D49" s="23">
        <f t="shared" si="6"/>
        <v>55052469.57482929</v>
      </c>
      <c r="E49" s="24">
        <f t="shared" si="6"/>
        <v>-12445202.138915136</v>
      </c>
      <c r="F49" s="6">
        <f t="shared" si="6"/>
        <v>41203041.94346447</v>
      </c>
      <c r="G49" s="25">
        <f t="shared" si="6"/>
        <v>41203041.94346447</v>
      </c>
      <c r="H49" s="26">
        <f t="shared" si="6"/>
        <v>129693708.20443782</v>
      </c>
      <c r="I49" s="24">
        <f t="shared" si="6"/>
        <v>18524676.624059085</v>
      </c>
      <c r="J49" s="6">
        <f t="shared" si="6"/>
        <v>19834142.784395188</v>
      </c>
      <c r="K49" s="25">
        <f t="shared" si="6"/>
        <v>2172123.302756835</v>
      </c>
    </row>
    <row r="50" spans="1:11" ht="13.5">
      <c r="A50" s="34" t="s">
        <v>51</v>
      </c>
      <c r="B50" s="7">
        <f>+B48-B49</f>
        <v>13192090.089043297</v>
      </c>
      <c r="C50" s="7">
        <f aca="true" t="shared" si="7" ref="C50:K50">+C48-C49</f>
        <v>-14693598.388682876</v>
      </c>
      <c r="D50" s="64">
        <f t="shared" si="7"/>
        <v>-54555964.57482929</v>
      </c>
      <c r="E50" s="65">
        <f t="shared" si="7"/>
        <v>-7443597.861084864</v>
      </c>
      <c r="F50" s="7">
        <f t="shared" si="7"/>
        <v>-36242041.94346447</v>
      </c>
      <c r="G50" s="66">
        <f t="shared" si="7"/>
        <v>-36242041.94346447</v>
      </c>
      <c r="H50" s="67">
        <f t="shared" si="7"/>
        <v>-127295663.20443782</v>
      </c>
      <c r="I50" s="65">
        <f t="shared" si="7"/>
        <v>-18524676.624059085</v>
      </c>
      <c r="J50" s="7">
        <f t="shared" si="7"/>
        <v>-19834142.784395188</v>
      </c>
      <c r="K50" s="66">
        <f t="shared" si="7"/>
        <v>-1222123.3027568348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81332452</v>
      </c>
      <c r="C53" s="6">
        <v>172110000</v>
      </c>
      <c r="D53" s="23">
        <v>190849725</v>
      </c>
      <c r="E53" s="24">
        <v>94659800</v>
      </c>
      <c r="F53" s="6">
        <v>155656614</v>
      </c>
      <c r="G53" s="25">
        <v>155656614</v>
      </c>
      <c r="H53" s="26">
        <v>168443367</v>
      </c>
      <c r="I53" s="24">
        <v>188176197</v>
      </c>
      <c r="J53" s="6">
        <v>177255661</v>
      </c>
      <c r="K53" s="25">
        <v>167141283</v>
      </c>
    </row>
    <row r="54" spans="1:11" ht="13.5">
      <c r="A54" s="22" t="s">
        <v>128</v>
      </c>
      <c r="B54" s="6">
        <v>5485545</v>
      </c>
      <c r="C54" s="6">
        <v>9574154</v>
      </c>
      <c r="D54" s="23">
        <v>12941504</v>
      </c>
      <c r="E54" s="24">
        <v>7622000</v>
      </c>
      <c r="F54" s="6">
        <v>7622000</v>
      </c>
      <c r="G54" s="25">
        <v>7622000</v>
      </c>
      <c r="H54" s="26">
        <v>17937638</v>
      </c>
      <c r="I54" s="24">
        <v>13700000</v>
      </c>
      <c r="J54" s="6">
        <v>14310000</v>
      </c>
      <c r="K54" s="25">
        <v>14944000</v>
      </c>
    </row>
    <row r="55" spans="1:11" ht="13.5">
      <c r="A55" s="22" t="s">
        <v>54</v>
      </c>
      <c r="B55" s="6">
        <v>9830398</v>
      </c>
      <c r="C55" s="6">
        <v>16295000</v>
      </c>
      <c r="D55" s="23">
        <v>14866725</v>
      </c>
      <c r="E55" s="24">
        <v>12164000</v>
      </c>
      <c r="F55" s="6">
        <v>0</v>
      </c>
      <c r="G55" s="25">
        <v>0</v>
      </c>
      <c r="H55" s="26">
        <v>13267000</v>
      </c>
      <c r="I55" s="24">
        <v>7723000</v>
      </c>
      <c r="J55" s="6">
        <v>12031000</v>
      </c>
      <c r="K55" s="25">
        <v>12456000</v>
      </c>
    </row>
    <row r="56" spans="1:11" ht="13.5">
      <c r="A56" s="22" t="s">
        <v>55</v>
      </c>
      <c r="B56" s="6">
        <v>2405815</v>
      </c>
      <c r="C56" s="6">
        <v>0</v>
      </c>
      <c r="D56" s="23">
        <v>0</v>
      </c>
      <c r="E56" s="24">
        <v>2500000</v>
      </c>
      <c r="F56" s="6">
        <v>0</v>
      </c>
      <c r="G56" s="25">
        <v>0</v>
      </c>
      <c r="H56" s="26">
        <v>0</v>
      </c>
      <c r="I56" s="24">
        <v>2800000</v>
      </c>
      <c r="J56" s="6">
        <v>2951202</v>
      </c>
      <c r="K56" s="25">
        <v>3113519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309000</v>
      </c>
      <c r="F59" s="6">
        <v>0</v>
      </c>
      <c r="G59" s="25">
        <v>0</v>
      </c>
      <c r="H59" s="26">
        <v>0</v>
      </c>
      <c r="I59" s="24">
        <v>616631</v>
      </c>
      <c r="J59" s="6">
        <v>658808</v>
      </c>
      <c r="K59" s="25">
        <v>703871</v>
      </c>
    </row>
    <row r="60" spans="1:11" ht="13.5">
      <c r="A60" s="33" t="s">
        <v>58</v>
      </c>
      <c r="B60" s="6">
        <v>15100</v>
      </c>
      <c r="C60" s="6">
        <v>15001</v>
      </c>
      <c r="D60" s="23">
        <v>15001</v>
      </c>
      <c r="E60" s="24">
        <v>7453081</v>
      </c>
      <c r="F60" s="6">
        <v>15001</v>
      </c>
      <c r="G60" s="25">
        <v>15001</v>
      </c>
      <c r="H60" s="26">
        <v>15001</v>
      </c>
      <c r="I60" s="24">
        <v>7339612</v>
      </c>
      <c r="J60" s="6">
        <v>8555164</v>
      </c>
      <c r="K60" s="25">
        <v>9067574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1.163229721269253</v>
      </c>
      <c r="C70" s="5">
        <f aca="true" t="shared" si="8" ref="C70:K70">IF(ISERROR(C71/C72),0,(C71/C72))</f>
        <v>0.8362452893077088</v>
      </c>
      <c r="D70" s="5">
        <f t="shared" si="8"/>
        <v>0.6929238134465461</v>
      </c>
      <c r="E70" s="5">
        <f t="shared" si="8"/>
        <v>0.7507879076962721</v>
      </c>
      <c r="F70" s="5">
        <f t="shared" si="8"/>
        <v>0.48513363810897675</v>
      </c>
      <c r="G70" s="5">
        <f t="shared" si="8"/>
        <v>0.48513363810897675</v>
      </c>
      <c r="H70" s="5">
        <f t="shared" si="8"/>
        <v>0.29176012364339365</v>
      </c>
      <c r="I70" s="5">
        <f t="shared" si="8"/>
        <v>0.7786010509870757</v>
      </c>
      <c r="J70" s="5">
        <f t="shared" si="8"/>
        <v>0.759044814318144</v>
      </c>
      <c r="K70" s="5">
        <f t="shared" si="8"/>
        <v>0.7460548892151848</v>
      </c>
    </row>
    <row r="71" spans="1:11" ht="12.75" hidden="1">
      <c r="A71" s="1" t="s">
        <v>134</v>
      </c>
      <c r="B71" s="1">
        <f>+B83</f>
        <v>80442714</v>
      </c>
      <c r="C71" s="1">
        <f aca="true" t="shared" si="9" ref="C71:K71">+C83</f>
        <v>65485381</v>
      </c>
      <c r="D71" s="1">
        <f t="shared" si="9"/>
        <v>56953056</v>
      </c>
      <c r="E71" s="1">
        <f t="shared" si="9"/>
        <v>68853792</v>
      </c>
      <c r="F71" s="1">
        <f t="shared" si="9"/>
        <v>45736944</v>
      </c>
      <c r="G71" s="1">
        <f t="shared" si="9"/>
        <v>45736944</v>
      </c>
      <c r="H71" s="1">
        <f t="shared" si="9"/>
        <v>20133822</v>
      </c>
      <c r="I71" s="1">
        <f t="shared" si="9"/>
        <v>82231950</v>
      </c>
      <c r="J71" s="1">
        <f t="shared" si="9"/>
        <v>86601700</v>
      </c>
      <c r="K71" s="1">
        <f t="shared" si="9"/>
        <v>90441250</v>
      </c>
    </row>
    <row r="72" spans="1:11" ht="12.75" hidden="1">
      <c r="A72" s="1" t="s">
        <v>135</v>
      </c>
      <c r="B72" s="1">
        <f>+B77</f>
        <v>69154624</v>
      </c>
      <c r="C72" s="1">
        <f aca="true" t="shared" si="10" ref="C72:K72">+C77</f>
        <v>78308819</v>
      </c>
      <c r="D72" s="1">
        <f t="shared" si="10"/>
        <v>82192378</v>
      </c>
      <c r="E72" s="1">
        <f t="shared" si="10"/>
        <v>91708712</v>
      </c>
      <c r="F72" s="1">
        <f t="shared" si="10"/>
        <v>94277000</v>
      </c>
      <c r="G72" s="1">
        <f t="shared" si="10"/>
        <v>94277000</v>
      </c>
      <c r="H72" s="1">
        <f t="shared" si="10"/>
        <v>69008135</v>
      </c>
      <c r="I72" s="1">
        <f t="shared" si="10"/>
        <v>105615000</v>
      </c>
      <c r="J72" s="1">
        <f t="shared" si="10"/>
        <v>114093000</v>
      </c>
      <c r="K72" s="1">
        <f t="shared" si="10"/>
        <v>121226000</v>
      </c>
    </row>
    <row r="73" spans="1:11" ht="12.75" hidden="1">
      <c r="A73" s="1" t="s">
        <v>136</v>
      </c>
      <c r="B73" s="1">
        <f>+B74</f>
        <v>2421487.666666667</v>
      </c>
      <c r="C73" s="1">
        <f aca="true" t="shared" si="11" ref="C73:K73">+(C78+C80+C81+C82)-(B78+B80+B81+B82)</f>
        <v>2870758</v>
      </c>
      <c r="D73" s="1">
        <f t="shared" si="11"/>
        <v>9745267</v>
      </c>
      <c r="E73" s="1">
        <f t="shared" si="11"/>
        <v>19315398</v>
      </c>
      <c r="F73" s="1">
        <f>+(F78+F80+F81+F82)-(D78+D80+D81+D82)</f>
        <v>-10698883</v>
      </c>
      <c r="G73" s="1">
        <f>+(G78+G80+G81+G82)-(D78+D80+D81+D82)</f>
        <v>-10698883</v>
      </c>
      <c r="H73" s="1">
        <f>+(H78+H80+H81+H82)-(D78+D80+D81+D82)</f>
        <v>-7400169</v>
      </c>
      <c r="I73" s="1">
        <f>+(I78+I80+I81+I82)-(E78+E80+E81+E82)</f>
        <v>-27598281</v>
      </c>
      <c r="J73" s="1">
        <f t="shared" si="11"/>
        <v>-804000</v>
      </c>
      <c r="K73" s="1">
        <f t="shared" si="11"/>
        <v>189000</v>
      </c>
    </row>
    <row r="74" spans="1:11" ht="12.75" hidden="1">
      <c r="A74" s="1" t="s">
        <v>137</v>
      </c>
      <c r="B74" s="1">
        <f>+TREND(C74:E74)</f>
        <v>2421487.666666667</v>
      </c>
      <c r="C74" s="1">
        <f>+C73</f>
        <v>2870758</v>
      </c>
      <c r="D74" s="1">
        <f aca="true" t="shared" si="12" ref="D74:K74">+D73</f>
        <v>9745267</v>
      </c>
      <c r="E74" s="1">
        <f t="shared" si="12"/>
        <v>19315398</v>
      </c>
      <c r="F74" s="1">
        <f t="shared" si="12"/>
        <v>-10698883</v>
      </c>
      <c r="G74" s="1">
        <f t="shared" si="12"/>
        <v>-10698883</v>
      </c>
      <c r="H74" s="1">
        <f t="shared" si="12"/>
        <v>-7400169</v>
      </c>
      <c r="I74" s="1">
        <f t="shared" si="12"/>
        <v>-27598281</v>
      </c>
      <c r="J74" s="1">
        <f t="shared" si="12"/>
        <v>-804000</v>
      </c>
      <c r="K74" s="1">
        <f t="shared" si="12"/>
        <v>189000</v>
      </c>
    </row>
    <row r="75" spans="1:11" ht="12.75" hidden="1">
      <c r="A75" s="1" t="s">
        <v>138</v>
      </c>
      <c r="B75" s="1">
        <f>+B84-(((B80+B81+B78)*B70)-B79)</f>
        <v>-1017156.0890432969</v>
      </c>
      <c r="C75" s="1">
        <f aca="true" t="shared" si="13" ref="C75:K75">+C84-(((C80+C81+C78)*C70)-C79)</f>
        <v>19637799.388682876</v>
      </c>
      <c r="D75" s="1">
        <f t="shared" si="13"/>
        <v>55052469.57482929</v>
      </c>
      <c r="E75" s="1">
        <f t="shared" si="13"/>
        <v>-12445202.138915136</v>
      </c>
      <c r="F75" s="1">
        <f t="shared" si="13"/>
        <v>41203041.94346447</v>
      </c>
      <c r="G75" s="1">
        <f t="shared" si="13"/>
        <v>41203041.94346447</v>
      </c>
      <c r="H75" s="1">
        <f t="shared" si="13"/>
        <v>129693708.20443782</v>
      </c>
      <c r="I75" s="1">
        <f t="shared" si="13"/>
        <v>18524676.624059085</v>
      </c>
      <c r="J75" s="1">
        <f t="shared" si="13"/>
        <v>19834142.784395188</v>
      </c>
      <c r="K75" s="1">
        <f t="shared" si="13"/>
        <v>2172123.302756835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69154624</v>
      </c>
      <c r="C77" s="3">
        <v>78308819</v>
      </c>
      <c r="D77" s="3">
        <v>82192378</v>
      </c>
      <c r="E77" s="3">
        <v>91708712</v>
      </c>
      <c r="F77" s="3">
        <v>94277000</v>
      </c>
      <c r="G77" s="3">
        <v>94277000</v>
      </c>
      <c r="H77" s="3">
        <v>69008135</v>
      </c>
      <c r="I77" s="3">
        <v>105615000</v>
      </c>
      <c r="J77" s="3">
        <v>114093000</v>
      </c>
      <c r="K77" s="3">
        <v>121226000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35571488</v>
      </c>
      <c r="C79" s="3">
        <v>48394584</v>
      </c>
      <c r="D79" s="3">
        <v>85633446</v>
      </c>
      <c r="E79" s="3">
        <v>34124000</v>
      </c>
      <c r="F79" s="3">
        <v>49124000</v>
      </c>
      <c r="G79" s="3">
        <v>49124000</v>
      </c>
      <c r="H79" s="3">
        <v>132111955</v>
      </c>
      <c r="I79" s="3">
        <v>40309000</v>
      </c>
      <c r="J79" s="3">
        <v>40309000</v>
      </c>
      <c r="K79" s="3">
        <v>22334000</v>
      </c>
    </row>
    <row r="80" spans="1:11" ht="12.75" hidden="1">
      <c r="A80" s="2" t="s">
        <v>67</v>
      </c>
      <c r="B80" s="3">
        <v>28639458</v>
      </c>
      <c r="C80" s="3">
        <v>31515128</v>
      </c>
      <c r="D80" s="3">
        <v>38827179</v>
      </c>
      <c r="E80" s="3">
        <v>62951281</v>
      </c>
      <c r="F80" s="3">
        <v>32937000</v>
      </c>
      <c r="G80" s="3">
        <v>32937000</v>
      </c>
      <c r="H80" s="3">
        <v>33876220</v>
      </c>
      <c r="I80" s="3">
        <v>32937000</v>
      </c>
      <c r="J80" s="3">
        <v>32937000</v>
      </c>
      <c r="K80" s="3">
        <v>32937000</v>
      </c>
    </row>
    <row r="81" spans="1:11" ht="12.75" hidden="1">
      <c r="A81" s="2" t="s">
        <v>68</v>
      </c>
      <c r="B81" s="3">
        <v>2814900</v>
      </c>
      <c r="C81" s="3">
        <v>2872850</v>
      </c>
      <c r="D81" s="3">
        <v>5306066</v>
      </c>
      <c r="E81" s="3">
        <v>497000</v>
      </c>
      <c r="F81" s="3">
        <v>497000</v>
      </c>
      <c r="G81" s="3">
        <v>497000</v>
      </c>
      <c r="H81" s="3">
        <v>2856856</v>
      </c>
      <c r="I81" s="3">
        <v>2816000</v>
      </c>
      <c r="J81" s="3">
        <v>2012000</v>
      </c>
      <c r="K81" s="3">
        <v>2201000</v>
      </c>
    </row>
    <row r="82" spans="1:11" ht="12.75" hidden="1">
      <c r="A82" s="2" t="s">
        <v>69</v>
      </c>
      <c r="B82" s="3">
        <v>462500</v>
      </c>
      <c r="C82" s="3">
        <v>399638</v>
      </c>
      <c r="D82" s="3">
        <v>399638</v>
      </c>
      <c r="E82" s="3">
        <v>400000</v>
      </c>
      <c r="F82" s="3">
        <v>400000</v>
      </c>
      <c r="G82" s="3">
        <v>400000</v>
      </c>
      <c r="H82" s="3">
        <v>399638</v>
      </c>
      <c r="I82" s="3">
        <v>497000</v>
      </c>
      <c r="J82" s="3">
        <v>497000</v>
      </c>
      <c r="K82" s="3">
        <v>497000</v>
      </c>
    </row>
    <row r="83" spans="1:11" ht="12.75" hidden="1">
      <c r="A83" s="2" t="s">
        <v>70</v>
      </c>
      <c r="B83" s="3">
        <v>80442714</v>
      </c>
      <c r="C83" s="3">
        <v>65485381</v>
      </c>
      <c r="D83" s="3">
        <v>56953056</v>
      </c>
      <c r="E83" s="3">
        <v>68853792</v>
      </c>
      <c r="F83" s="3">
        <v>45736944</v>
      </c>
      <c r="G83" s="3">
        <v>45736944</v>
      </c>
      <c r="H83" s="3">
        <v>20133822</v>
      </c>
      <c r="I83" s="3">
        <v>82231950</v>
      </c>
      <c r="J83" s="3">
        <v>86601700</v>
      </c>
      <c r="K83" s="3">
        <v>90441250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1067000</v>
      </c>
      <c r="F84" s="3">
        <v>8299000</v>
      </c>
      <c r="G84" s="3">
        <v>8299000</v>
      </c>
      <c r="H84" s="3">
        <v>8299000</v>
      </c>
      <c r="I84" s="3">
        <v>6053000</v>
      </c>
      <c r="J84" s="3">
        <v>6053000</v>
      </c>
      <c r="K84" s="3">
        <v>6053000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4044979</v>
      </c>
      <c r="C5" s="6">
        <v>4070653</v>
      </c>
      <c r="D5" s="23">
        <v>4489770</v>
      </c>
      <c r="E5" s="24">
        <v>4878035</v>
      </c>
      <c r="F5" s="6">
        <v>4878035</v>
      </c>
      <c r="G5" s="25">
        <v>4878035</v>
      </c>
      <c r="H5" s="26">
        <v>4694465</v>
      </c>
      <c r="I5" s="24">
        <v>5173609</v>
      </c>
      <c r="J5" s="6">
        <v>5490157</v>
      </c>
      <c r="K5" s="25">
        <v>5819567</v>
      </c>
    </row>
    <row r="6" spans="1:11" ht="13.5">
      <c r="A6" s="22" t="s">
        <v>18</v>
      </c>
      <c r="B6" s="6">
        <v>40211</v>
      </c>
      <c r="C6" s="6">
        <v>95348</v>
      </c>
      <c r="D6" s="23">
        <v>97219</v>
      </c>
      <c r="E6" s="24">
        <v>39733</v>
      </c>
      <c r="F6" s="6">
        <v>73160</v>
      </c>
      <c r="G6" s="25">
        <v>73160</v>
      </c>
      <c r="H6" s="26">
        <v>66396</v>
      </c>
      <c r="I6" s="24">
        <v>-217636</v>
      </c>
      <c r="J6" s="6">
        <v>-230694</v>
      </c>
      <c r="K6" s="25">
        <v>-244535</v>
      </c>
    </row>
    <row r="7" spans="1:11" ht="13.5">
      <c r="A7" s="22" t="s">
        <v>19</v>
      </c>
      <c r="B7" s="6">
        <v>622737</v>
      </c>
      <c r="C7" s="6">
        <v>934811</v>
      </c>
      <c r="D7" s="23">
        <v>908429</v>
      </c>
      <c r="E7" s="24">
        <v>700000</v>
      </c>
      <c r="F7" s="6">
        <v>700000</v>
      </c>
      <c r="G7" s="25">
        <v>700000</v>
      </c>
      <c r="H7" s="26">
        <v>904275</v>
      </c>
      <c r="I7" s="24">
        <v>837200</v>
      </c>
      <c r="J7" s="6">
        <v>883246</v>
      </c>
      <c r="K7" s="25">
        <v>931825</v>
      </c>
    </row>
    <row r="8" spans="1:11" ht="13.5">
      <c r="A8" s="22" t="s">
        <v>20</v>
      </c>
      <c r="B8" s="6">
        <v>34377696</v>
      </c>
      <c r="C8" s="6">
        <v>39132799</v>
      </c>
      <c r="D8" s="23">
        <v>43997535</v>
      </c>
      <c r="E8" s="24">
        <v>36067000</v>
      </c>
      <c r="F8" s="6">
        <v>36067000</v>
      </c>
      <c r="G8" s="25">
        <v>36067000</v>
      </c>
      <c r="H8" s="26">
        <v>36457526</v>
      </c>
      <c r="I8" s="24">
        <v>37582000</v>
      </c>
      <c r="J8" s="6">
        <v>42359000</v>
      </c>
      <c r="K8" s="25">
        <v>48137000</v>
      </c>
    </row>
    <row r="9" spans="1:11" ht="13.5">
      <c r="A9" s="22" t="s">
        <v>21</v>
      </c>
      <c r="B9" s="6">
        <v>1230294</v>
      </c>
      <c r="C9" s="6">
        <v>4871513</v>
      </c>
      <c r="D9" s="23">
        <v>1485157</v>
      </c>
      <c r="E9" s="24">
        <v>1228201</v>
      </c>
      <c r="F9" s="6">
        <v>1910241</v>
      </c>
      <c r="G9" s="25">
        <v>1910241</v>
      </c>
      <c r="H9" s="26">
        <v>3364240</v>
      </c>
      <c r="I9" s="24">
        <v>1298490</v>
      </c>
      <c r="J9" s="6">
        <v>1353491</v>
      </c>
      <c r="K9" s="25">
        <v>1408643</v>
      </c>
    </row>
    <row r="10" spans="1:11" ht="25.5">
      <c r="A10" s="27" t="s">
        <v>127</v>
      </c>
      <c r="B10" s="28">
        <f>SUM(B5:B9)</f>
        <v>40315917</v>
      </c>
      <c r="C10" s="29">
        <f aca="true" t="shared" si="0" ref="C10:K10">SUM(C5:C9)</f>
        <v>49105124</v>
      </c>
      <c r="D10" s="30">
        <f t="shared" si="0"/>
        <v>50978110</v>
      </c>
      <c r="E10" s="28">
        <f t="shared" si="0"/>
        <v>42912969</v>
      </c>
      <c r="F10" s="29">
        <f t="shared" si="0"/>
        <v>43628436</v>
      </c>
      <c r="G10" s="31">
        <f t="shared" si="0"/>
        <v>43628436</v>
      </c>
      <c r="H10" s="32">
        <f t="shared" si="0"/>
        <v>45486902</v>
      </c>
      <c r="I10" s="28">
        <f t="shared" si="0"/>
        <v>44673663</v>
      </c>
      <c r="J10" s="29">
        <f t="shared" si="0"/>
        <v>49855200</v>
      </c>
      <c r="K10" s="31">
        <f t="shared" si="0"/>
        <v>56052500</v>
      </c>
    </row>
    <row r="11" spans="1:11" ht="13.5">
      <c r="A11" s="22" t="s">
        <v>22</v>
      </c>
      <c r="B11" s="6">
        <v>16359253</v>
      </c>
      <c r="C11" s="6">
        <v>19747744</v>
      </c>
      <c r="D11" s="23">
        <v>21481557</v>
      </c>
      <c r="E11" s="24">
        <v>23508063</v>
      </c>
      <c r="F11" s="6">
        <v>26149063</v>
      </c>
      <c r="G11" s="25">
        <v>26149063</v>
      </c>
      <c r="H11" s="26">
        <v>25201668</v>
      </c>
      <c r="I11" s="24">
        <v>26956988</v>
      </c>
      <c r="J11" s="6">
        <v>27203388</v>
      </c>
      <c r="K11" s="25">
        <v>28655492</v>
      </c>
    </row>
    <row r="12" spans="1:11" ht="13.5">
      <c r="A12" s="22" t="s">
        <v>23</v>
      </c>
      <c r="B12" s="6">
        <v>1956157</v>
      </c>
      <c r="C12" s="6">
        <v>2106111</v>
      </c>
      <c r="D12" s="23">
        <v>2160838</v>
      </c>
      <c r="E12" s="24">
        <v>2352571</v>
      </c>
      <c r="F12" s="6">
        <v>2406529</v>
      </c>
      <c r="G12" s="25">
        <v>2406529</v>
      </c>
      <c r="H12" s="26">
        <v>2394492</v>
      </c>
      <c r="I12" s="24">
        <v>2553230</v>
      </c>
      <c r="J12" s="6">
        <v>2706424</v>
      </c>
      <c r="K12" s="25">
        <v>2868809</v>
      </c>
    </row>
    <row r="13" spans="1:11" ht="13.5">
      <c r="A13" s="22" t="s">
        <v>128</v>
      </c>
      <c r="B13" s="6">
        <v>7412868</v>
      </c>
      <c r="C13" s="6">
        <v>10469513</v>
      </c>
      <c r="D13" s="23">
        <v>6740317</v>
      </c>
      <c r="E13" s="24">
        <v>8586679</v>
      </c>
      <c r="F13" s="6">
        <v>8586679</v>
      </c>
      <c r="G13" s="25">
        <v>8586679</v>
      </c>
      <c r="H13" s="26">
        <v>18714909</v>
      </c>
      <c r="I13" s="24">
        <v>8417400</v>
      </c>
      <c r="J13" s="6">
        <v>9435100</v>
      </c>
      <c r="K13" s="25">
        <v>10458900</v>
      </c>
    </row>
    <row r="14" spans="1:11" ht="13.5">
      <c r="A14" s="22" t="s">
        <v>24</v>
      </c>
      <c r="B14" s="6">
        <v>99810</v>
      </c>
      <c r="C14" s="6">
        <v>292983</v>
      </c>
      <c r="D14" s="23">
        <v>255997</v>
      </c>
      <c r="E14" s="24">
        <v>151700</v>
      </c>
      <c r="F14" s="6">
        <v>151700</v>
      </c>
      <c r="G14" s="25">
        <v>151700</v>
      </c>
      <c r="H14" s="26">
        <v>201950</v>
      </c>
      <c r="I14" s="24">
        <v>91875</v>
      </c>
      <c r="J14" s="6">
        <v>26689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13036074</v>
      </c>
      <c r="D16" s="23">
        <v>13001483</v>
      </c>
      <c r="E16" s="24">
        <v>3600000</v>
      </c>
      <c r="F16" s="6">
        <v>3200000</v>
      </c>
      <c r="G16" s="25">
        <v>3200000</v>
      </c>
      <c r="H16" s="26">
        <v>15009361</v>
      </c>
      <c r="I16" s="24">
        <v>3300000</v>
      </c>
      <c r="J16" s="6">
        <v>3498000</v>
      </c>
      <c r="K16" s="25">
        <v>3707880</v>
      </c>
    </row>
    <row r="17" spans="1:11" ht="13.5">
      <c r="A17" s="22" t="s">
        <v>27</v>
      </c>
      <c r="B17" s="6">
        <v>26889727</v>
      </c>
      <c r="C17" s="6">
        <v>15283412</v>
      </c>
      <c r="D17" s="23">
        <v>19006900</v>
      </c>
      <c r="E17" s="24">
        <v>15906136</v>
      </c>
      <c r="F17" s="6">
        <v>14772343</v>
      </c>
      <c r="G17" s="25">
        <v>14772343</v>
      </c>
      <c r="H17" s="26">
        <v>16330689</v>
      </c>
      <c r="I17" s="24">
        <v>13313581</v>
      </c>
      <c r="J17" s="6">
        <v>16304916</v>
      </c>
      <c r="K17" s="25">
        <v>20239604</v>
      </c>
    </row>
    <row r="18" spans="1:11" ht="13.5">
      <c r="A18" s="34" t="s">
        <v>28</v>
      </c>
      <c r="B18" s="35">
        <f>SUM(B11:B17)</f>
        <v>52717815</v>
      </c>
      <c r="C18" s="36">
        <f aca="true" t="shared" si="1" ref="C18:K18">SUM(C11:C17)</f>
        <v>60935837</v>
      </c>
      <c r="D18" s="37">
        <f t="shared" si="1"/>
        <v>62647092</v>
      </c>
      <c r="E18" s="35">
        <f t="shared" si="1"/>
        <v>54105149</v>
      </c>
      <c r="F18" s="36">
        <f t="shared" si="1"/>
        <v>55266314</v>
      </c>
      <c r="G18" s="38">
        <f t="shared" si="1"/>
        <v>55266314</v>
      </c>
      <c r="H18" s="39">
        <f t="shared" si="1"/>
        <v>77853069</v>
      </c>
      <c r="I18" s="35">
        <f t="shared" si="1"/>
        <v>54633074</v>
      </c>
      <c r="J18" s="36">
        <f t="shared" si="1"/>
        <v>59174517</v>
      </c>
      <c r="K18" s="38">
        <f t="shared" si="1"/>
        <v>65930685</v>
      </c>
    </row>
    <row r="19" spans="1:11" ht="13.5">
      <c r="A19" s="34" t="s">
        <v>29</v>
      </c>
      <c r="B19" s="40">
        <f>+B10-B18</f>
        <v>-12401898</v>
      </c>
      <c r="C19" s="41">
        <f aca="true" t="shared" si="2" ref="C19:K19">+C10-C18</f>
        <v>-11830713</v>
      </c>
      <c r="D19" s="42">
        <f t="shared" si="2"/>
        <v>-11668982</v>
      </c>
      <c r="E19" s="40">
        <f t="shared" si="2"/>
        <v>-11192180</v>
      </c>
      <c r="F19" s="41">
        <f t="shared" si="2"/>
        <v>-11637878</v>
      </c>
      <c r="G19" s="43">
        <f t="shared" si="2"/>
        <v>-11637878</v>
      </c>
      <c r="H19" s="44">
        <f t="shared" si="2"/>
        <v>-32366167</v>
      </c>
      <c r="I19" s="40">
        <f t="shared" si="2"/>
        <v>-9959411</v>
      </c>
      <c r="J19" s="41">
        <f t="shared" si="2"/>
        <v>-9319317</v>
      </c>
      <c r="K19" s="43">
        <f t="shared" si="2"/>
        <v>-9878185</v>
      </c>
    </row>
    <row r="20" spans="1:11" ht="13.5">
      <c r="A20" s="22" t="s">
        <v>30</v>
      </c>
      <c r="B20" s="24">
        <v>16737139</v>
      </c>
      <c r="C20" s="6">
        <v>23516270</v>
      </c>
      <c r="D20" s="23">
        <v>17447547</v>
      </c>
      <c r="E20" s="24">
        <v>17692000</v>
      </c>
      <c r="F20" s="6">
        <v>17692000</v>
      </c>
      <c r="G20" s="25">
        <v>17692000</v>
      </c>
      <c r="H20" s="26">
        <v>12785842</v>
      </c>
      <c r="I20" s="24">
        <v>11572000</v>
      </c>
      <c r="J20" s="6">
        <v>11719000</v>
      </c>
      <c r="K20" s="25">
        <v>12124000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4335241</v>
      </c>
      <c r="C22" s="52">
        <f aca="true" t="shared" si="3" ref="C22:K22">SUM(C19:C21)</f>
        <v>11685557</v>
      </c>
      <c r="D22" s="53">
        <f t="shared" si="3"/>
        <v>5778565</v>
      </c>
      <c r="E22" s="51">
        <f t="shared" si="3"/>
        <v>6499820</v>
      </c>
      <c r="F22" s="52">
        <f t="shared" si="3"/>
        <v>6054122</v>
      </c>
      <c r="G22" s="54">
        <f t="shared" si="3"/>
        <v>6054122</v>
      </c>
      <c r="H22" s="55">
        <f t="shared" si="3"/>
        <v>-19580325</v>
      </c>
      <c r="I22" s="51">
        <f t="shared" si="3"/>
        <v>1612589</v>
      </c>
      <c r="J22" s="52">
        <f t="shared" si="3"/>
        <v>2399683</v>
      </c>
      <c r="K22" s="54">
        <f t="shared" si="3"/>
        <v>2245815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4335241</v>
      </c>
      <c r="C24" s="41">
        <f aca="true" t="shared" si="4" ref="C24:K24">SUM(C22:C23)</f>
        <v>11685557</v>
      </c>
      <c r="D24" s="42">
        <f t="shared" si="4"/>
        <v>5778565</v>
      </c>
      <c r="E24" s="40">
        <f t="shared" si="4"/>
        <v>6499820</v>
      </c>
      <c r="F24" s="41">
        <f t="shared" si="4"/>
        <v>6054122</v>
      </c>
      <c r="G24" s="43">
        <f t="shared" si="4"/>
        <v>6054122</v>
      </c>
      <c r="H24" s="44">
        <f t="shared" si="4"/>
        <v>-19580325</v>
      </c>
      <c r="I24" s="40">
        <f t="shared" si="4"/>
        <v>1612589</v>
      </c>
      <c r="J24" s="41">
        <f t="shared" si="4"/>
        <v>2399683</v>
      </c>
      <c r="K24" s="43">
        <f t="shared" si="4"/>
        <v>2245815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24515286</v>
      </c>
      <c r="C27" s="7">
        <v>17600209</v>
      </c>
      <c r="D27" s="64">
        <v>23724923</v>
      </c>
      <c r="E27" s="65">
        <v>18364000</v>
      </c>
      <c r="F27" s="7">
        <v>17719000</v>
      </c>
      <c r="G27" s="66">
        <v>17719000</v>
      </c>
      <c r="H27" s="67">
        <v>112298296</v>
      </c>
      <c r="I27" s="65">
        <v>12264828</v>
      </c>
      <c r="J27" s="7">
        <v>11954084</v>
      </c>
      <c r="K27" s="66">
        <v>12372014</v>
      </c>
    </row>
    <row r="28" spans="1:11" ht="13.5">
      <c r="A28" s="68" t="s">
        <v>30</v>
      </c>
      <c r="B28" s="6">
        <v>24515286</v>
      </c>
      <c r="C28" s="6">
        <v>16936681</v>
      </c>
      <c r="D28" s="23">
        <v>22230757</v>
      </c>
      <c r="E28" s="24">
        <v>17692000</v>
      </c>
      <c r="F28" s="6">
        <v>17692000</v>
      </c>
      <c r="G28" s="25">
        <v>17692000</v>
      </c>
      <c r="H28" s="26">
        <v>112298296</v>
      </c>
      <c r="I28" s="24">
        <v>11572000</v>
      </c>
      <c r="J28" s="6">
        <v>11719000</v>
      </c>
      <c r="K28" s="25">
        <v>12124000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663528</v>
      </c>
      <c r="D31" s="23">
        <v>1494166</v>
      </c>
      <c r="E31" s="24">
        <v>672000</v>
      </c>
      <c r="F31" s="6">
        <v>27000</v>
      </c>
      <c r="G31" s="25">
        <v>27000</v>
      </c>
      <c r="H31" s="26">
        <v>0</v>
      </c>
      <c r="I31" s="24">
        <v>692828</v>
      </c>
      <c r="J31" s="6">
        <v>235084</v>
      </c>
      <c r="K31" s="25">
        <v>248014</v>
      </c>
    </row>
    <row r="32" spans="1:11" ht="13.5">
      <c r="A32" s="34" t="s">
        <v>36</v>
      </c>
      <c r="B32" s="7">
        <f>SUM(B28:B31)</f>
        <v>24515286</v>
      </c>
      <c r="C32" s="7">
        <f aca="true" t="shared" si="5" ref="C32:K32">SUM(C28:C31)</f>
        <v>17600209</v>
      </c>
      <c r="D32" s="64">
        <f t="shared" si="5"/>
        <v>23724923</v>
      </c>
      <c r="E32" s="65">
        <f t="shared" si="5"/>
        <v>18364000</v>
      </c>
      <c r="F32" s="7">
        <f t="shared" si="5"/>
        <v>17719000</v>
      </c>
      <c r="G32" s="66">
        <f t="shared" si="5"/>
        <v>17719000</v>
      </c>
      <c r="H32" s="67">
        <f t="shared" si="5"/>
        <v>112298296</v>
      </c>
      <c r="I32" s="65">
        <f t="shared" si="5"/>
        <v>12264828</v>
      </c>
      <c r="J32" s="7">
        <f t="shared" si="5"/>
        <v>11954084</v>
      </c>
      <c r="K32" s="66">
        <f t="shared" si="5"/>
        <v>12372014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6080392</v>
      </c>
      <c r="C35" s="6">
        <v>9278281</v>
      </c>
      <c r="D35" s="23">
        <v>9764255</v>
      </c>
      <c r="E35" s="24">
        <v>5382000</v>
      </c>
      <c r="F35" s="6">
        <v>9382000</v>
      </c>
      <c r="G35" s="25">
        <v>9382000</v>
      </c>
      <c r="H35" s="26">
        <v>14389203</v>
      </c>
      <c r="I35" s="24">
        <v>11111944</v>
      </c>
      <c r="J35" s="6">
        <v>11282661</v>
      </c>
      <c r="K35" s="25">
        <v>11661720</v>
      </c>
    </row>
    <row r="36" spans="1:11" ht="13.5">
      <c r="A36" s="22" t="s">
        <v>39</v>
      </c>
      <c r="B36" s="6">
        <v>105020104</v>
      </c>
      <c r="C36" s="6">
        <v>115884171</v>
      </c>
      <c r="D36" s="23">
        <v>125553707</v>
      </c>
      <c r="E36" s="24">
        <v>138349780</v>
      </c>
      <c r="F36" s="6">
        <v>138349780</v>
      </c>
      <c r="G36" s="25">
        <v>138349780</v>
      </c>
      <c r="H36" s="26">
        <v>115185628</v>
      </c>
      <c r="I36" s="24">
        <v>148409608</v>
      </c>
      <c r="J36" s="6">
        <v>150883692</v>
      </c>
      <c r="K36" s="25">
        <v>152991705</v>
      </c>
    </row>
    <row r="37" spans="1:11" ht="13.5">
      <c r="A37" s="22" t="s">
        <v>40</v>
      </c>
      <c r="B37" s="6">
        <v>4545428</v>
      </c>
      <c r="C37" s="6">
        <v>4755303</v>
      </c>
      <c r="D37" s="23">
        <v>7890698</v>
      </c>
      <c r="E37" s="24">
        <v>2543825</v>
      </c>
      <c r="F37" s="6">
        <v>2543825</v>
      </c>
      <c r="G37" s="25">
        <v>2543825</v>
      </c>
      <c r="H37" s="26">
        <v>11488922</v>
      </c>
      <c r="I37" s="24">
        <v>1352228</v>
      </c>
      <c r="J37" s="6">
        <v>1000000</v>
      </c>
      <c r="K37" s="25">
        <v>800000</v>
      </c>
    </row>
    <row r="38" spans="1:11" ht="13.5">
      <c r="A38" s="22" t="s">
        <v>41</v>
      </c>
      <c r="B38" s="6">
        <v>2862331</v>
      </c>
      <c r="C38" s="6">
        <v>2478776</v>
      </c>
      <c r="D38" s="23">
        <v>1931180</v>
      </c>
      <c r="E38" s="24">
        <v>2003618</v>
      </c>
      <c r="F38" s="6">
        <v>2003618</v>
      </c>
      <c r="G38" s="25">
        <v>2003618</v>
      </c>
      <c r="H38" s="26">
        <v>1329793</v>
      </c>
      <c r="I38" s="24">
        <v>1286117</v>
      </c>
      <c r="J38" s="6">
        <v>696632</v>
      </c>
      <c r="K38" s="25">
        <v>738430</v>
      </c>
    </row>
    <row r="39" spans="1:11" ht="13.5">
      <c r="A39" s="22" t="s">
        <v>42</v>
      </c>
      <c r="B39" s="6">
        <v>103692737</v>
      </c>
      <c r="C39" s="6">
        <v>117928373</v>
      </c>
      <c r="D39" s="23">
        <v>125496084</v>
      </c>
      <c r="E39" s="24">
        <v>139184336</v>
      </c>
      <c r="F39" s="6">
        <v>143184336</v>
      </c>
      <c r="G39" s="25">
        <v>143184336</v>
      </c>
      <c r="H39" s="26">
        <v>116756116</v>
      </c>
      <c r="I39" s="24">
        <v>156883206</v>
      </c>
      <c r="J39" s="6">
        <v>160469721</v>
      </c>
      <c r="K39" s="25">
        <v>163114995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22520122</v>
      </c>
      <c r="C42" s="6">
        <v>18384553</v>
      </c>
      <c r="D42" s="23">
        <v>18820444</v>
      </c>
      <c r="E42" s="24">
        <v>18860604</v>
      </c>
      <c r="F42" s="6">
        <v>18829322</v>
      </c>
      <c r="G42" s="25">
        <v>18829322</v>
      </c>
      <c r="H42" s="26">
        <v>-59659700</v>
      </c>
      <c r="I42" s="24">
        <v>11690979</v>
      </c>
      <c r="J42" s="6">
        <v>13505936</v>
      </c>
      <c r="K42" s="25">
        <v>14386678</v>
      </c>
    </row>
    <row r="43" spans="1:11" ht="13.5">
      <c r="A43" s="22" t="s">
        <v>45</v>
      </c>
      <c r="B43" s="6">
        <v>-27922473</v>
      </c>
      <c r="C43" s="6">
        <v>-18430398</v>
      </c>
      <c r="D43" s="23">
        <v>-19098450</v>
      </c>
      <c r="E43" s="24">
        <v>-18363996</v>
      </c>
      <c r="F43" s="6">
        <v>-17718996</v>
      </c>
      <c r="G43" s="25">
        <v>-17718996</v>
      </c>
      <c r="H43" s="26">
        <v>35649680</v>
      </c>
      <c r="I43" s="24">
        <v>-12264825</v>
      </c>
      <c r="J43" s="6">
        <v>-11954084</v>
      </c>
      <c r="K43" s="25">
        <v>-12372014</v>
      </c>
    </row>
    <row r="44" spans="1:11" ht="13.5">
      <c r="A44" s="22" t="s">
        <v>46</v>
      </c>
      <c r="B44" s="6">
        <v>2385746</v>
      </c>
      <c r="C44" s="6">
        <v>-498489</v>
      </c>
      <c r="D44" s="23">
        <v>-548626</v>
      </c>
      <c r="E44" s="24">
        <v>-603300</v>
      </c>
      <c r="F44" s="6">
        <v>-603300</v>
      </c>
      <c r="G44" s="25">
        <v>-603300</v>
      </c>
      <c r="H44" s="26">
        <v>-603029</v>
      </c>
      <c r="I44" s="24">
        <v>-662825</v>
      </c>
      <c r="J44" s="6">
        <v>-602228</v>
      </c>
      <c r="K44" s="25">
        <v>0</v>
      </c>
    </row>
    <row r="45" spans="1:11" ht="13.5">
      <c r="A45" s="34" t="s">
        <v>47</v>
      </c>
      <c r="B45" s="7">
        <v>4643817</v>
      </c>
      <c r="C45" s="7">
        <v>4099483</v>
      </c>
      <c r="D45" s="64">
        <v>3272851</v>
      </c>
      <c r="E45" s="65">
        <v>2293476</v>
      </c>
      <c r="F45" s="7">
        <v>3779876</v>
      </c>
      <c r="G45" s="66">
        <v>3779876</v>
      </c>
      <c r="H45" s="67">
        <v>-21340199</v>
      </c>
      <c r="I45" s="65">
        <v>2263328</v>
      </c>
      <c r="J45" s="7">
        <v>3212952</v>
      </c>
      <c r="K45" s="66">
        <v>5227616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4643817</v>
      </c>
      <c r="C48" s="6">
        <v>4099483</v>
      </c>
      <c r="D48" s="23">
        <v>3272850</v>
      </c>
      <c r="E48" s="24">
        <v>2010000</v>
      </c>
      <c r="F48" s="6">
        <v>2010000</v>
      </c>
      <c r="G48" s="25">
        <v>2010000</v>
      </c>
      <c r="H48" s="26">
        <v>5900223</v>
      </c>
      <c r="I48" s="24">
        <v>3500000</v>
      </c>
      <c r="J48" s="6">
        <v>3750000</v>
      </c>
      <c r="K48" s="25">
        <v>4000000</v>
      </c>
    </row>
    <row r="49" spans="1:11" ht="13.5">
      <c r="A49" s="22" t="s">
        <v>50</v>
      </c>
      <c r="B49" s="6">
        <f>+B75</f>
        <v>-608525.9814509833</v>
      </c>
      <c r="C49" s="6">
        <f aca="true" t="shared" si="6" ref="C49:K49">+C75</f>
        <v>-1389815.6102978028</v>
      </c>
      <c r="D49" s="23">
        <f t="shared" si="6"/>
        <v>118472.88221083581</v>
      </c>
      <c r="E49" s="24">
        <f t="shared" si="6"/>
        <v>-1900353.3182481066</v>
      </c>
      <c r="F49" s="6">
        <f t="shared" si="6"/>
        <v>-6683631.291175783</v>
      </c>
      <c r="G49" s="25">
        <f t="shared" si="6"/>
        <v>-6683631.291175783</v>
      </c>
      <c r="H49" s="26">
        <f t="shared" si="6"/>
        <v>6460996.245367289</v>
      </c>
      <c r="I49" s="24">
        <f t="shared" si="6"/>
        <v>-7003238.922132883</v>
      </c>
      <c r="J49" s="6">
        <f t="shared" si="6"/>
        <v>-6568772.005614435</v>
      </c>
      <c r="K49" s="25">
        <f t="shared" si="6"/>
        <v>-6800400.348676019</v>
      </c>
    </row>
    <row r="50" spans="1:11" ht="13.5">
      <c r="A50" s="34" t="s">
        <v>51</v>
      </c>
      <c r="B50" s="7">
        <f>+B48-B49</f>
        <v>5252342.981450983</v>
      </c>
      <c r="C50" s="7">
        <f aca="true" t="shared" si="7" ref="C50:K50">+C48-C49</f>
        <v>5489298.610297803</v>
      </c>
      <c r="D50" s="64">
        <f t="shared" si="7"/>
        <v>3154377.117789164</v>
      </c>
      <c r="E50" s="65">
        <f t="shared" si="7"/>
        <v>3910353.3182481066</v>
      </c>
      <c r="F50" s="7">
        <f t="shared" si="7"/>
        <v>8693631.291175783</v>
      </c>
      <c r="G50" s="66">
        <f t="shared" si="7"/>
        <v>8693631.291175783</v>
      </c>
      <c r="H50" s="67">
        <f t="shared" si="7"/>
        <v>-560773.2453672886</v>
      </c>
      <c r="I50" s="65">
        <f t="shared" si="7"/>
        <v>10503238.922132883</v>
      </c>
      <c r="J50" s="7">
        <f t="shared" si="7"/>
        <v>10318772.005614435</v>
      </c>
      <c r="K50" s="66">
        <f t="shared" si="7"/>
        <v>10800400.348676018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105020104</v>
      </c>
      <c r="C53" s="6">
        <v>116547945</v>
      </c>
      <c r="D53" s="23">
        <v>125553707</v>
      </c>
      <c r="E53" s="24">
        <v>137333288</v>
      </c>
      <c r="F53" s="6">
        <v>136418000</v>
      </c>
      <c r="G53" s="25">
        <v>136418000</v>
      </c>
      <c r="H53" s="26">
        <v>221177516</v>
      </c>
      <c r="I53" s="24">
        <v>143005795</v>
      </c>
      <c r="J53" s="6">
        <v>160434051</v>
      </c>
      <c r="K53" s="25">
        <v>172630981</v>
      </c>
    </row>
    <row r="54" spans="1:11" ht="13.5">
      <c r="A54" s="22" t="s">
        <v>128</v>
      </c>
      <c r="B54" s="6">
        <v>7412868</v>
      </c>
      <c r="C54" s="6">
        <v>10469513</v>
      </c>
      <c r="D54" s="23">
        <v>6740317</v>
      </c>
      <c r="E54" s="24">
        <v>8586679</v>
      </c>
      <c r="F54" s="6">
        <v>8586679</v>
      </c>
      <c r="G54" s="25">
        <v>8586679</v>
      </c>
      <c r="H54" s="26">
        <v>18714909</v>
      </c>
      <c r="I54" s="24">
        <v>8417400</v>
      </c>
      <c r="J54" s="6">
        <v>9435100</v>
      </c>
      <c r="K54" s="25">
        <v>10458900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-14000086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892508</v>
      </c>
      <c r="D56" s="23">
        <v>491917</v>
      </c>
      <c r="E56" s="24">
        <v>500000</v>
      </c>
      <c r="F56" s="6">
        <v>0</v>
      </c>
      <c r="G56" s="25">
        <v>0</v>
      </c>
      <c r="H56" s="26">
        <v>0</v>
      </c>
      <c r="I56" s="24">
        <v>434000</v>
      </c>
      <c r="J56" s="6">
        <v>458000</v>
      </c>
      <c r="K56" s="25">
        <v>484000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8522</v>
      </c>
      <c r="F59" s="6">
        <v>8522</v>
      </c>
      <c r="G59" s="25">
        <v>8522</v>
      </c>
      <c r="H59" s="26">
        <v>8522</v>
      </c>
      <c r="I59" s="24">
        <v>3575000</v>
      </c>
      <c r="J59" s="6">
        <v>3789500</v>
      </c>
      <c r="K59" s="25">
        <v>4016870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14114852</v>
      </c>
      <c r="F60" s="6">
        <v>552552</v>
      </c>
      <c r="G60" s="25">
        <v>552552</v>
      </c>
      <c r="H60" s="26">
        <v>552552</v>
      </c>
      <c r="I60" s="24">
        <v>12978401</v>
      </c>
      <c r="J60" s="6">
        <v>13762855</v>
      </c>
      <c r="K60" s="25">
        <v>13726064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70</v>
      </c>
      <c r="F65" s="92">
        <v>0</v>
      </c>
      <c r="G65" s="93">
        <v>0</v>
      </c>
      <c r="H65" s="94">
        <v>0</v>
      </c>
      <c r="I65" s="91">
        <v>60</v>
      </c>
      <c r="J65" s="92">
        <v>60</v>
      </c>
      <c r="K65" s="93">
        <v>60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1.8847835869696907</v>
      </c>
      <c r="C70" s="5">
        <f aca="true" t="shared" si="8" ref="C70:K70">IF(ISERROR(C71/C72),0,(C71/C72))</f>
        <v>0.5790537901454744</v>
      </c>
      <c r="D70" s="5">
        <f t="shared" si="8"/>
        <v>0.7005004490998734</v>
      </c>
      <c r="E70" s="5">
        <f t="shared" si="8"/>
        <v>1.1213977812123685</v>
      </c>
      <c r="F70" s="5">
        <f t="shared" si="8"/>
        <v>1.1617785256613922</v>
      </c>
      <c r="G70" s="5">
        <f t="shared" si="8"/>
        <v>1.1617785256613922</v>
      </c>
      <c r="H70" s="5">
        <f t="shared" si="8"/>
        <v>0.3046325208757405</v>
      </c>
      <c r="I70" s="5">
        <f t="shared" si="8"/>
        <v>1.0185622650577675</v>
      </c>
      <c r="J70" s="5">
        <f t="shared" si="8"/>
        <v>1.0047939241676263</v>
      </c>
      <c r="K70" s="5">
        <f t="shared" si="8"/>
        <v>0.9919966206903958</v>
      </c>
    </row>
    <row r="71" spans="1:11" ht="12.75" hidden="1">
      <c r="A71" s="1" t="s">
        <v>134</v>
      </c>
      <c r="B71" s="1">
        <f>+B83</f>
        <v>10018537</v>
      </c>
      <c r="C71" s="1">
        <f aca="true" t="shared" si="9" ref="C71:K71">+C83</f>
        <v>5028744</v>
      </c>
      <c r="D71" s="1">
        <f t="shared" si="9"/>
        <v>4253541</v>
      </c>
      <c r="E71" s="1">
        <f t="shared" si="9"/>
        <v>6892076</v>
      </c>
      <c r="F71" s="1">
        <f t="shared" si="9"/>
        <v>7971469</v>
      </c>
      <c r="G71" s="1">
        <f t="shared" si="9"/>
        <v>7971469</v>
      </c>
      <c r="H71" s="1">
        <f t="shared" si="9"/>
        <v>2475170</v>
      </c>
      <c r="I71" s="1">
        <f t="shared" si="9"/>
        <v>6370560</v>
      </c>
      <c r="J71" s="1">
        <f t="shared" si="9"/>
        <v>6644656</v>
      </c>
      <c r="K71" s="1">
        <f t="shared" si="9"/>
        <v>6927782</v>
      </c>
    </row>
    <row r="72" spans="1:11" ht="12.75" hidden="1">
      <c r="A72" s="1" t="s">
        <v>135</v>
      </c>
      <c r="B72" s="1">
        <f>+B77</f>
        <v>5315484</v>
      </c>
      <c r="C72" s="1">
        <f aca="true" t="shared" si="10" ref="C72:K72">+C77</f>
        <v>8684416</v>
      </c>
      <c r="D72" s="1">
        <f t="shared" si="10"/>
        <v>6072146</v>
      </c>
      <c r="E72" s="1">
        <f t="shared" si="10"/>
        <v>6145969</v>
      </c>
      <c r="F72" s="1">
        <f t="shared" si="10"/>
        <v>6861436</v>
      </c>
      <c r="G72" s="1">
        <f t="shared" si="10"/>
        <v>6861436</v>
      </c>
      <c r="H72" s="1">
        <f t="shared" si="10"/>
        <v>8125101</v>
      </c>
      <c r="I72" s="1">
        <f t="shared" si="10"/>
        <v>6254463</v>
      </c>
      <c r="J72" s="1">
        <f t="shared" si="10"/>
        <v>6612954</v>
      </c>
      <c r="K72" s="1">
        <f t="shared" si="10"/>
        <v>6983675</v>
      </c>
    </row>
    <row r="73" spans="1:11" ht="12.75" hidden="1">
      <c r="A73" s="1" t="s">
        <v>136</v>
      </c>
      <c r="B73" s="1">
        <f>+B74</f>
        <v>4075955.666666667</v>
      </c>
      <c r="C73" s="1">
        <f aca="true" t="shared" si="11" ref="C73:K73">+(C78+C80+C81+C82)-(B78+B80+B81+B82)</f>
        <v>3742223</v>
      </c>
      <c r="D73" s="1">
        <f t="shared" si="11"/>
        <v>1312607</v>
      </c>
      <c r="E73" s="1">
        <f t="shared" si="11"/>
        <v>-3119405</v>
      </c>
      <c r="F73" s="1">
        <f>+(F78+F80+F81+F82)-(D78+D80+D81+D82)</f>
        <v>880595</v>
      </c>
      <c r="G73" s="1">
        <f>+(G78+G80+G81+G82)-(D78+D80+D81+D82)</f>
        <v>880595</v>
      </c>
      <c r="H73" s="1">
        <f>+(H78+H80+H81+H82)-(D78+D80+D81+D82)</f>
        <v>1991418</v>
      </c>
      <c r="I73" s="1">
        <f>+(I78+I80+I81+I82)-(E78+E80+E81+E82)</f>
        <v>4239944</v>
      </c>
      <c r="J73" s="1">
        <f t="shared" si="11"/>
        <v>-79283</v>
      </c>
      <c r="K73" s="1">
        <f t="shared" si="11"/>
        <v>129059</v>
      </c>
    </row>
    <row r="74" spans="1:11" ht="12.75" hidden="1">
      <c r="A74" s="1" t="s">
        <v>137</v>
      </c>
      <c r="B74" s="1">
        <f>+TREND(C74:E74)</f>
        <v>4075955.666666667</v>
      </c>
      <c r="C74" s="1">
        <f>+C73</f>
        <v>3742223</v>
      </c>
      <c r="D74" s="1">
        <f aca="true" t="shared" si="12" ref="D74:K74">+D73</f>
        <v>1312607</v>
      </c>
      <c r="E74" s="1">
        <f t="shared" si="12"/>
        <v>-3119405</v>
      </c>
      <c r="F74" s="1">
        <f t="shared" si="12"/>
        <v>880595</v>
      </c>
      <c r="G74" s="1">
        <f t="shared" si="12"/>
        <v>880595</v>
      </c>
      <c r="H74" s="1">
        <f t="shared" si="12"/>
        <v>1991418</v>
      </c>
      <c r="I74" s="1">
        <f t="shared" si="12"/>
        <v>4239944</v>
      </c>
      <c r="J74" s="1">
        <f t="shared" si="12"/>
        <v>-79283</v>
      </c>
      <c r="K74" s="1">
        <f t="shared" si="12"/>
        <v>129059</v>
      </c>
    </row>
    <row r="75" spans="1:11" ht="12.75" hidden="1">
      <c r="A75" s="1" t="s">
        <v>138</v>
      </c>
      <c r="B75" s="1">
        <f>+B84-(((B80+B81+B78)*B70)-B79)</f>
        <v>-608525.9814509833</v>
      </c>
      <c r="C75" s="1">
        <f aca="true" t="shared" si="13" ref="C75:K75">+C84-(((C80+C81+C78)*C70)-C79)</f>
        <v>-1389815.6102978028</v>
      </c>
      <c r="D75" s="1">
        <f t="shared" si="13"/>
        <v>118472.88221083581</v>
      </c>
      <c r="E75" s="1">
        <f t="shared" si="13"/>
        <v>-1900353.3182481066</v>
      </c>
      <c r="F75" s="1">
        <f t="shared" si="13"/>
        <v>-6683631.291175783</v>
      </c>
      <c r="G75" s="1">
        <f t="shared" si="13"/>
        <v>-6683631.291175783</v>
      </c>
      <c r="H75" s="1">
        <f t="shared" si="13"/>
        <v>6460996.245367289</v>
      </c>
      <c r="I75" s="1">
        <f t="shared" si="13"/>
        <v>-7003238.922132883</v>
      </c>
      <c r="J75" s="1">
        <f t="shared" si="13"/>
        <v>-6568772.005614435</v>
      </c>
      <c r="K75" s="1">
        <f t="shared" si="13"/>
        <v>-6800400.348676019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5315484</v>
      </c>
      <c r="C77" s="3">
        <v>8684416</v>
      </c>
      <c r="D77" s="3">
        <v>6072146</v>
      </c>
      <c r="E77" s="3">
        <v>6145969</v>
      </c>
      <c r="F77" s="3">
        <v>6861436</v>
      </c>
      <c r="G77" s="3">
        <v>6861436</v>
      </c>
      <c r="H77" s="3">
        <v>8125101</v>
      </c>
      <c r="I77" s="3">
        <v>6254463</v>
      </c>
      <c r="J77" s="3">
        <v>6612954</v>
      </c>
      <c r="K77" s="3">
        <v>6983675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2099107</v>
      </c>
      <c r="C79" s="3">
        <v>1608987</v>
      </c>
      <c r="D79" s="3">
        <v>4665705</v>
      </c>
      <c r="E79" s="3">
        <v>881000</v>
      </c>
      <c r="F79" s="3">
        <v>881000</v>
      </c>
      <c r="G79" s="3">
        <v>881000</v>
      </c>
      <c r="H79" s="3">
        <v>8045140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114396</v>
      </c>
      <c r="C80" s="3">
        <v>3868443</v>
      </c>
      <c r="D80" s="3">
        <v>4604096</v>
      </c>
      <c r="E80" s="3">
        <v>2922000</v>
      </c>
      <c r="F80" s="3">
        <v>6922000</v>
      </c>
      <c r="G80" s="3">
        <v>6922000</v>
      </c>
      <c r="H80" s="3">
        <v>5915958</v>
      </c>
      <c r="I80" s="3">
        <v>7061944</v>
      </c>
      <c r="J80" s="3">
        <v>7032661</v>
      </c>
      <c r="K80" s="3">
        <v>7061720</v>
      </c>
    </row>
    <row r="81" spans="1:11" ht="12.75" hidden="1">
      <c r="A81" s="2" t="s">
        <v>68</v>
      </c>
      <c r="B81" s="3">
        <v>1322179</v>
      </c>
      <c r="C81" s="3">
        <v>1310355</v>
      </c>
      <c r="D81" s="3">
        <v>1887309</v>
      </c>
      <c r="E81" s="3">
        <v>450000</v>
      </c>
      <c r="F81" s="3">
        <v>450000</v>
      </c>
      <c r="G81" s="3">
        <v>450000</v>
      </c>
      <c r="H81" s="3">
        <v>2566865</v>
      </c>
      <c r="I81" s="3">
        <v>550000</v>
      </c>
      <c r="J81" s="3">
        <v>500000</v>
      </c>
      <c r="K81" s="3">
        <v>600000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10018537</v>
      </c>
      <c r="C83" s="3">
        <v>5028744</v>
      </c>
      <c r="D83" s="3">
        <v>4253541</v>
      </c>
      <c r="E83" s="3">
        <v>6892076</v>
      </c>
      <c r="F83" s="3">
        <v>7971469</v>
      </c>
      <c r="G83" s="3">
        <v>7971469</v>
      </c>
      <c r="H83" s="3">
        <v>2475170</v>
      </c>
      <c r="I83" s="3">
        <v>6370560</v>
      </c>
      <c r="J83" s="3">
        <v>6644656</v>
      </c>
      <c r="K83" s="3">
        <v>6927782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1000000</v>
      </c>
      <c r="F84" s="3">
        <v>1000000</v>
      </c>
      <c r="G84" s="3">
        <v>1000000</v>
      </c>
      <c r="H84" s="3">
        <v>1000000</v>
      </c>
      <c r="I84" s="3">
        <v>750000</v>
      </c>
      <c r="J84" s="3">
        <v>1000000</v>
      </c>
      <c r="K84" s="3">
        <v>800000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7000000</v>
      </c>
      <c r="E85" s="3">
        <v>2500000</v>
      </c>
      <c r="F85" s="3">
        <v>0</v>
      </c>
      <c r="G85" s="3">
        <v>0</v>
      </c>
      <c r="H85" s="3">
        <v>0</v>
      </c>
      <c r="I85" s="3">
        <v>7000000</v>
      </c>
      <c r="J85" s="3">
        <v>4500000</v>
      </c>
      <c r="K85" s="3">
        <v>3500000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717026488</v>
      </c>
      <c r="C5" s="6">
        <v>759736823</v>
      </c>
      <c r="D5" s="23">
        <v>797305161</v>
      </c>
      <c r="E5" s="24">
        <v>921278382</v>
      </c>
      <c r="F5" s="6">
        <v>849846201</v>
      </c>
      <c r="G5" s="25">
        <v>849846201</v>
      </c>
      <c r="H5" s="26">
        <v>863739574</v>
      </c>
      <c r="I5" s="24">
        <v>900836973</v>
      </c>
      <c r="J5" s="6">
        <v>954887191</v>
      </c>
      <c r="K5" s="25">
        <v>1012180423</v>
      </c>
    </row>
    <row r="6" spans="1:11" ht="13.5">
      <c r="A6" s="22" t="s">
        <v>18</v>
      </c>
      <c r="B6" s="6">
        <v>2228636354</v>
      </c>
      <c r="C6" s="6">
        <v>2467648223</v>
      </c>
      <c r="D6" s="23">
        <v>2538549193</v>
      </c>
      <c r="E6" s="24">
        <v>3018339488</v>
      </c>
      <c r="F6" s="6">
        <v>2880852980</v>
      </c>
      <c r="G6" s="25">
        <v>2880852980</v>
      </c>
      <c r="H6" s="26">
        <v>2709165353</v>
      </c>
      <c r="I6" s="24">
        <v>3024881693</v>
      </c>
      <c r="J6" s="6">
        <v>3267407723</v>
      </c>
      <c r="K6" s="25">
        <v>3531327275</v>
      </c>
    </row>
    <row r="7" spans="1:11" ht="13.5">
      <c r="A7" s="22" t="s">
        <v>19</v>
      </c>
      <c r="B7" s="6">
        <v>50973175</v>
      </c>
      <c r="C7" s="6">
        <v>68434503</v>
      </c>
      <c r="D7" s="23">
        <v>54663821</v>
      </c>
      <c r="E7" s="24">
        <v>52488619</v>
      </c>
      <c r="F7" s="6">
        <v>38033000</v>
      </c>
      <c r="G7" s="25">
        <v>38033000</v>
      </c>
      <c r="H7" s="26">
        <v>39046190</v>
      </c>
      <c r="I7" s="24">
        <v>39956400</v>
      </c>
      <c r="J7" s="6">
        <v>41958720</v>
      </c>
      <c r="K7" s="25">
        <v>44061706</v>
      </c>
    </row>
    <row r="8" spans="1:11" ht="13.5">
      <c r="A8" s="22" t="s">
        <v>20</v>
      </c>
      <c r="B8" s="6">
        <v>519191293</v>
      </c>
      <c r="C8" s="6">
        <v>466155846</v>
      </c>
      <c r="D8" s="23">
        <v>497277041</v>
      </c>
      <c r="E8" s="24">
        <v>589271449</v>
      </c>
      <c r="F8" s="6">
        <v>619577009</v>
      </c>
      <c r="G8" s="25">
        <v>619577009</v>
      </c>
      <c r="H8" s="26">
        <v>536424028</v>
      </c>
      <c r="I8" s="24">
        <v>672679073</v>
      </c>
      <c r="J8" s="6">
        <v>691597316</v>
      </c>
      <c r="K8" s="25">
        <v>745450053</v>
      </c>
    </row>
    <row r="9" spans="1:11" ht="13.5">
      <c r="A9" s="22" t="s">
        <v>21</v>
      </c>
      <c r="B9" s="6">
        <v>325520053</v>
      </c>
      <c r="C9" s="6">
        <v>246331064</v>
      </c>
      <c r="D9" s="23">
        <v>453993397</v>
      </c>
      <c r="E9" s="24">
        <v>356504409</v>
      </c>
      <c r="F9" s="6">
        <v>409090093</v>
      </c>
      <c r="G9" s="25">
        <v>409090093</v>
      </c>
      <c r="H9" s="26">
        <v>387746430</v>
      </c>
      <c r="I9" s="24">
        <v>393683385</v>
      </c>
      <c r="J9" s="6">
        <v>412502610</v>
      </c>
      <c r="K9" s="25">
        <v>437252589</v>
      </c>
    </row>
    <row r="10" spans="1:11" ht="25.5">
      <c r="A10" s="27" t="s">
        <v>127</v>
      </c>
      <c r="B10" s="28">
        <f>SUM(B5:B9)</f>
        <v>3841347363</v>
      </c>
      <c r="C10" s="29">
        <f aca="true" t="shared" si="0" ref="C10:K10">SUM(C5:C9)</f>
        <v>4008306459</v>
      </c>
      <c r="D10" s="30">
        <f t="shared" si="0"/>
        <v>4341788613</v>
      </c>
      <c r="E10" s="28">
        <f t="shared" si="0"/>
        <v>4937882347</v>
      </c>
      <c r="F10" s="29">
        <f t="shared" si="0"/>
        <v>4797399283</v>
      </c>
      <c r="G10" s="31">
        <f t="shared" si="0"/>
        <v>4797399283</v>
      </c>
      <c r="H10" s="32">
        <f t="shared" si="0"/>
        <v>4536121575</v>
      </c>
      <c r="I10" s="28">
        <f t="shared" si="0"/>
        <v>5032037524</v>
      </c>
      <c r="J10" s="29">
        <f t="shared" si="0"/>
        <v>5368353560</v>
      </c>
      <c r="K10" s="31">
        <f t="shared" si="0"/>
        <v>5770272046</v>
      </c>
    </row>
    <row r="11" spans="1:11" ht="13.5">
      <c r="A11" s="22" t="s">
        <v>22</v>
      </c>
      <c r="B11" s="6">
        <v>832531664</v>
      </c>
      <c r="C11" s="6">
        <v>942876408</v>
      </c>
      <c r="D11" s="23">
        <v>995636993</v>
      </c>
      <c r="E11" s="24">
        <v>1152204419</v>
      </c>
      <c r="F11" s="6">
        <v>1165106410</v>
      </c>
      <c r="G11" s="25">
        <v>1165106410</v>
      </c>
      <c r="H11" s="26">
        <v>1120867733</v>
      </c>
      <c r="I11" s="24">
        <v>1274330000</v>
      </c>
      <c r="J11" s="6">
        <v>1368957002</v>
      </c>
      <c r="K11" s="25">
        <v>1471871001</v>
      </c>
    </row>
    <row r="12" spans="1:11" ht="13.5">
      <c r="A12" s="22" t="s">
        <v>23</v>
      </c>
      <c r="B12" s="6">
        <v>34657435</v>
      </c>
      <c r="C12" s="6">
        <v>41763039</v>
      </c>
      <c r="D12" s="23">
        <v>43574297</v>
      </c>
      <c r="E12" s="24">
        <v>45184647</v>
      </c>
      <c r="F12" s="6">
        <v>45184649</v>
      </c>
      <c r="G12" s="25">
        <v>45184649</v>
      </c>
      <c r="H12" s="26">
        <v>45020094</v>
      </c>
      <c r="I12" s="24">
        <v>48573498</v>
      </c>
      <c r="J12" s="6">
        <v>52216510</v>
      </c>
      <c r="K12" s="25">
        <v>56132748</v>
      </c>
    </row>
    <row r="13" spans="1:11" ht="13.5">
      <c r="A13" s="22" t="s">
        <v>128</v>
      </c>
      <c r="B13" s="6">
        <v>463063434</v>
      </c>
      <c r="C13" s="6">
        <v>555153431</v>
      </c>
      <c r="D13" s="23">
        <v>606368516</v>
      </c>
      <c r="E13" s="24">
        <v>537297616</v>
      </c>
      <c r="F13" s="6">
        <v>461788072</v>
      </c>
      <c r="G13" s="25">
        <v>461788072</v>
      </c>
      <c r="H13" s="26">
        <v>470370500</v>
      </c>
      <c r="I13" s="24">
        <v>468636492</v>
      </c>
      <c r="J13" s="6">
        <v>491930069</v>
      </c>
      <c r="K13" s="25">
        <v>516379872</v>
      </c>
    </row>
    <row r="14" spans="1:11" ht="13.5">
      <c r="A14" s="22" t="s">
        <v>24</v>
      </c>
      <c r="B14" s="6">
        <v>71169274</v>
      </c>
      <c r="C14" s="6">
        <v>75094950</v>
      </c>
      <c r="D14" s="23">
        <v>68463042</v>
      </c>
      <c r="E14" s="24">
        <v>62143256</v>
      </c>
      <c r="F14" s="6">
        <v>56246142</v>
      </c>
      <c r="G14" s="25">
        <v>56246142</v>
      </c>
      <c r="H14" s="26">
        <v>63181252</v>
      </c>
      <c r="I14" s="24">
        <v>50687783</v>
      </c>
      <c r="J14" s="6">
        <v>43287197</v>
      </c>
      <c r="K14" s="25">
        <v>37003051</v>
      </c>
    </row>
    <row r="15" spans="1:11" ht="13.5">
      <c r="A15" s="22" t="s">
        <v>25</v>
      </c>
      <c r="B15" s="6">
        <v>1784931176</v>
      </c>
      <c r="C15" s="6">
        <v>1955647930</v>
      </c>
      <c r="D15" s="23">
        <v>1912347638</v>
      </c>
      <c r="E15" s="24">
        <v>2137201962</v>
      </c>
      <c r="F15" s="6">
        <v>2056715328</v>
      </c>
      <c r="G15" s="25">
        <v>2056715328</v>
      </c>
      <c r="H15" s="26">
        <v>2026226285</v>
      </c>
      <c r="I15" s="24">
        <v>2114119186</v>
      </c>
      <c r="J15" s="6">
        <v>2295092863</v>
      </c>
      <c r="K15" s="25">
        <v>2493791387</v>
      </c>
    </row>
    <row r="16" spans="1:11" ht="13.5">
      <c r="A16" s="33" t="s">
        <v>26</v>
      </c>
      <c r="B16" s="6">
        <v>11995104</v>
      </c>
      <c r="C16" s="6">
        <v>238128</v>
      </c>
      <c r="D16" s="23">
        <v>29605862</v>
      </c>
      <c r="E16" s="24">
        <v>0</v>
      </c>
      <c r="F16" s="6">
        <v>-1</v>
      </c>
      <c r="G16" s="25">
        <v>-1</v>
      </c>
      <c r="H16" s="26">
        <v>25890640</v>
      </c>
      <c r="I16" s="24">
        <v>45327566</v>
      </c>
      <c r="J16" s="6">
        <v>47975953</v>
      </c>
      <c r="K16" s="25">
        <v>49762519</v>
      </c>
    </row>
    <row r="17" spans="1:11" ht="13.5">
      <c r="A17" s="22" t="s">
        <v>27</v>
      </c>
      <c r="B17" s="6">
        <v>951880312</v>
      </c>
      <c r="C17" s="6">
        <v>689019146</v>
      </c>
      <c r="D17" s="23">
        <v>1364542132</v>
      </c>
      <c r="E17" s="24">
        <v>970797321</v>
      </c>
      <c r="F17" s="6">
        <v>969769656</v>
      </c>
      <c r="G17" s="25">
        <v>969769656</v>
      </c>
      <c r="H17" s="26">
        <v>1180917409</v>
      </c>
      <c r="I17" s="24">
        <v>927237128</v>
      </c>
      <c r="J17" s="6">
        <v>919156115</v>
      </c>
      <c r="K17" s="25">
        <v>970141487</v>
      </c>
    </row>
    <row r="18" spans="1:11" ht="13.5">
      <c r="A18" s="34" t="s">
        <v>28</v>
      </c>
      <c r="B18" s="35">
        <f>SUM(B11:B17)</f>
        <v>4150228399</v>
      </c>
      <c r="C18" s="36">
        <f aca="true" t="shared" si="1" ref="C18:K18">SUM(C11:C17)</f>
        <v>4259793032</v>
      </c>
      <c r="D18" s="37">
        <f t="shared" si="1"/>
        <v>5020538480</v>
      </c>
      <c r="E18" s="35">
        <f t="shared" si="1"/>
        <v>4904829221</v>
      </c>
      <c r="F18" s="36">
        <f t="shared" si="1"/>
        <v>4754810256</v>
      </c>
      <c r="G18" s="38">
        <f t="shared" si="1"/>
        <v>4754810256</v>
      </c>
      <c r="H18" s="39">
        <f t="shared" si="1"/>
        <v>4932473913</v>
      </c>
      <c r="I18" s="35">
        <f t="shared" si="1"/>
        <v>4928911653</v>
      </c>
      <c r="J18" s="36">
        <f t="shared" si="1"/>
        <v>5218615709</v>
      </c>
      <c r="K18" s="38">
        <f t="shared" si="1"/>
        <v>5595082065</v>
      </c>
    </row>
    <row r="19" spans="1:11" ht="13.5">
      <c r="A19" s="34" t="s">
        <v>29</v>
      </c>
      <c r="B19" s="40">
        <f>+B10-B18</f>
        <v>-308881036</v>
      </c>
      <c r="C19" s="41">
        <f aca="true" t="shared" si="2" ref="C19:K19">+C10-C18</f>
        <v>-251486573</v>
      </c>
      <c r="D19" s="42">
        <f t="shared" si="2"/>
        <v>-678749867</v>
      </c>
      <c r="E19" s="40">
        <f t="shared" si="2"/>
        <v>33053126</v>
      </c>
      <c r="F19" s="41">
        <f t="shared" si="2"/>
        <v>42589027</v>
      </c>
      <c r="G19" s="43">
        <f t="shared" si="2"/>
        <v>42589027</v>
      </c>
      <c r="H19" s="44">
        <f t="shared" si="2"/>
        <v>-396352338</v>
      </c>
      <c r="I19" s="40">
        <f t="shared" si="2"/>
        <v>103125871</v>
      </c>
      <c r="J19" s="41">
        <f t="shared" si="2"/>
        <v>149737851</v>
      </c>
      <c r="K19" s="43">
        <f t="shared" si="2"/>
        <v>175189981</v>
      </c>
    </row>
    <row r="20" spans="1:11" ht="13.5">
      <c r="A20" s="22" t="s">
        <v>30</v>
      </c>
      <c r="B20" s="24">
        <v>356871986</v>
      </c>
      <c r="C20" s="6">
        <v>303484251</v>
      </c>
      <c r="D20" s="23">
        <v>441231023</v>
      </c>
      <c r="E20" s="24">
        <v>460257380</v>
      </c>
      <c r="F20" s="6">
        <v>411357606</v>
      </c>
      <c r="G20" s="25">
        <v>411357606</v>
      </c>
      <c r="H20" s="26">
        <v>406817934</v>
      </c>
      <c r="I20" s="24">
        <v>404341228</v>
      </c>
      <c r="J20" s="6">
        <v>394145061</v>
      </c>
      <c r="K20" s="25">
        <v>447605835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47990950</v>
      </c>
      <c r="C22" s="52">
        <f aca="true" t="shared" si="3" ref="C22:K22">SUM(C19:C21)</f>
        <v>51997678</v>
      </c>
      <c r="D22" s="53">
        <f t="shared" si="3"/>
        <v>-237518844</v>
      </c>
      <c r="E22" s="51">
        <f t="shared" si="3"/>
        <v>493310506</v>
      </c>
      <c r="F22" s="52">
        <f t="shared" si="3"/>
        <v>453946633</v>
      </c>
      <c r="G22" s="54">
        <f t="shared" si="3"/>
        <v>453946633</v>
      </c>
      <c r="H22" s="55">
        <f t="shared" si="3"/>
        <v>10465596</v>
      </c>
      <c r="I22" s="51">
        <f t="shared" si="3"/>
        <v>507467099</v>
      </c>
      <c r="J22" s="52">
        <f t="shared" si="3"/>
        <v>543882912</v>
      </c>
      <c r="K22" s="54">
        <f t="shared" si="3"/>
        <v>622795816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47990950</v>
      </c>
      <c r="C24" s="41">
        <f aca="true" t="shared" si="4" ref="C24:K24">SUM(C22:C23)</f>
        <v>51997678</v>
      </c>
      <c r="D24" s="42">
        <f t="shared" si="4"/>
        <v>-237518844</v>
      </c>
      <c r="E24" s="40">
        <f t="shared" si="4"/>
        <v>493310506</v>
      </c>
      <c r="F24" s="41">
        <f t="shared" si="4"/>
        <v>453946633</v>
      </c>
      <c r="G24" s="43">
        <f t="shared" si="4"/>
        <v>453946633</v>
      </c>
      <c r="H24" s="44">
        <f t="shared" si="4"/>
        <v>10465596</v>
      </c>
      <c r="I24" s="40">
        <f t="shared" si="4"/>
        <v>507467099</v>
      </c>
      <c r="J24" s="41">
        <f t="shared" si="4"/>
        <v>543882912</v>
      </c>
      <c r="K24" s="43">
        <f t="shared" si="4"/>
        <v>622795816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528636235</v>
      </c>
      <c r="C27" s="7">
        <v>482969248</v>
      </c>
      <c r="D27" s="64">
        <v>648113768</v>
      </c>
      <c r="E27" s="65">
        <v>698424000</v>
      </c>
      <c r="F27" s="7">
        <v>762591022</v>
      </c>
      <c r="G27" s="66">
        <v>762591022</v>
      </c>
      <c r="H27" s="67">
        <v>594892444</v>
      </c>
      <c r="I27" s="65">
        <v>571382146</v>
      </c>
      <c r="J27" s="7">
        <v>514145061</v>
      </c>
      <c r="K27" s="66">
        <v>567605835</v>
      </c>
    </row>
    <row r="28" spans="1:11" ht="13.5">
      <c r="A28" s="68" t="s">
        <v>30</v>
      </c>
      <c r="B28" s="6">
        <v>291650281</v>
      </c>
      <c r="C28" s="6">
        <v>292498172</v>
      </c>
      <c r="D28" s="23">
        <v>401255417</v>
      </c>
      <c r="E28" s="24">
        <v>460257380</v>
      </c>
      <c r="F28" s="6">
        <v>463022789</v>
      </c>
      <c r="G28" s="25">
        <v>463022789</v>
      </c>
      <c r="H28" s="26">
        <v>363745921</v>
      </c>
      <c r="I28" s="24">
        <v>406341227</v>
      </c>
      <c r="J28" s="6">
        <v>396145061</v>
      </c>
      <c r="K28" s="25">
        <v>449605835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81880592</v>
      </c>
      <c r="C30" s="6">
        <v>62181455</v>
      </c>
      <c r="D30" s="23">
        <v>40245431</v>
      </c>
      <c r="E30" s="24">
        <v>38800000</v>
      </c>
      <c r="F30" s="6">
        <v>43800000</v>
      </c>
      <c r="G30" s="25">
        <v>43800000</v>
      </c>
      <c r="H30" s="26">
        <v>88896143</v>
      </c>
      <c r="I30" s="24">
        <v>42040920</v>
      </c>
      <c r="J30" s="6">
        <v>0</v>
      </c>
      <c r="K30" s="25">
        <v>0</v>
      </c>
    </row>
    <row r="31" spans="1:11" ht="13.5">
      <c r="A31" s="22" t="s">
        <v>35</v>
      </c>
      <c r="B31" s="6">
        <v>155105362</v>
      </c>
      <c r="C31" s="6">
        <v>128289621</v>
      </c>
      <c r="D31" s="23">
        <v>206612920</v>
      </c>
      <c r="E31" s="24">
        <v>199366620</v>
      </c>
      <c r="F31" s="6">
        <v>255768233</v>
      </c>
      <c r="G31" s="25">
        <v>255768233</v>
      </c>
      <c r="H31" s="26">
        <v>142250380</v>
      </c>
      <c r="I31" s="24">
        <v>122999999</v>
      </c>
      <c r="J31" s="6">
        <v>118000000</v>
      </c>
      <c r="K31" s="25">
        <v>118000000</v>
      </c>
    </row>
    <row r="32" spans="1:11" ht="13.5">
      <c r="A32" s="34" t="s">
        <v>36</v>
      </c>
      <c r="B32" s="7">
        <f>SUM(B28:B31)</f>
        <v>528636235</v>
      </c>
      <c r="C32" s="7">
        <f aca="true" t="shared" si="5" ref="C32:K32">SUM(C28:C31)</f>
        <v>482969248</v>
      </c>
      <c r="D32" s="64">
        <f t="shared" si="5"/>
        <v>648113768</v>
      </c>
      <c r="E32" s="65">
        <f t="shared" si="5"/>
        <v>698424000</v>
      </c>
      <c r="F32" s="7">
        <f t="shared" si="5"/>
        <v>762591022</v>
      </c>
      <c r="G32" s="66">
        <f t="shared" si="5"/>
        <v>762591022</v>
      </c>
      <c r="H32" s="67">
        <f t="shared" si="5"/>
        <v>594892444</v>
      </c>
      <c r="I32" s="65">
        <f t="shared" si="5"/>
        <v>571382146</v>
      </c>
      <c r="J32" s="7">
        <f t="shared" si="5"/>
        <v>514145061</v>
      </c>
      <c r="K32" s="66">
        <f t="shared" si="5"/>
        <v>567605835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1984965615</v>
      </c>
      <c r="C35" s="6">
        <v>2300399069</v>
      </c>
      <c r="D35" s="23">
        <v>1860482279</v>
      </c>
      <c r="E35" s="24">
        <v>3357362707</v>
      </c>
      <c r="F35" s="6">
        <v>2226798701</v>
      </c>
      <c r="G35" s="25">
        <v>2226798701</v>
      </c>
      <c r="H35" s="26">
        <v>1961207897</v>
      </c>
      <c r="I35" s="24">
        <v>2702979334</v>
      </c>
      <c r="J35" s="6">
        <v>3306624261</v>
      </c>
      <c r="K35" s="25">
        <v>3980893966</v>
      </c>
    </row>
    <row r="36" spans="1:11" ht="13.5">
      <c r="A36" s="22" t="s">
        <v>39</v>
      </c>
      <c r="B36" s="6">
        <v>7548842024</v>
      </c>
      <c r="C36" s="6">
        <v>7778626051</v>
      </c>
      <c r="D36" s="23">
        <v>7937125688</v>
      </c>
      <c r="E36" s="24">
        <v>7800202200</v>
      </c>
      <c r="F36" s="6">
        <v>8008309469</v>
      </c>
      <c r="G36" s="25">
        <v>8008309469</v>
      </c>
      <c r="H36" s="26">
        <v>8269289985</v>
      </c>
      <c r="I36" s="24">
        <v>8106054029</v>
      </c>
      <c r="J36" s="6">
        <v>8128177022</v>
      </c>
      <c r="K36" s="25">
        <v>8179205987</v>
      </c>
    </row>
    <row r="37" spans="1:11" ht="13.5">
      <c r="A37" s="22" t="s">
        <v>40</v>
      </c>
      <c r="B37" s="6">
        <v>915371775</v>
      </c>
      <c r="C37" s="6">
        <v>1046105743</v>
      </c>
      <c r="D37" s="23">
        <v>1051572905</v>
      </c>
      <c r="E37" s="24">
        <v>1131124923</v>
      </c>
      <c r="F37" s="6">
        <v>417370792</v>
      </c>
      <c r="G37" s="25">
        <v>417370792</v>
      </c>
      <c r="H37" s="26">
        <v>1374075551</v>
      </c>
      <c r="I37" s="24">
        <v>501389166</v>
      </c>
      <c r="J37" s="6">
        <v>528808080</v>
      </c>
      <c r="K37" s="25">
        <v>552099883</v>
      </c>
    </row>
    <row r="38" spans="1:11" ht="13.5">
      <c r="A38" s="22" t="s">
        <v>41</v>
      </c>
      <c r="B38" s="6">
        <v>1197149908</v>
      </c>
      <c r="C38" s="6">
        <v>1263990591</v>
      </c>
      <c r="D38" s="23">
        <v>1200325710</v>
      </c>
      <c r="E38" s="24">
        <v>1216839000</v>
      </c>
      <c r="F38" s="6">
        <v>1216839000</v>
      </c>
      <c r="G38" s="25">
        <v>1216839000</v>
      </c>
      <c r="H38" s="26">
        <v>1183408084</v>
      </c>
      <c r="I38" s="24">
        <v>1187496494</v>
      </c>
      <c r="J38" s="6">
        <v>1160476856</v>
      </c>
      <c r="K38" s="25">
        <v>1141761976</v>
      </c>
    </row>
    <row r="39" spans="1:11" ht="13.5">
      <c r="A39" s="22" t="s">
        <v>42</v>
      </c>
      <c r="B39" s="6">
        <v>7421285956</v>
      </c>
      <c r="C39" s="6">
        <v>7768928786</v>
      </c>
      <c r="D39" s="23">
        <v>7545709352</v>
      </c>
      <c r="E39" s="24">
        <v>8809600984</v>
      </c>
      <c r="F39" s="6">
        <v>8600898378</v>
      </c>
      <c r="G39" s="25">
        <v>8600898378</v>
      </c>
      <c r="H39" s="26">
        <v>7673014247</v>
      </c>
      <c r="I39" s="24">
        <v>9120147703</v>
      </c>
      <c r="J39" s="6">
        <v>9745516347</v>
      </c>
      <c r="K39" s="25">
        <v>10466238094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496932481</v>
      </c>
      <c r="C42" s="6">
        <v>564670943</v>
      </c>
      <c r="D42" s="23">
        <v>375682076</v>
      </c>
      <c r="E42" s="24">
        <v>809131323</v>
      </c>
      <c r="F42" s="6">
        <v>706582594</v>
      </c>
      <c r="G42" s="25">
        <v>706582594</v>
      </c>
      <c r="H42" s="26">
        <v>475971951</v>
      </c>
      <c r="I42" s="24">
        <v>844709591</v>
      </c>
      <c r="J42" s="6">
        <v>886893064</v>
      </c>
      <c r="K42" s="25">
        <v>977134729</v>
      </c>
    </row>
    <row r="43" spans="1:11" ht="13.5">
      <c r="A43" s="22" t="s">
        <v>45</v>
      </c>
      <c r="B43" s="6">
        <v>-548181285</v>
      </c>
      <c r="C43" s="6">
        <v>-483637820</v>
      </c>
      <c r="D43" s="23">
        <v>-651571174</v>
      </c>
      <c r="E43" s="24">
        <v>-698424033</v>
      </c>
      <c r="F43" s="6">
        <v>-762591216</v>
      </c>
      <c r="G43" s="25">
        <v>-762591216</v>
      </c>
      <c r="H43" s="26">
        <v>-609270504</v>
      </c>
      <c r="I43" s="24">
        <v>-571382146</v>
      </c>
      <c r="J43" s="6">
        <v>-517145061</v>
      </c>
      <c r="K43" s="25">
        <v>-567605835</v>
      </c>
    </row>
    <row r="44" spans="1:11" ht="13.5">
      <c r="A44" s="22" t="s">
        <v>46</v>
      </c>
      <c r="B44" s="6">
        <v>58108609</v>
      </c>
      <c r="C44" s="6">
        <v>48874818</v>
      </c>
      <c r="D44" s="23">
        <v>-15995362</v>
      </c>
      <c r="E44" s="24">
        <v>-79368072</v>
      </c>
      <c r="F44" s="6">
        <v>-79368078</v>
      </c>
      <c r="G44" s="25">
        <v>-79368078</v>
      </c>
      <c r="H44" s="26">
        <v>-77382787</v>
      </c>
      <c r="I44" s="24">
        <v>-76471462</v>
      </c>
      <c r="J44" s="6">
        <v>-77483474</v>
      </c>
      <c r="K44" s="25">
        <v>-73065607</v>
      </c>
    </row>
    <row r="45" spans="1:11" ht="13.5">
      <c r="A45" s="34" t="s">
        <v>47</v>
      </c>
      <c r="B45" s="7">
        <v>834133068</v>
      </c>
      <c r="C45" s="7">
        <v>971060564</v>
      </c>
      <c r="D45" s="64">
        <v>679176103</v>
      </c>
      <c r="E45" s="65">
        <v>1009281354</v>
      </c>
      <c r="F45" s="7">
        <v>542570769</v>
      </c>
      <c r="G45" s="66">
        <v>542570769</v>
      </c>
      <c r="H45" s="67">
        <v>464085657</v>
      </c>
      <c r="I45" s="65">
        <v>739427284</v>
      </c>
      <c r="J45" s="7">
        <v>1031691813</v>
      </c>
      <c r="K45" s="66">
        <v>1368155100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842067777</v>
      </c>
      <c r="C48" s="6">
        <v>971060564</v>
      </c>
      <c r="D48" s="23">
        <v>679176103</v>
      </c>
      <c r="E48" s="24">
        <v>1009281000</v>
      </c>
      <c r="F48" s="6">
        <v>550498000</v>
      </c>
      <c r="G48" s="25">
        <v>550498000</v>
      </c>
      <c r="H48" s="26">
        <v>473067584</v>
      </c>
      <c r="I48" s="24">
        <v>739427283</v>
      </c>
      <c r="J48" s="6">
        <v>1031691815</v>
      </c>
      <c r="K48" s="25">
        <v>1368155104</v>
      </c>
    </row>
    <row r="49" spans="1:11" ht="13.5">
      <c r="A49" s="22" t="s">
        <v>50</v>
      </c>
      <c r="B49" s="6">
        <f>+B75</f>
        <v>-248789159.49984896</v>
      </c>
      <c r="C49" s="6">
        <f aca="true" t="shared" si="6" ref="C49:K49">+C75</f>
        <v>-351593931.16484094</v>
      </c>
      <c r="D49" s="23">
        <f t="shared" si="6"/>
        <v>-103112588.3018955</v>
      </c>
      <c r="E49" s="24">
        <f t="shared" si="6"/>
        <v>-221122811.19210625</v>
      </c>
      <c r="F49" s="6">
        <f t="shared" si="6"/>
        <v>-1030525233.7814407</v>
      </c>
      <c r="G49" s="25">
        <f t="shared" si="6"/>
        <v>-1030525233.7814407</v>
      </c>
      <c r="H49" s="26">
        <f t="shared" si="6"/>
        <v>78976607.37543821</v>
      </c>
      <c r="I49" s="24">
        <f t="shared" si="6"/>
        <v>-1257235506.535841</v>
      </c>
      <c r="J49" s="6">
        <f t="shared" si="6"/>
        <v>-1508233099.1977067</v>
      </c>
      <c r="K49" s="25">
        <f t="shared" si="6"/>
        <v>-1781324404.5450397</v>
      </c>
    </row>
    <row r="50" spans="1:11" ht="13.5">
      <c r="A50" s="34" t="s">
        <v>51</v>
      </c>
      <c r="B50" s="7">
        <f>+B48-B49</f>
        <v>1090856936.4998488</v>
      </c>
      <c r="C50" s="7">
        <f aca="true" t="shared" si="7" ref="C50:K50">+C48-C49</f>
        <v>1322654495.164841</v>
      </c>
      <c r="D50" s="64">
        <f t="shared" si="7"/>
        <v>782288691.3018955</v>
      </c>
      <c r="E50" s="65">
        <f t="shared" si="7"/>
        <v>1230403811.1921062</v>
      </c>
      <c r="F50" s="7">
        <f t="shared" si="7"/>
        <v>1581023233.7814407</v>
      </c>
      <c r="G50" s="66">
        <f t="shared" si="7"/>
        <v>1581023233.7814407</v>
      </c>
      <c r="H50" s="67">
        <f t="shared" si="7"/>
        <v>394090976.6245618</v>
      </c>
      <c r="I50" s="65">
        <f t="shared" si="7"/>
        <v>1996662789.535841</v>
      </c>
      <c r="J50" s="7">
        <f t="shared" si="7"/>
        <v>2539924914.1977067</v>
      </c>
      <c r="K50" s="66">
        <f t="shared" si="7"/>
        <v>3149479508.5450397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528636235</v>
      </c>
      <c r="C53" s="6">
        <v>7153523248</v>
      </c>
      <c r="D53" s="23">
        <v>7811843293</v>
      </c>
      <c r="E53" s="24">
        <v>12004158079</v>
      </c>
      <c r="F53" s="6">
        <v>8235820728</v>
      </c>
      <c r="G53" s="25">
        <v>8235820728</v>
      </c>
      <c r="H53" s="26">
        <v>7233443248</v>
      </c>
      <c r="I53" s="24">
        <v>12461599208</v>
      </c>
      <c r="J53" s="6">
        <v>12952615688</v>
      </c>
      <c r="K53" s="25">
        <v>13495936512</v>
      </c>
    </row>
    <row r="54" spans="1:11" ht="13.5">
      <c r="A54" s="22" t="s">
        <v>128</v>
      </c>
      <c r="B54" s="6">
        <v>463063434</v>
      </c>
      <c r="C54" s="6">
        <v>555153431</v>
      </c>
      <c r="D54" s="23">
        <v>606368516</v>
      </c>
      <c r="E54" s="24">
        <v>537297616</v>
      </c>
      <c r="F54" s="6">
        <v>461788072</v>
      </c>
      <c r="G54" s="25">
        <v>461788072</v>
      </c>
      <c r="H54" s="26">
        <v>470370500</v>
      </c>
      <c r="I54" s="24">
        <v>468636492</v>
      </c>
      <c r="J54" s="6">
        <v>491930069</v>
      </c>
      <c r="K54" s="25">
        <v>516379872</v>
      </c>
    </row>
    <row r="55" spans="1:11" ht="13.5">
      <c r="A55" s="22" t="s">
        <v>54</v>
      </c>
      <c r="B55" s="6">
        <v>410790518</v>
      </c>
      <c r="C55" s="6">
        <v>297657018</v>
      </c>
      <c r="D55" s="23">
        <v>515763053</v>
      </c>
      <c r="E55" s="24">
        <v>467321609</v>
      </c>
      <c r="F55" s="6">
        <v>543671815</v>
      </c>
      <c r="G55" s="25">
        <v>543671815</v>
      </c>
      <c r="H55" s="26">
        <v>427389635</v>
      </c>
      <c r="I55" s="24">
        <v>472908883</v>
      </c>
      <c r="J55" s="6">
        <v>418389553</v>
      </c>
      <c r="K55" s="25">
        <v>478839918</v>
      </c>
    </row>
    <row r="56" spans="1:11" ht="13.5">
      <c r="A56" s="22" t="s">
        <v>55</v>
      </c>
      <c r="B56" s="6">
        <v>193317455</v>
      </c>
      <c r="C56" s="6">
        <v>151542252</v>
      </c>
      <c r="D56" s="23">
        <v>106765491</v>
      </c>
      <c r="E56" s="24">
        <v>215093069</v>
      </c>
      <c r="F56" s="6">
        <v>188964191</v>
      </c>
      <c r="G56" s="25">
        <v>188964191</v>
      </c>
      <c r="H56" s="26">
        <v>164903157</v>
      </c>
      <c r="I56" s="24">
        <v>132542248</v>
      </c>
      <c r="J56" s="6">
        <v>140841460</v>
      </c>
      <c r="K56" s="25">
        <v>167662328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139004546</v>
      </c>
      <c r="C59" s="6">
        <v>148512431</v>
      </c>
      <c r="D59" s="23">
        <v>158670653</v>
      </c>
      <c r="E59" s="24">
        <v>163044525</v>
      </c>
      <c r="F59" s="6">
        <v>169523695</v>
      </c>
      <c r="G59" s="25">
        <v>169523695</v>
      </c>
      <c r="H59" s="26">
        <v>169523695</v>
      </c>
      <c r="I59" s="24">
        <v>168345632</v>
      </c>
      <c r="J59" s="6">
        <v>189035419</v>
      </c>
      <c r="K59" s="25">
        <v>212350676</v>
      </c>
    </row>
    <row r="60" spans="1:11" ht="13.5">
      <c r="A60" s="33" t="s">
        <v>58</v>
      </c>
      <c r="B60" s="6">
        <v>355899944</v>
      </c>
      <c r="C60" s="6">
        <v>371646132</v>
      </c>
      <c r="D60" s="23">
        <v>393738610</v>
      </c>
      <c r="E60" s="24">
        <v>416680488</v>
      </c>
      <c r="F60" s="6">
        <v>417383333</v>
      </c>
      <c r="G60" s="25">
        <v>417383333</v>
      </c>
      <c r="H60" s="26">
        <v>417383335</v>
      </c>
      <c r="I60" s="24">
        <v>442431211</v>
      </c>
      <c r="J60" s="6">
        <v>468982356</v>
      </c>
      <c r="K60" s="25">
        <v>497126993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10351</v>
      </c>
      <c r="C62" s="92">
        <v>9136</v>
      </c>
      <c r="D62" s="93">
        <v>9136</v>
      </c>
      <c r="E62" s="91">
        <v>0</v>
      </c>
      <c r="F62" s="92">
        <v>9319</v>
      </c>
      <c r="G62" s="93">
        <v>9319</v>
      </c>
      <c r="H62" s="94">
        <v>9319</v>
      </c>
      <c r="I62" s="91">
        <v>8505</v>
      </c>
      <c r="J62" s="92">
        <v>8195</v>
      </c>
      <c r="K62" s="93">
        <v>7889</v>
      </c>
    </row>
    <row r="63" spans="1:11" ht="13.5">
      <c r="A63" s="90" t="s">
        <v>61</v>
      </c>
      <c r="B63" s="91">
        <v>4877</v>
      </c>
      <c r="C63" s="92">
        <v>4754</v>
      </c>
      <c r="D63" s="93">
        <v>4022</v>
      </c>
      <c r="E63" s="91">
        <v>0</v>
      </c>
      <c r="F63" s="92">
        <v>2102</v>
      </c>
      <c r="G63" s="93">
        <v>2102</v>
      </c>
      <c r="H63" s="94">
        <v>2102</v>
      </c>
      <c r="I63" s="91">
        <v>1184</v>
      </c>
      <c r="J63" s="92">
        <v>868</v>
      </c>
      <c r="K63" s="93">
        <v>354</v>
      </c>
    </row>
    <row r="64" spans="1:11" ht="13.5">
      <c r="A64" s="90" t="s">
        <v>62</v>
      </c>
      <c r="B64" s="91">
        <v>12667</v>
      </c>
      <c r="C64" s="92">
        <v>12667</v>
      </c>
      <c r="D64" s="93">
        <v>14237</v>
      </c>
      <c r="E64" s="91">
        <v>0</v>
      </c>
      <c r="F64" s="92">
        <v>10000</v>
      </c>
      <c r="G64" s="93">
        <v>10000</v>
      </c>
      <c r="H64" s="94">
        <v>10000</v>
      </c>
      <c r="I64" s="91">
        <v>8000</v>
      </c>
      <c r="J64" s="92">
        <v>6000</v>
      </c>
      <c r="K64" s="93">
        <v>4000</v>
      </c>
    </row>
    <row r="65" spans="1:11" ht="13.5">
      <c r="A65" s="90" t="s">
        <v>63</v>
      </c>
      <c r="B65" s="91">
        <v>43993</v>
      </c>
      <c r="C65" s="92">
        <v>43993</v>
      </c>
      <c r="D65" s="93">
        <v>43993</v>
      </c>
      <c r="E65" s="91">
        <v>56331</v>
      </c>
      <c r="F65" s="92">
        <v>44873</v>
      </c>
      <c r="G65" s="93">
        <v>44873</v>
      </c>
      <c r="H65" s="94">
        <v>44873</v>
      </c>
      <c r="I65" s="91">
        <v>40770</v>
      </c>
      <c r="J65" s="92">
        <v>36686</v>
      </c>
      <c r="K65" s="93">
        <v>28952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0.9001351734470081</v>
      </c>
      <c r="C70" s="5">
        <f aca="true" t="shared" si="8" ref="C70:K70">IF(ISERROR(C71/C72),0,(C71/C72))</f>
        <v>0.9550676295480489</v>
      </c>
      <c r="D70" s="5">
        <f t="shared" si="8"/>
        <v>0.8447529127203469</v>
      </c>
      <c r="E70" s="5">
        <f t="shared" si="8"/>
        <v>0.8861198084627423</v>
      </c>
      <c r="F70" s="5">
        <f t="shared" si="8"/>
        <v>0.8758266153235122</v>
      </c>
      <c r="G70" s="5">
        <f t="shared" si="8"/>
        <v>0.8758266153235122</v>
      </c>
      <c r="H70" s="5">
        <f t="shared" si="8"/>
        <v>0.8606803681380385</v>
      </c>
      <c r="I70" s="5">
        <f t="shared" si="8"/>
        <v>0.8753861442753665</v>
      </c>
      <c r="J70" s="5">
        <f t="shared" si="8"/>
        <v>0.875691109910069</v>
      </c>
      <c r="K70" s="5">
        <f t="shared" si="8"/>
        <v>0.876022377223873</v>
      </c>
    </row>
    <row r="71" spans="1:11" ht="12.75" hidden="1">
      <c r="A71" s="1" t="s">
        <v>134</v>
      </c>
      <c r="B71" s="1">
        <f>+B83</f>
        <v>2944128760</v>
      </c>
      <c r="C71" s="1">
        <f aca="true" t="shared" si="9" ref="C71:K71">+C83</f>
        <v>3296942392</v>
      </c>
      <c r="D71" s="1">
        <f t="shared" si="9"/>
        <v>3021484844</v>
      </c>
      <c r="E71" s="1">
        <f t="shared" si="9"/>
        <v>3806879051</v>
      </c>
      <c r="F71" s="1">
        <f t="shared" si="9"/>
        <v>3625737628</v>
      </c>
      <c r="G71" s="1">
        <f t="shared" si="9"/>
        <v>3625737628</v>
      </c>
      <c r="H71" s="1">
        <f t="shared" si="9"/>
        <v>3360564252</v>
      </c>
      <c r="I71" s="1">
        <f t="shared" si="9"/>
        <v>3781144707</v>
      </c>
      <c r="J71" s="1">
        <f t="shared" si="9"/>
        <v>4058650988</v>
      </c>
      <c r="K71" s="1">
        <f t="shared" si="9"/>
        <v>4363257467</v>
      </c>
    </row>
    <row r="72" spans="1:11" ht="12.75" hidden="1">
      <c r="A72" s="1" t="s">
        <v>135</v>
      </c>
      <c r="B72" s="1">
        <f>+B77</f>
        <v>3270762933</v>
      </c>
      <c r="C72" s="1">
        <f aca="true" t="shared" si="10" ref="C72:K72">+C77</f>
        <v>3452051237</v>
      </c>
      <c r="D72" s="1">
        <f t="shared" si="10"/>
        <v>3576767595</v>
      </c>
      <c r="E72" s="1">
        <f t="shared" si="10"/>
        <v>4296122279</v>
      </c>
      <c r="F72" s="1">
        <f t="shared" si="10"/>
        <v>4139789274</v>
      </c>
      <c r="G72" s="1">
        <f t="shared" si="10"/>
        <v>4139789274</v>
      </c>
      <c r="H72" s="1">
        <f t="shared" si="10"/>
        <v>3904543866</v>
      </c>
      <c r="I72" s="1">
        <f t="shared" si="10"/>
        <v>4319402051</v>
      </c>
      <c r="J72" s="1">
        <f t="shared" si="10"/>
        <v>4634797524</v>
      </c>
      <c r="K72" s="1">
        <f t="shared" si="10"/>
        <v>4980760287</v>
      </c>
    </row>
    <row r="73" spans="1:11" ht="12.75" hidden="1">
      <c r="A73" s="1" t="s">
        <v>136</v>
      </c>
      <c r="B73" s="1">
        <f>+B74</f>
        <v>7655419.833333373</v>
      </c>
      <c r="C73" s="1">
        <f aca="true" t="shared" si="11" ref="C73:K73">+(C78+C80+C81+C82)-(B78+B80+B81+B82)</f>
        <v>166507529</v>
      </c>
      <c r="D73" s="1">
        <f t="shared" si="11"/>
        <v>-148037231</v>
      </c>
      <c r="E73" s="1">
        <f t="shared" si="11"/>
        <v>490530664</v>
      </c>
      <c r="F73" s="1">
        <f>+(F78+F80+F81+F82)-(D78+D80+D81+D82)</f>
        <v>490536664</v>
      </c>
      <c r="G73" s="1">
        <f>+(G78+G80+G81+G82)-(D78+D80+D81+D82)</f>
        <v>490536664</v>
      </c>
      <c r="H73" s="1">
        <f>+(H78+H80+H81+H82)-(D78+D80+D81+D82)</f>
        <v>296178723</v>
      </c>
      <c r="I73" s="1">
        <f>+(I78+I80+I81+I82)-(E78+E80+E81+E82)</f>
        <v>283051100</v>
      </c>
      <c r="J73" s="1">
        <f t="shared" si="11"/>
        <v>306921660</v>
      </c>
      <c r="K73" s="1">
        <f t="shared" si="11"/>
        <v>333080157</v>
      </c>
    </row>
    <row r="74" spans="1:11" ht="12.75" hidden="1">
      <c r="A74" s="1" t="s">
        <v>137</v>
      </c>
      <c r="B74" s="1">
        <f>+TREND(C74:E74)</f>
        <v>7655419.833333373</v>
      </c>
      <c r="C74" s="1">
        <f>+C73</f>
        <v>166507529</v>
      </c>
      <c r="D74" s="1">
        <f aca="true" t="shared" si="12" ref="D74:K74">+D73</f>
        <v>-148037231</v>
      </c>
      <c r="E74" s="1">
        <f t="shared" si="12"/>
        <v>490530664</v>
      </c>
      <c r="F74" s="1">
        <f t="shared" si="12"/>
        <v>490536664</v>
      </c>
      <c r="G74" s="1">
        <f t="shared" si="12"/>
        <v>490536664</v>
      </c>
      <c r="H74" s="1">
        <f t="shared" si="12"/>
        <v>296178723</v>
      </c>
      <c r="I74" s="1">
        <f t="shared" si="12"/>
        <v>283051100</v>
      </c>
      <c r="J74" s="1">
        <f t="shared" si="12"/>
        <v>306921660</v>
      </c>
      <c r="K74" s="1">
        <f t="shared" si="12"/>
        <v>333080157</v>
      </c>
    </row>
    <row r="75" spans="1:11" ht="12.75" hidden="1">
      <c r="A75" s="1" t="s">
        <v>138</v>
      </c>
      <c r="B75" s="1">
        <f>+B84-(((B80+B81+B78)*B70)-B79)</f>
        <v>-248789159.49984896</v>
      </c>
      <c r="C75" s="1">
        <f aca="true" t="shared" si="13" ref="C75:K75">+C84-(((C80+C81+C78)*C70)-C79)</f>
        <v>-351593931.16484094</v>
      </c>
      <c r="D75" s="1">
        <f t="shared" si="13"/>
        <v>-103112588.3018955</v>
      </c>
      <c r="E75" s="1">
        <f t="shared" si="13"/>
        <v>-221122811.19210625</v>
      </c>
      <c r="F75" s="1">
        <f t="shared" si="13"/>
        <v>-1030525233.7814407</v>
      </c>
      <c r="G75" s="1">
        <f t="shared" si="13"/>
        <v>-1030525233.7814407</v>
      </c>
      <c r="H75" s="1">
        <f t="shared" si="13"/>
        <v>78976607.37543821</v>
      </c>
      <c r="I75" s="1">
        <f t="shared" si="13"/>
        <v>-1257235506.535841</v>
      </c>
      <c r="J75" s="1">
        <f t="shared" si="13"/>
        <v>-1508233099.1977067</v>
      </c>
      <c r="K75" s="1">
        <f t="shared" si="13"/>
        <v>-1781324404.5450397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3270762933</v>
      </c>
      <c r="C77" s="3">
        <v>3452051237</v>
      </c>
      <c r="D77" s="3">
        <v>3576767595</v>
      </c>
      <c r="E77" s="3">
        <v>4296122279</v>
      </c>
      <c r="F77" s="3">
        <v>4139789274</v>
      </c>
      <c r="G77" s="3">
        <v>4139789274</v>
      </c>
      <c r="H77" s="3">
        <v>3904543866</v>
      </c>
      <c r="I77" s="3">
        <v>4319402051</v>
      </c>
      <c r="J77" s="3">
        <v>4634797524</v>
      </c>
      <c r="K77" s="3">
        <v>4980760287</v>
      </c>
    </row>
    <row r="78" spans="1:11" ht="12.75" hidden="1">
      <c r="A78" s="2" t="s">
        <v>65</v>
      </c>
      <c r="B78" s="3">
        <v>10482314</v>
      </c>
      <c r="C78" s="3">
        <v>10317110</v>
      </c>
      <c r="D78" s="3">
        <v>9944611</v>
      </c>
      <c r="E78" s="3">
        <v>9455112</v>
      </c>
      <c r="F78" s="3">
        <v>9455112</v>
      </c>
      <c r="G78" s="3">
        <v>9455112</v>
      </c>
      <c r="H78" s="3">
        <v>9944611</v>
      </c>
      <c r="I78" s="3">
        <v>9455112</v>
      </c>
      <c r="J78" s="3">
        <v>9455112</v>
      </c>
      <c r="K78" s="3">
        <v>9455112</v>
      </c>
    </row>
    <row r="79" spans="1:11" ht="12.75" hidden="1">
      <c r="A79" s="2" t="s">
        <v>66</v>
      </c>
      <c r="B79" s="3">
        <v>747297516</v>
      </c>
      <c r="C79" s="3">
        <v>856406357</v>
      </c>
      <c r="D79" s="3">
        <v>839896739</v>
      </c>
      <c r="E79" s="3">
        <v>1210493000</v>
      </c>
      <c r="F79" s="3">
        <v>231552000</v>
      </c>
      <c r="G79" s="3">
        <v>231552000</v>
      </c>
      <c r="H79" s="3">
        <v>1149340477</v>
      </c>
      <c r="I79" s="3">
        <v>304818000</v>
      </c>
      <c r="J79" s="3">
        <v>323168000</v>
      </c>
      <c r="K79" s="3">
        <v>342593000</v>
      </c>
    </row>
    <row r="80" spans="1:11" ht="12.75" hidden="1">
      <c r="A80" s="2" t="s">
        <v>67</v>
      </c>
      <c r="B80" s="3">
        <v>716948616</v>
      </c>
      <c r="C80" s="3">
        <v>1112206494</v>
      </c>
      <c r="D80" s="3">
        <v>1013846913</v>
      </c>
      <c r="E80" s="3">
        <v>1229705000</v>
      </c>
      <c r="F80" s="3">
        <v>1229705000</v>
      </c>
      <c r="G80" s="3">
        <v>1229705000</v>
      </c>
      <c r="H80" s="3">
        <v>1346513563</v>
      </c>
      <c r="I80" s="3">
        <v>1512750100</v>
      </c>
      <c r="J80" s="3">
        <v>1819671760</v>
      </c>
      <c r="K80" s="3">
        <v>2152751917</v>
      </c>
    </row>
    <row r="81" spans="1:11" ht="12.75" hidden="1">
      <c r="A81" s="2" t="s">
        <v>68</v>
      </c>
      <c r="B81" s="3">
        <v>379165840</v>
      </c>
      <c r="C81" s="3">
        <v>142308593</v>
      </c>
      <c r="D81" s="3">
        <v>92522268</v>
      </c>
      <c r="E81" s="3">
        <v>376440620</v>
      </c>
      <c r="F81" s="3">
        <v>376446620</v>
      </c>
      <c r="G81" s="3">
        <v>376446620</v>
      </c>
      <c r="H81" s="3">
        <v>64833698</v>
      </c>
      <c r="I81" s="3">
        <v>376446620</v>
      </c>
      <c r="J81" s="3">
        <v>376446620</v>
      </c>
      <c r="K81" s="3">
        <v>376446620</v>
      </c>
    </row>
    <row r="82" spans="1:11" ht="12.75" hidden="1">
      <c r="A82" s="2" t="s">
        <v>69</v>
      </c>
      <c r="B82" s="3">
        <v>46081</v>
      </c>
      <c r="C82" s="3">
        <v>8318183</v>
      </c>
      <c r="D82" s="3">
        <v>8799357</v>
      </c>
      <c r="E82" s="3">
        <v>43081</v>
      </c>
      <c r="F82" s="3">
        <v>43081</v>
      </c>
      <c r="G82" s="3">
        <v>43081</v>
      </c>
      <c r="H82" s="3">
        <v>0</v>
      </c>
      <c r="I82" s="3">
        <v>43081</v>
      </c>
      <c r="J82" s="3">
        <v>43081</v>
      </c>
      <c r="K82" s="3">
        <v>43081</v>
      </c>
    </row>
    <row r="83" spans="1:11" ht="12.75" hidden="1">
      <c r="A83" s="2" t="s">
        <v>70</v>
      </c>
      <c r="B83" s="3">
        <v>2944128760</v>
      </c>
      <c r="C83" s="3">
        <v>3296942392</v>
      </c>
      <c r="D83" s="3">
        <v>3021484844</v>
      </c>
      <c r="E83" s="3">
        <v>3806879051</v>
      </c>
      <c r="F83" s="3">
        <v>3625737628</v>
      </c>
      <c r="G83" s="3">
        <v>3625737628</v>
      </c>
      <c r="H83" s="3">
        <v>3360564252</v>
      </c>
      <c r="I83" s="3">
        <v>3781144707</v>
      </c>
      <c r="J83" s="3">
        <v>4058650988</v>
      </c>
      <c r="K83" s="3">
        <v>4363257467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152914142</v>
      </c>
      <c r="G84" s="3">
        <v>152914142</v>
      </c>
      <c r="H84" s="3">
        <v>152914142</v>
      </c>
      <c r="I84" s="3">
        <v>100000000</v>
      </c>
      <c r="J84" s="3">
        <v>100000000</v>
      </c>
      <c r="K84" s="3">
        <v>100000000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11603328</v>
      </c>
      <c r="C5" s="6">
        <v>11281258</v>
      </c>
      <c r="D5" s="23">
        <v>11961448</v>
      </c>
      <c r="E5" s="24">
        <v>13435365</v>
      </c>
      <c r="F5" s="6">
        <v>14683142</v>
      </c>
      <c r="G5" s="25">
        <v>14683142</v>
      </c>
      <c r="H5" s="26">
        <v>14717797</v>
      </c>
      <c r="I5" s="24">
        <v>14272413</v>
      </c>
      <c r="J5" s="6">
        <v>14843310</v>
      </c>
      <c r="K5" s="25">
        <v>15437042</v>
      </c>
    </row>
    <row r="6" spans="1:11" ht="13.5">
      <c r="A6" s="22" t="s">
        <v>18</v>
      </c>
      <c r="B6" s="6">
        <v>0</v>
      </c>
      <c r="C6" s="6">
        <v>0</v>
      </c>
      <c r="D6" s="23">
        <v>466332</v>
      </c>
      <c r="E6" s="24">
        <v>530500</v>
      </c>
      <c r="F6" s="6">
        <v>530500</v>
      </c>
      <c r="G6" s="25">
        <v>530500</v>
      </c>
      <c r="H6" s="26">
        <v>497749</v>
      </c>
      <c r="I6" s="24">
        <v>562330</v>
      </c>
      <c r="J6" s="6">
        <v>596070</v>
      </c>
      <c r="K6" s="25">
        <v>631834</v>
      </c>
    </row>
    <row r="7" spans="1:11" ht="13.5">
      <c r="A7" s="22" t="s">
        <v>19</v>
      </c>
      <c r="B7" s="6">
        <v>905810</v>
      </c>
      <c r="C7" s="6">
        <v>1875411</v>
      </c>
      <c r="D7" s="23">
        <v>3004349</v>
      </c>
      <c r="E7" s="24">
        <v>2617758</v>
      </c>
      <c r="F7" s="6">
        <v>2617758</v>
      </c>
      <c r="G7" s="25">
        <v>2617758</v>
      </c>
      <c r="H7" s="26">
        <v>7085124</v>
      </c>
      <c r="I7" s="24">
        <v>3015705</v>
      </c>
      <c r="J7" s="6">
        <v>3136333</v>
      </c>
      <c r="K7" s="25">
        <v>3261787</v>
      </c>
    </row>
    <row r="8" spans="1:11" ht="13.5">
      <c r="A8" s="22" t="s">
        <v>20</v>
      </c>
      <c r="B8" s="6">
        <v>47282868</v>
      </c>
      <c r="C8" s="6">
        <v>55926380</v>
      </c>
      <c r="D8" s="23">
        <v>54016886</v>
      </c>
      <c r="E8" s="24">
        <v>63487000</v>
      </c>
      <c r="F8" s="6">
        <v>63487000</v>
      </c>
      <c r="G8" s="25">
        <v>63487000</v>
      </c>
      <c r="H8" s="26">
        <v>64564444</v>
      </c>
      <c r="I8" s="24">
        <v>68167000</v>
      </c>
      <c r="J8" s="6">
        <v>69347000</v>
      </c>
      <c r="K8" s="25">
        <v>78552000</v>
      </c>
    </row>
    <row r="9" spans="1:11" ht="13.5">
      <c r="A9" s="22" t="s">
        <v>21</v>
      </c>
      <c r="B9" s="6">
        <v>5510669</v>
      </c>
      <c r="C9" s="6">
        <v>6630286</v>
      </c>
      <c r="D9" s="23">
        <v>8043513</v>
      </c>
      <c r="E9" s="24">
        <v>6832396</v>
      </c>
      <c r="F9" s="6">
        <v>5584620</v>
      </c>
      <c r="G9" s="25">
        <v>5584620</v>
      </c>
      <c r="H9" s="26">
        <v>7245220</v>
      </c>
      <c r="I9" s="24">
        <v>7559607</v>
      </c>
      <c r="J9" s="6">
        <v>7861991</v>
      </c>
      <c r="K9" s="25">
        <v>8176470</v>
      </c>
    </row>
    <row r="10" spans="1:11" ht="25.5">
      <c r="A10" s="27" t="s">
        <v>127</v>
      </c>
      <c r="B10" s="28">
        <f>SUM(B5:B9)</f>
        <v>65302675</v>
      </c>
      <c r="C10" s="29">
        <f aca="true" t="shared" si="0" ref="C10:K10">SUM(C5:C9)</f>
        <v>75713335</v>
      </c>
      <c r="D10" s="30">
        <f t="shared" si="0"/>
        <v>77492528</v>
      </c>
      <c r="E10" s="28">
        <f t="shared" si="0"/>
        <v>86903019</v>
      </c>
      <c r="F10" s="29">
        <f t="shared" si="0"/>
        <v>86903020</v>
      </c>
      <c r="G10" s="31">
        <f t="shared" si="0"/>
        <v>86903020</v>
      </c>
      <c r="H10" s="32">
        <f t="shared" si="0"/>
        <v>94110334</v>
      </c>
      <c r="I10" s="28">
        <f t="shared" si="0"/>
        <v>93577055</v>
      </c>
      <c r="J10" s="29">
        <f t="shared" si="0"/>
        <v>95784704</v>
      </c>
      <c r="K10" s="31">
        <f t="shared" si="0"/>
        <v>106059133</v>
      </c>
    </row>
    <row r="11" spans="1:11" ht="13.5">
      <c r="A11" s="22" t="s">
        <v>22</v>
      </c>
      <c r="B11" s="6">
        <v>21411323</v>
      </c>
      <c r="C11" s="6">
        <v>21594770</v>
      </c>
      <c r="D11" s="23">
        <v>23995272</v>
      </c>
      <c r="E11" s="24">
        <v>32246665</v>
      </c>
      <c r="F11" s="6">
        <v>32246665</v>
      </c>
      <c r="G11" s="25">
        <v>32246665</v>
      </c>
      <c r="H11" s="26">
        <v>31862552</v>
      </c>
      <c r="I11" s="24">
        <v>32227220</v>
      </c>
      <c r="J11" s="6">
        <v>34483125</v>
      </c>
      <c r="K11" s="25">
        <v>36896945</v>
      </c>
    </row>
    <row r="12" spans="1:11" ht="13.5">
      <c r="A12" s="22" t="s">
        <v>23</v>
      </c>
      <c r="B12" s="6">
        <v>4492358</v>
      </c>
      <c r="C12" s="6">
        <v>4619711</v>
      </c>
      <c r="D12" s="23">
        <v>4797931</v>
      </c>
      <c r="E12" s="24">
        <v>5398368</v>
      </c>
      <c r="F12" s="6">
        <v>5398368</v>
      </c>
      <c r="G12" s="25">
        <v>5398368</v>
      </c>
      <c r="H12" s="26">
        <v>5172985</v>
      </c>
      <c r="I12" s="24">
        <v>5863754</v>
      </c>
      <c r="J12" s="6">
        <v>6747462</v>
      </c>
      <c r="K12" s="25">
        <v>7084835</v>
      </c>
    </row>
    <row r="13" spans="1:11" ht="13.5">
      <c r="A13" s="22" t="s">
        <v>128</v>
      </c>
      <c r="B13" s="6">
        <v>6771966</v>
      </c>
      <c r="C13" s="6">
        <v>5600187</v>
      </c>
      <c r="D13" s="23">
        <v>6755751</v>
      </c>
      <c r="E13" s="24">
        <v>6100000</v>
      </c>
      <c r="F13" s="6">
        <v>6100000</v>
      </c>
      <c r="G13" s="25">
        <v>6100000</v>
      </c>
      <c r="H13" s="26">
        <v>6718204</v>
      </c>
      <c r="I13" s="24">
        <v>6466000</v>
      </c>
      <c r="J13" s="6">
        <v>6724640</v>
      </c>
      <c r="K13" s="25">
        <v>6993626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195528</v>
      </c>
      <c r="F14" s="6">
        <v>195528</v>
      </c>
      <c r="G14" s="25">
        <v>195528</v>
      </c>
      <c r="H14" s="26">
        <v>0</v>
      </c>
      <c r="I14" s="24">
        <v>195528</v>
      </c>
      <c r="J14" s="6">
        <v>207260</v>
      </c>
      <c r="K14" s="25">
        <v>215550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7734332</v>
      </c>
      <c r="C16" s="6">
        <v>3531255</v>
      </c>
      <c r="D16" s="23">
        <v>3353574</v>
      </c>
      <c r="E16" s="24">
        <v>0</v>
      </c>
      <c r="F16" s="6">
        <v>0</v>
      </c>
      <c r="G16" s="25">
        <v>0</v>
      </c>
      <c r="H16" s="26">
        <v>11835298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17646314</v>
      </c>
      <c r="C17" s="6">
        <v>23050514</v>
      </c>
      <c r="D17" s="23">
        <v>24322079</v>
      </c>
      <c r="E17" s="24">
        <v>42820004</v>
      </c>
      <c r="F17" s="6">
        <v>42820004</v>
      </c>
      <c r="G17" s="25">
        <v>42820004</v>
      </c>
      <c r="H17" s="26">
        <v>36944010</v>
      </c>
      <c r="I17" s="24">
        <v>67897299</v>
      </c>
      <c r="J17" s="6">
        <v>62389674</v>
      </c>
      <c r="K17" s="25">
        <v>67116548</v>
      </c>
    </row>
    <row r="18" spans="1:11" ht="13.5">
      <c r="A18" s="34" t="s">
        <v>28</v>
      </c>
      <c r="B18" s="35">
        <f>SUM(B11:B17)</f>
        <v>58056293</v>
      </c>
      <c r="C18" s="36">
        <f aca="true" t="shared" si="1" ref="C18:K18">SUM(C11:C17)</f>
        <v>58396437</v>
      </c>
      <c r="D18" s="37">
        <f t="shared" si="1"/>
        <v>63224607</v>
      </c>
      <c r="E18" s="35">
        <f t="shared" si="1"/>
        <v>86760565</v>
      </c>
      <c r="F18" s="36">
        <f t="shared" si="1"/>
        <v>86760565</v>
      </c>
      <c r="G18" s="38">
        <f t="shared" si="1"/>
        <v>86760565</v>
      </c>
      <c r="H18" s="39">
        <f t="shared" si="1"/>
        <v>92533049</v>
      </c>
      <c r="I18" s="35">
        <f t="shared" si="1"/>
        <v>112649801</v>
      </c>
      <c r="J18" s="36">
        <f t="shared" si="1"/>
        <v>110552161</v>
      </c>
      <c r="K18" s="38">
        <f t="shared" si="1"/>
        <v>118307504</v>
      </c>
    </row>
    <row r="19" spans="1:11" ht="13.5">
      <c r="A19" s="34" t="s">
        <v>29</v>
      </c>
      <c r="B19" s="40">
        <f>+B10-B18</f>
        <v>7246382</v>
      </c>
      <c r="C19" s="41">
        <f aca="true" t="shared" si="2" ref="C19:K19">+C10-C18</f>
        <v>17316898</v>
      </c>
      <c r="D19" s="42">
        <f t="shared" si="2"/>
        <v>14267921</v>
      </c>
      <c r="E19" s="40">
        <f t="shared" si="2"/>
        <v>142454</v>
      </c>
      <c r="F19" s="41">
        <f t="shared" si="2"/>
        <v>142455</v>
      </c>
      <c r="G19" s="43">
        <f t="shared" si="2"/>
        <v>142455</v>
      </c>
      <c r="H19" s="44">
        <f t="shared" si="2"/>
        <v>1577285</v>
      </c>
      <c r="I19" s="40">
        <f t="shared" si="2"/>
        <v>-19072746</v>
      </c>
      <c r="J19" s="41">
        <f t="shared" si="2"/>
        <v>-14767457</v>
      </c>
      <c r="K19" s="43">
        <f t="shared" si="2"/>
        <v>-12248371</v>
      </c>
    </row>
    <row r="20" spans="1:11" ht="13.5">
      <c r="A20" s="22" t="s">
        <v>30</v>
      </c>
      <c r="B20" s="24">
        <v>18056872</v>
      </c>
      <c r="C20" s="6">
        <v>16851000</v>
      </c>
      <c r="D20" s="23">
        <v>12485803</v>
      </c>
      <c r="E20" s="24">
        <v>16285000</v>
      </c>
      <c r="F20" s="6">
        <v>0</v>
      </c>
      <c r="G20" s="25">
        <v>0</v>
      </c>
      <c r="H20" s="26">
        <v>17725197</v>
      </c>
      <c r="I20" s="24">
        <v>15835000</v>
      </c>
      <c r="J20" s="6">
        <v>16943450</v>
      </c>
      <c r="K20" s="25">
        <v>18129492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25303254</v>
      </c>
      <c r="C22" s="52">
        <f aca="true" t="shared" si="3" ref="C22:K22">SUM(C19:C21)</f>
        <v>34167898</v>
      </c>
      <c r="D22" s="53">
        <f t="shared" si="3"/>
        <v>26753724</v>
      </c>
      <c r="E22" s="51">
        <f t="shared" si="3"/>
        <v>16427454</v>
      </c>
      <c r="F22" s="52">
        <f t="shared" si="3"/>
        <v>142455</v>
      </c>
      <c r="G22" s="54">
        <f t="shared" si="3"/>
        <v>142455</v>
      </c>
      <c r="H22" s="55">
        <f t="shared" si="3"/>
        <v>19302482</v>
      </c>
      <c r="I22" s="51">
        <f t="shared" si="3"/>
        <v>-3237746</v>
      </c>
      <c r="J22" s="52">
        <f t="shared" si="3"/>
        <v>2175993</v>
      </c>
      <c r="K22" s="54">
        <f t="shared" si="3"/>
        <v>5881121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25303254</v>
      </c>
      <c r="C24" s="41">
        <f aca="true" t="shared" si="4" ref="C24:K24">SUM(C22:C23)</f>
        <v>34167898</v>
      </c>
      <c r="D24" s="42">
        <f t="shared" si="4"/>
        <v>26753724</v>
      </c>
      <c r="E24" s="40">
        <f t="shared" si="4"/>
        <v>16427454</v>
      </c>
      <c r="F24" s="41">
        <f t="shared" si="4"/>
        <v>142455</v>
      </c>
      <c r="G24" s="43">
        <f t="shared" si="4"/>
        <v>142455</v>
      </c>
      <c r="H24" s="44">
        <f t="shared" si="4"/>
        <v>19302482</v>
      </c>
      <c r="I24" s="40">
        <f t="shared" si="4"/>
        <v>-3237746</v>
      </c>
      <c r="J24" s="41">
        <f t="shared" si="4"/>
        <v>2175993</v>
      </c>
      <c r="K24" s="43">
        <f t="shared" si="4"/>
        <v>5881121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21866042</v>
      </c>
      <c r="C27" s="7">
        <v>19459797</v>
      </c>
      <c r="D27" s="64">
        <v>15605349</v>
      </c>
      <c r="E27" s="65">
        <v>22985000</v>
      </c>
      <c r="F27" s="7">
        <v>129248171</v>
      </c>
      <c r="G27" s="66">
        <v>129248171</v>
      </c>
      <c r="H27" s="67">
        <v>40281358</v>
      </c>
      <c r="I27" s="65">
        <v>19285000</v>
      </c>
      <c r="J27" s="7">
        <v>17478450</v>
      </c>
      <c r="K27" s="66">
        <v>18701941</v>
      </c>
    </row>
    <row r="28" spans="1:11" ht="13.5">
      <c r="A28" s="68" t="s">
        <v>30</v>
      </c>
      <c r="B28" s="6">
        <v>21866042</v>
      </c>
      <c r="C28" s="6">
        <v>18771865</v>
      </c>
      <c r="D28" s="23">
        <v>15605349</v>
      </c>
      <c r="E28" s="24">
        <v>16355000</v>
      </c>
      <c r="F28" s="6">
        <v>129248171</v>
      </c>
      <c r="G28" s="25">
        <v>129248171</v>
      </c>
      <c r="H28" s="26">
        <v>40281358</v>
      </c>
      <c r="I28" s="24">
        <v>15835000</v>
      </c>
      <c r="J28" s="6">
        <v>16943450</v>
      </c>
      <c r="K28" s="25">
        <v>18129491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687932</v>
      </c>
      <c r="D31" s="23">
        <v>0</v>
      </c>
      <c r="E31" s="24">
        <v>6630000</v>
      </c>
      <c r="F31" s="6">
        <v>0</v>
      </c>
      <c r="G31" s="25">
        <v>0</v>
      </c>
      <c r="H31" s="26">
        <v>0</v>
      </c>
      <c r="I31" s="24">
        <v>3450000</v>
      </c>
      <c r="J31" s="6">
        <v>535000</v>
      </c>
      <c r="K31" s="25">
        <v>572450</v>
      </c>
    </row>
    <row r="32" spans="1:11" ht="13.5">
      <c r="A32" s="34" t="s">
        <v>36</v>
      </c>
      <c r="B32" s="7">
        <f>SUM(B28:B31)</f>
        <v>21866042</v>
      </c>
      <c r="C32" s="7">
        <f aca="true" t="shared" si="5" ref="C32:K32">SUM(C28:C31)</f>
        <v>19459797</v>
      </c>
      <c r="D32" s="64">
        <f t="shared" si="5"/>
        <v>15605349</v>
      </c>
      <c r="E32" s="65">
        <f t="shared" si="5"/>
        <v>22985000</v>
      </c>
      <c r="F32" s="7">
        <f t="shared" si="5"/>
        <v>129248171</v>
      </c>
      <c r="G32" s="66">
        <f t="shared" si="5"/>
        <v>129248171</v>
      </c>
      <c r="H32" s="67">
        <f t="shared" si="5"/>
        <v>40281358</v>
      </c>
      <c r="I32" s="65">
        <f t="shared" si="5"/>
        <v>19285000</v>
      </c>
      <c r="J32" s="7">
        <f t="shared" si="5"/>
        <v>17478450</v>
      </c>
      <c r="K32" s="66">
        <f t="shared" si="5"/>
        <v>18701941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24938992</v>
      </c>
      <c r="C35" s="6">
        <v>45671134</v>
      </c>
      <c r="D35" s="23">
        <v>65466823</v>
      </c>
      <c r="E35" s="24">
        <v>35673000</v>
      </c>
      <c r="F35" s="6">
        <v>35673000</v>
      </c>
      <c r="G35" s="25">
        <v>35673000</v>
      </c>
      <c r="H35" s="26">
        <v>76777279</v>
      </c>
      <c r="I35" s="24">
        <v>63847000</v>
      </c>
      <c r="J35" s="6">
        <v>56568000</v>
      </c>
      <c r="K35" s="25">
        <v>49410000</v>
      </c>
    </row>
    <row r="36" spans="1:11" ht="13.5">
      <c r="A36" s="22" t="s">
        <v>39</v>
      </c>
      <c r="B36" s="6">
        <v>99774729</v>
      </c>
      <c r="C36" s="6">
        <v>112709861</v>
      </c>
      <c r="D36" s="23">
        <v>119533448</v>
      </c>
      <c r="E36" s="24">
        <v>129248171</v>
      </c>
      <c r="F36" s="6">
        <v>129248171</v>
      </c>
      <c r="G36" s="25">
        <v>129248171</v>
      </c>
      <c r="H36" s="26">
        <v>124253985</v>
      </c>
      <c r="I36" s="24">
        <v>129248171</v>
      </c>
      <c r="J36" s="6">
        <v>140932171</v>
      </c>
      <c r="K36" s="25">
        <v>153354171</v>
      </c>
    </row>
    <row r="37" spans="1:11" ht="13.5">
      <c r="A37" s="22" t="s">
        <v>40</v>
      </c>
      <c r="B37" s="6">
        <v>12749116</v>
      </c>
      <c r="C37" s="6">
        <v>15580623</v>
      </c>
      <c r="D37" s="23">
        <v>15143835</v>
      </c>
      <c r="E37" s="24">
        <v>8000000</v>
      </c>
      <c r="F37" s="6">
        <v>8000000</v>
      </c>
      <c r="G37" s="25">
        <v>8000000</v>
      </c>
      <c r="H37" s="26">
        <v>14990695</v>
      </c>
      <c r="I37" s="24">
        <v>4340000</v>
      </c>
      <c r="J37" s="6">
        <v>4657000</v>
      </c>
      <c r="K37" s="25">
        <v>4979850</v>
      </c>
    </row>
    <row r="38" spans="1:11" ht="13.5">
      <c r="A38" s="22" t="s">
        <v>41</v>
      </c>
      <c r="B38" s="6">
        <v>2200000</v>
      </c>
      <c r="C38" s="6">
        <v>2816008</v>
      </c>
      <c r="D38" s="23">
        <v>3118348</v>
      </c>
      <c r="E38" s="24">
        <v>2800000</v>
      </c>
      <c r="F38" s="6">
        <v>0</v>
      </c>
      <c r="G38" s="25">
        <v>0</v>
      </c>
      <c r="H38" s="26">
        <v>0</v>
      </c>
      <c r="I38" s="24">
        <v>2800000</v>
      </c>
      <c r="J38" s="6">
        <v>3000000</v>
      </c>
      <c r="K38" s="25">
        <v>3200000</v>
      </c>
    </row>
    <row r="39" spans="1:11" ht="13.5">
      <c r="A39" s="22" t="s">
        <v>42</v>
      </c>
      <c r="B39" s="6">
        <v>109764605</v>
      </c>
      <c r="C39" s="6">
        <v>139984364</v>
      </c>
      <c r="D39" s="23">
        <v>166738088</v>
      </c>
      <c r="E39" s="24">
        <v>154121171</v>
      </c>
      <c r="F39" s="6">
        <v>156921171</v>
      </c>
      <c r="G39" s="25">
        <v>156921171</v>
      </c>
      <c r="H39" s="26">
        <v>186040569</v>
      </c>
      <c r="I39" s="24">
        <v>185955171</v>
      </c>
      <c r="J39" s="6">
        <v>189843171</v>
      </c>
      <c r="K39" s="25">
        <v>194584321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30034750</v>
      </c>
      <c r="C42" s="6">
        <v>42069595</v>
      </c>
      <c r="D42" s="23">
        <v>31160793</v>
      </c>
      <c r="E42" s="24">
        <v>22609233</v>
      </c>
      <c r="F42" s="6">
        <v>4985256</v>
      </c>
      <c r="G42" s="25">
        <v>4985256</v>
      </c>
      <c r="H42" s="26">
        <v>52304918</v>
      </c>
      <c r="I42" s="24">
        <v>23689956</v>
      </c>
      <c r="J42" s="6">
        <v>24550385</v>
      </c>
      <c r="K42" s="25">
        <v>28851698</v>
      </c>
    </row>
    <row r="43" spans="1:11" ht="13.5">
      <c r="A43" s="22" t="s">
        <v>45</v>
      </c>
      <c r="B43" s="6">
        <v>-20992351</v>
      </c>
      <c r="C43" s="6">
        <v>-19422806</v>
      </c>
      <c r="D43" s="23">
        <v>-15605349</v>
      </c>
      <c r="E43" s="24">
        <v>-22985004</v>
      </c>
      <c r="F43" s="6">
        <v>-22985000</v>
      </c>
      <c r="G43" s="25">
        <v>-22985000</v>
      </c>
      <c r="H43" s="26">
        <v>0</v>
      </c>
      <c r="I43" s="24">
        <v>-12784999</v>
      </c>
      <c r="J43" s="6">
        <v>-10328450</v>
      </c>
      <c r="K43" s="25">
        <v>-10836942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14613590</v>
      </c>
      <c r="C45" s="7">
        <v>37260379</v>
      </c>
      <c r="D45" s="64">
        <v>52815823</v>
      </c>
      <c r="E45" s="65">
        <v>36884608</v>
      </c>
      <c r="F45" s="7">
        <v>-17999743</v>
      </c>
      <c r="G45" s="66">
        <v>-17999743</v>
      </c>
      <c r="H45" s="67">
        <v>58973389</v>
      </c>
      <c r="I45" s="65">
        <v>58572957</v>
      </c>
      <c r="J45" s="7">
        <v>72794892</v>
      </c>
      <c r="K45" s="66">
        <v>90809648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14613590</v>
      </c>
      <c r="C48" s="6">
        <v>37260379</v>
      </c>
      <c r="D48" s="23">
        <v>52815823</v>
      </c>
      <c r="E48" s="24">
        <v>25263000</v>
      </c>
      <c r="F48" s="6">
        <v>25263000</v>
      </c>
      <c r="G48" s="25">
        <v>25263000</v>
      </c>
      <c r="H48" s="26">
        <v>58973389</v>
      </c>
      <c r="I48" s="24">
        <v>54737000</v>
      </c>
      <c r="J48" s="6">
        <v>47858000</v>
      </c>
      <c r="K48" s="25">
        <v>42000000</v>
      </c>
    </row>
    <row r="49" spans="1:11" ht="13.5">
      <c r="A49" s="22" t="s">
        <v>50</v>
      </c>
      <c r="B49" s="6">
        <f>+B75</f>
        <v>7487740.606007176</v>
      </c>
      <c r="C49" s="6">
        <f aca="true" t="shared" si="6" ref="C49:K49">+C75</f>
        <v>8796121.97701298</v>
      </c>
      <c r="D49" s="23">
        <f t="shared" si="6"/>
        <v>7477957.473053461</v>
      </c>
      <c r="E49" s="24">
        <f t="shared" si="6"/>
        <v>1764048.042766653</v>
      </c>
      <c r="F49" s="6">
        <f t="shared" si="6"/>
        <v>2118226.402115524</v>
      </c>
      <c r="G49" s="25">
        <f t="shared" si="6"/>
        <v>2118226.402115524</v>
      </c>
      <c r="H49" s="26">
        <f t="shared" si="6"/>
        <v>-2798823.2926462963</v>
      </c>
      <c r="I49" s="24">
        <f t="shared" si="6"/>
        <v>-2671179.7698973175</v>
      </c>
      <c r="J49" s="6">
        <f t="shared" si="6"/>
        <v>-1850493.9792169314</v>
      </c>
      <c r="K49" s="25">
        <f t="shared" si="6"/>
        <v>21001.901894904673</v>
      </c>
    </row>
    <row r="50" spans="1:11" ht="13.5">
      <c r="A50" s="34" t="s">
        <v>51</v>
      </c>
      <c r="B50" s="7">
        <f>+B48-B49</f>
        <v>7125849.393992824</v>
      </c>
      <c r="C50" s="7">
        <f aca="true" t="shared" si="7" ref="C50:K50">+C48-C49</f>
        <v>28464257.02298702</v>
      </c>
      <c r="D50" s="64">
        <f t="shared" si="7"/>
        <v>45337865.52694654</v>
      </c>
      <c r="E50" s="65">
        <f t="shared" si="7"/>
        <v>23498951.957233347</v>
      </c>
      <c r="F50" s="7">
        <f t="shared" si="7"/>
        <v>23144773.597884476</v>
      </c>
      <c r="G50" s="66">
        <f t="shared" si="7"/>
        <v>23144773.597884476</v>
      </c>
      <c r="H50" s="67">
        <f t="shared" si="7"/>
        <v>61772212.2926463</v>
      </c>
      <c r="I50" s="65">
        <f t="shared" si="7"/>
        <v>57408179.76989732</v>
      </c>
      <c r="J50" s="7">
        <f t="shared" si="7"/>
        <v>49708493.97921693</v>
      </c>
      <c r="K50" s="66">
        <f t="shared" si="7"/>
        <v>41978998.098105095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99774729</v>
      </c>
      <c r="C53" s="6">
        <v>112709861</v>
      </c>
      <c r="D53" s="23">
        <v>119533448</v>
      </c>
      <c r="E53" s="24">
        <v>15985000</v>
      </c>
      <c r="F53" s="6">
        <v>258496342</v>
      </c>
      <c r="G53" s="25">
        <v>258496342</v>
      </c>
      <c r="H53" s="26">
        <v>118394811</v>
      </c>
      <c r="I53" s="24">
        <v>109210009</v>
      </c>
      <c r="J53" s="6">
        <v>119095038</v>
      </c>
      <c r="K53" s="25">
        <v>136075938</v>
      </c>
    </row>
    <row r="54" spans="1:11" ht="13.5">
      <c r="A54" s="22" t="s">
        <v>128</v>
      </c>
      <c r="B54" s="6">
        <v>6771966</v>
      </c>
      <c r="C54" s="6">
        <v>5600187</v>
      </c>
      <c r="D54" s="23">
        <v>6755751</v>
      </c>
      <c r="E54" s="24">
        <v>6100000</v>
      </c>
      <c r="F54" s="6">
        <v>6100000</v>
      </c>
      <c r="G54" s="25">
        <v>6100000</v>
      </c>
      <c r="H54" s="26">
        <v>6718204</v>
      </c>
      <c r="I54" s="24">
        <v>6466000</v>
      </c>
      <c r="J54" s="6">
        <v>6724640</v>
      </c>
      <c r="K54" s="25">
        <v>6993626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860218</v>
      </c>
      <c r="D56" s="23">
        <v>2985953</v>
      </c>
      <c r="E56" s="24">
        <v>6738000</v>
      </c>
      <c r="F56" s="6">
        <v>11184611</v>
      </c>
      <c r="G56" s="25">
        <v>11184611</v>
      </c>
      <c r="H56" s="26">
        <v>0</v>
      </c>
      <c r="I56" s="24">
        <v>8890131</v>
      </c>
      <c r="J56" s="6">
        <v>8430591</v>
      </c>
      <c r="K56" s="25">
        <v>9008408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1458138</v>
      </c>
      <c r="C60" s="6">
        <v>1927295</v>
      </c>
      <c r="D60" s="23">
        <v>1462057</v>
      </c>
      <c r="E60" s="24">
        <v>1546315</v>
      </c>
      <c r="F60" s="6">
        <v>0</v>
      </c>
      <c r="G60" s="25">
        <v>0</v>
      </c>
      <c r="H60" s="26">
        <v>0</v>
      </c>
      <c r="I60" s="24">
        <v>1908168</v>
      </c>
      <c r="J60" s="6">
        <v>1972495</v>
      </c>
      <c r="K60" s="25">
        <v>2039394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884</v>
      </c>
      <c r="C62" s="92">
        <v>503</v>
      </c>
      <c r="D62" s="93">
        <v>513</v>
      </c>
      <c r="E62" s="91">
        <v>523</v>
      </c>
      <c r="F62" s="92">
        <v>523</v>
      </c>
      <c r="G62" s="93">
        <v>523</v>
      </c>
      <c r="H62" s="94">
        <v>523</v>
      </c>
      <c r="I62" s="91">
        <v>523</v>
      </c>
      <c r="J62" s="92">
        <v>523</v>
      </c>
      <c r="K62" s="93">
        <v>523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52</v>
      </c>
      <c r="C65" s="92">
        <v>52</v>
      </c>
      <c r="D65" s="93">
        <v>52</v>
      </c>
      <c r="E65" s="91">
        <v>52</v>
      </c>
      <c r="F65" s="92">
        <v>52</v>
      </c>
      <c r="G65" s="93">
        <v>52</v>
      </c>
      <c r="H65" s="94">
        <v>52</v>
      </c>
      <c r="I65" s="91">
        <v>52</v>
      </c>
      <c r="J65" s="92">
        <v>52</v>
      </c>
      <c r="K65" s="93">
        <v>52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0.7077702537870025</v>
      </c>
      <c r="C70" s="5">
        <f aca="true" t="shared" si="8" ref="C70:K70">IF(ISERROR(C71/C72),0,(C71/C72))</f>
        <v>1.0674134513473545</v>
      </c>
      <c r="D70" s="5">
        <f t="shared" si="8"/>
        <v>0.8432148863288704</v>
      </c>
      <c r="E70" s="5">
        <f t="shared" si="8"/>
        <v>0.9064315040569978</v>
      </c>
      <c r="F70" s="5">
        <f t="shared" si="8"/>
        <v>1.0248502975873657</v>
      </c>
      <c r="G70" s="5">
        <f t="shared" si="8"/>
        <v>1.0248502975873657</v>
      </c>
      <c r="H70" s="5">
        <f t="shared" si="8"/>
        <v>0.9485882182290666</v>
      </c>
      <c r="I70" s="5">
        <f t="shared" si="8"/>
        <v>1.120875935224733</v>
      </c>
      <c r="J70" s="5">
        <f t="shared" si="8"/>
        <v>1.1374849574301873</v>
      </c>
      <c r="K70" s="5">
        <f t="shared" si="8"/>
        <v>1.1550402291639805</v>
      </c>
    </row>
    <row r="71" spans="1:11" ht="12.75" hidden="1">
      <c r="A71" s="1" t="s">
        <v>134</v>
      </c>
      <c r="B71" s="1">
        <f>+B83</f>
        <v>12112778</v>
      </c>
      <c r="C71" s="1">
        <f aca="true" t="shared" si="9" ref="C71:K71">+C83</f>
        <v>19119023</v>
      </c>
      <c r="D71" s="1">
        <f t="shared" si="9"/>
        <v>17261699</v>
      </c>
      <c r="E71" s="1">
        <f t="shared" si="9"/>
        <v>18852199</v>
      </c>
      <c r="F71" s="1">
        <f t="shared" si="9"/>
        <v>21315105</v>
      </c>
      <c r="G71" s="1">
        <f t="shared" si="9"/>
        <v>21315105</v>
      </c>
      <c r="H71" s="1">
        <f t="shared" si="9"/>
        <v>21306018</v>
      </c>
      <c r="I71" s="1">
        <f t="shared" si="9"/>
        <v>25101288</v>
      </c>
      <c r="J71" s="1">
        <f t="shared" si="9"/>
        <v>26504959</v>
      </c>
      <c r="K71" s="1">
        <f t="shared" si="9"/>
        <v>28004350</v>
      </c>
    </row>
    <row r="72" spans="1:11" ht="12.75" hidden="1">
      <c r="A72" s="1" t="s">
        <v>135</v>
      </c>
      <c r="B72" s="1">
        <f>+B77</f>
        <v>17113997</v>
      </c>
      <c r="C72" s="1">
        <f aca="true" t="shared" si="10" ref="C72:K72">+C77</f>
        <v>17911544</v>
      </c>
      <c r="D72" s="1">
        <f t="shared" si="10"/>
        <v>20471293</v>
      </c>
      <c r="E72" s="1">
        <f t="shared" si="10"/>
        <v>20798261</v>
      </c>
      <c r="F72" s="1">
        <f t="shared" si="10"/>
        <v>20798262</v>
      </c>
      <c r="G72" s="1">
        <f t="shared" si="10"/>
        <v>20798262</v>
      </c>
      <c r="H72" s="1">
        <f t="shared" si="10"/>
        <v>22460766</v>
      </c>
      <c r="I72" s="1">
        <f t="shared" si="10"/>
        <v>22394350</v>
      </c>
      <c r="J72" s="1">
        <f t="shared" si="10"/>
        <v>23301371</v>
      </c>
      <c r="K72" s="1">
        <f t="shared" si="10"/>
        <v>24245346</v>
      </c>
    </row>
    <row r="73" spans="1:11" ht="12.75" hidden="1">
      <c r="A73" s="1" t="s">
        <v>136</v>
      </c>
      <c r="B73" s="1">
        <f>+B74</f>
        <v>191375.83333333334</v>
      </c>
      <c r="C73" s="1">
        <f aca="true" t="shared" si="11" ref="C73:K73">+(C78+C80+C81+C82)-(B78+B80+B81+B82)</f>
        <v>-1914647</v>
      </c>
      <c r="D73" s="1">
        <f t="shared" si="11"/>
        <v>4240245</v>
      </c>
      <c r="E73" s="1">
        <f t="shared" si="11"/>
        <v>-2241000</v>
      </c>
      <c r="F73" s="1">
        <f>+(F78+F80+F81+F82)-(D78+D80+D81+D82)</f>
        <v>-2241000</v>
      </c>
      <c r="G73" s="1">
        <f>+(G78+G80+G81+G82)-(D78+D80+D81+D82)</f>
        <v>-2241000</v>
      </c>
      <c r="H73" s="1">
        <f>+(H78+H80+H81+H82)-(D78+D80+D81+D82)</f>
        <v>5152890</v>
      </c>
      <c r="I73" s="1">
        <f>+(I78+I80+I81+I82)-(E78+E80+E81+E82)</f>
        <v>-1300000</v>
      </c>
      <c r="J73" s="1">
        <f t="shared" si="11"/>
        <v>-400000</v>
      </c>
      <c r="K73" s="1">
        <f t="shared" si="11"/>
        <v>-1300000</v>
      </c>
    </row>
    <row r="74" spans="1:11" ht="12.75" hidden="1">
      <c r="A74" s="1" t="s">
        <v>137</v>
      </c>
      <c r="B74" s="1">
        <f>+TREND(C74:E74)</f>
        <v>191375.83333333334</v>
      </c>
      <c r="C74" s="1">
        <f>+C73</f>
        <v>-1914647</v>
      </c>
      <c r="D74" s="1">
        <f aca="true" t="shared" si="12" ref="D74:K74">+D73</f>
        <v>4240245</v>
      </c>
      <c r="E74" s="1">
        <f t="shared" si="12"/>
        <v>-2241000</v>
      </c>
      <c r="F74" s="1">
        <f t="shared" si="12"/>
        <v>-2241000</v>
      </c>
      <c r="G74" s="1">
        <f t="shared" si="12"/>
        <v>-2241000</v>
      </c>
      <c r="H74" s="1">
        <f t="shared" si="12"/>
        <v>5152890</v>
      </c>
      <c r="I74" s="1">
        <f t="shared" si="12"/>
        <v>-1300000</v>
      </c>
      <c r="J74" s="1">
        <f t="shared" si="12"/>
        <v>-400000</v>
      </c>
      <c r="K74" s="1">
        <f t="shared" si="12"/>
        <v>-1300000</v>
      </c>
    </row>
    <row r="75" spans="1:11" ht="12.75" hidden="1">
      <c r="A75" s="1" t="s">
        <v>138</v>
      </c>
      <c r="B75" s="1">
        <f>+B84-(((B80+B81+B78)*B70)-B79)</f>
        <v>7487740.606007176</v>
      </c>
      <c r="C75" s="1">
        <f aca="true" t="shared" si="13" ref="C75:K75">+C84-(((C80+C81+C78)*C70)-C79)</f>
        <v>8796121.97701298</v>
      </c>
      <c r="D75" s="1">
        <f t="shared" si="13"/>
        <v>7477957.473053461</v>
      </c>
      <c r="E75" s="1">
        <f t="shared" si="13"/>
        <v>1764048.042766653</v>
      </c>
      <c r="F75" s="1">
        <f t="shared" si="13"/>
        <v>2118226.402115524</v>
      </c>
      <c r="G75" s="1">
        <f t="shared" si="13"/>
        <v>2118226.402115524</v>
      </c>
      <c r="H75" s="1">
        <f t="shared" si="13"/>
        <v>-2798823.2926462963</v>
      </c>
      <c r="I75" s="1">
        <f t="shared" si="13"/>
        <v>-2671179.7698973175</v>
      </c>
      <c r="J75" s="1">
        <f t="shared" si="13"/>
        <v>-1850493.9792169314</v>
      </c>
      <c r="K75" s="1">
        <f t="shared" si="13"/>
        <v>21001.901894904673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17113997</v>
      </c>
      <c r="C77" s="3">
        <v>17911544</v>
      </c>
      <c r="D77" s="3">
        <v>20471293</v>
      </c>
      <c r="E77" s="3">
        <v>20798261</v>
      </c>
      <c r="F77" s="3">
        <v>20798262</v>
      </c>
      <c r="G77" s="3">
        <v>20798262</v>
      </c>
      <c r="H77" s="3">
        <v>22460766</v>
      </c>
      <c r="I77" s="3">
        <v>22394350</v>
      </c>
      <c r="J77" s="3">
        <v>23301371</v>
      </c>
      <c r="K77" s="3">
        <v>24245346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11066550</v>
      </c>
      <c r="C79" s="3">
        <v>13652292</v>
      </c>
      <c r="D79" s="3">
        <v>13013612</v>
      </c>
      <c r="E79" s="3">
        <v>6000000</v>
      </c>
      <c r="F79" s="3">
        <v>8000000</v>
      </c>
      <c r="G79" s="3">
        <v>8000000</v>
      </c>
      <c r="H79" s="3">
        <v>9302819</v>
      </c>
      <c r="I79" s="3">
        <v>2340000</v>
      </c>
      <c r="J79" s="3">
        <v>2457000</v>
      </c>
      <c r="K79" s="3">
        <v>2579850</v>
      </c>
    </row>
    <row r="80" spans="1:11" ht="12.75" hidden="1">
      <c r="A80" s="2" t="s">
        <v>67</v>
      </c>
      <c r="B80" s="3">
        <v>7345021</v>
      </c>
      <c r="C80" s="3">
        <v>8059093</v>
      </c>
      <c r="D80" s="3">
        <v>11357358</v>
      </c>
      <c r="E80" s="3">
        <v>10410000</v>
      </c>
      <c r="F80" s="3">
        <v>0</v>
      </c>
      <c r="G80" s="3">
        <v>0</v>
      </c>
      <c r="H80" s="3">
        <v>17547907</v>
      </c>
      <c r="I80" s="3">
        <v>9110000</v>
      </c>
      <c r="J80" s="3">
        <v>8710000</v>
      </c>
      <c r="K80" s="3">
        <v>7410000</v>
      </c>
    </row>
    <row r="81" spans="1:11" ht="12.75" hidden="1">
      <c r="A81" s="2" t="s">
        <v>68</v>
      </c>
      <c r="B81" s="3">
        <v>2980381</v>
      </c>
      <c r="C81" s="3">
        <v>351662</v>
      </c>
      <c r="D81" s="3">
        <v>1293642</v>
      </c>
      <c r="E81" s="3">
        <v>0</v>
      </c>
      <c r="F81" s="3">
        <v>10410000</v>
      </c>
      <c r="G81" s="3">
        <v>10410000</v>
      </c>
      <c r="H81" s="3">
        <v>255983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12112778</v>
      </c>
      <c r="C83" s="3">
        <v>19119023</v>
      </c>
      <c r="D83" s="3">
        <v>17261699</v>
      </c>
      <c r="E83" s="3">
        <v>18852199</v>
      </c>
      <c r="F83" s="3">
        <v>21315105</v>
      </c>
      <c r="G83" s="3">
        <v>21315105</v>
      </c>
      <c r="H83" s="3">
        <v>21306018</v>
      </c>
      <c r="I83" s="3">
        <v>25101288</v>
      </c>
      <c r="J83" s="3">
        <v>26504959</v>
      </c>
      <c r="K83" s="3">
        <v>28004350</v>
      </c>
    </row>
    <row r="84" spans="1:11" ht="12.75" hidden="1">
      <c r="A84" s="2" t="s">
        <v>71</v>
      </c>
      <c r="B84" s="3">
        <v>3729203</v>
      </c>
      <c r="C84" s="3">
        <v>4121583</v>
      </c>
      <c r="D84" s="3">
        <v>5131857</v>
      </c>
      <c r="E84" s="3">
        <v>5200000</v>
      </c>
      <c r="F84" s="3">
        <v>4786918</v>
      </c>
      <c r="G84" s="3">
        <v>4786918</v>
      </c>
      <c r="H84" s="3">
        <v>4786918</v>
      </c>
      <c r="I84" s="3">
        <v>5200000</v>
      </c>
      <c r="J84" s="3">
        <v>5600000</v>
      </c>
      <c r="K84" s="3">
        <v>6000000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11205110</v>
      </c>
      <c r="C5" s="6">
        <v>12267899</v>
      </c>
      <c r="D5" s="23">
        <v>12780305</v>
      </c>
      <c r="E5" s="24">
        <v>15040000</v>
      </c>
      <c r="F5" s="6">
        <v>15040008</v>
      </c>
      <c r="G5" s="25">
        <v>15040008</v>
      </c>
      <c r="H5" s="26">
        <v>16414762</v>
      </c>
      <c r="I5" s="24">
        <v>16040008</v>
      </c>
      <c r="J5" s="6">
        <v>15942408</v>
      </c>
      <c r="K5" s="25">
        <v>16898951</v>
      </c>
    </row>
    <row r="6" spans="1:11" ht="13.5">
      <c r="A6" s="22" t="s">
        <v>18</v>
      </c>
      <c r="B6" s="6">
        <v>425934</v>
      </c>
      <c r="C6" s="6">
        <v>451165</v>
      </c>
      <c r="D6" s="23">
        <v>487504</v>
      </c>
      <c r="E6" s="24">
        <v>1070000</v>
      </c>
      <c r="F6" s="6">
        <v>1070004</v>
      </c>
      <c r="G6" s="25">
        <v>1070004</v>
      </c>
      <c r="H6" s="26">
        <v>1018769</v>
      </c>
      <c r="I6" s="24">
        <v>1136000</v>
      </c>
      <c r="J6" s="6">
        <v>1204160</v>
      </c>
      <c r="K6" s="25">
        <v>1276410</v>
      </c>
    </row>
    <row r="7" spans="1:11" ht="13.5">
      <c r="A7" s="22" t="s">
        <v>19</v>
      </c>
      <c r="B7" s="6">
        <v>3110101</v>
      </c>
      <c r="C7" s="6">
        <v>3945953</v>
      </c>
      <c r="D7" s="23">
        <v>3900881</v>
      </c>
      <c r="E7" s="24">
        <v>3040000</v>
      </c>
      <c r="F7" s="6">
        <v>3079996</v>
      </c>
      <c r="G7" s="25">
        <v>3079996</v>
      </c>
      <c r="H7" s="26">
        <v>3900881</v>
      </c>
      <c r="I7" s="24">
        <v>3040000</v>
      </c>
      <c r="J7" s="6">
        <v>3224000</v>
      </c>
      <c r="K7" s="25">
        <v>3415744</v>
      </c>
    </row>
    <row r="8" spans="1:11" ht="13.5">
      <c r="A8" s="22" t="s">
        <v>20</v>
      </c>
      <c r="B8" s="6">
        <v>47231919</v>
      </c>
      <c r="C8" s="6">
        <v>69419140</v>
      </c>
      <c r="D8" s="23">
        <v>70363820</v>
      </c>
      <c r="E8" s="24">
        <v>72463013</v>
      </c>
      <c r="F8" s="6">
        <v>75475806</v>
      </c>
      <c r="G8" s="25">
        <v>75475806</v>
      </c>
      <c r="H8" s="26">
        <v>65721165</v>
      </c>
      <c r="I8" s="24">
        <v>80006450</v>
      </c>
      <c r="J8" s="6">
        <v>80231100</v>
      </c>
      <c r="K8" s="25">
        <v>86489650</v>
      </c>
    </row>
    <row r="9" spans="1:11" ht="13.5">
      <c r="A9" s="22" t="s">
        <v>21</v>
      </c>
      <c r="B9" s="6">
        <v>7362418</v>
      </c>
      <c r="C9" s="6">
        <v>9370542</v>
      </c>
      <c r="D9" s="23">
        <v>5005499</v>
      </c>
      <c r="E9" s="24">
        <v>2950217</v>
      </c>
      <c r="F9" s="6">
        <v>6004448</v>
      </c>
      <c r="G9" s="25">
        <v>6004448</v>
      </c>
      <c r="H9" s="26">
        <v>7492539</v>
      </c>
      <c r="I9" s="24">
        <v>3322100</v>
      </c>
      <c r="J9" s="6">
        <v>3084706</v>
      </c>
      <c r="K9" s="25">
        <v>3269788</v>
      </c>
    </row>
    <row r="10" spans="1:11" ht="25.5">
      <c r="A10" s="27" t="s">
        <v>127</v>
      </c>
      <c r="B10" s="28">
        <f>SUM(B5:B9)</f>
        <v>69335482</v>
      </c>
      <c r="C10" s="29">
        <f aca="true" t="shared" si="0" ref="C10:K10">SUM(C5:C9)</f>
        <v>95454699</v>
      </c>
      <c r="D10" s="30">
        <f t="shared" si="0"/>
        <v>92538009</v>
      </c>
      <c r="E10" s="28">
        <f t="shared" si="0"/>
        <v>94563230</v>
      </c>
      <c r="F10" s="29">
        <f t="shared" si="0"/>
        <v>100670262</v>
      </c>
      <c r="G10" s="31">
        <f t="shared" si="0"/>
        <v>100670262</v>
      </c>
      <c r="H10" s="32">
        <f t="shared" si="0"/>
        <v>94548116</v>
      </c>
      <c r="I10" s="28">
        <f t="shared" si="0"/>
        <v>103544558</v>
      </c>
      <c r="J10" s="29">
        <f t="shared" si="0"/>
        <v>103686374</v>
      </c>
      <c r="K10" s="31">
        <f t="shared" si="0"/>
        <v>111350543</v>
      </c>
    </row>
    <row r="11" spans="1:11" ht="13.5">
      <c r="A11" s="22" t="s">
        <v>22</v>
      </c>
      <c r="B11" s="6">
        <v>27440209</v>
      </c>
      <c r="C11" s="6">
        <v>33562633</v>
      </c>
      <c r="D11" s="23">
        <v>36658674</v>
      </c>
      <c r="E11" s="24">
        <v>45900348</v>
      </c>
      <c r="F11" s="6">
        <v>44221311</v>
      </c>
      <c r="G11" s="25">
        <v>44221311</v>
      </c>
      <c r="H11" s="26">
        <v>52829772</v>
      </c>
      <c r="I11" s="24">
        <v>49611387</v>
      </c>
      <c r="J11" s="6">
        <v>49987077</v>
      </c>
      <c r="K11" s="25">
        <v>52986316</v>
      </c>
    </row>
    <row r="12" spans="1:11" ht="13.5">
      <c r="A12" s="22" t="s">
        <v>23</v>
      </c>
      <c r="B12" s="6">
        <v>4013283</v>
      </c>
      <c r="C12" s="6">
        <v>4202268</v>
      </c>
      <c r="D12" s="23">
        <v>4313323</v>
      </c>
      <c r="E12" s="24">
        <v>5106373</v>
      </c>
      <c r="F12" s="6">
        <v>5494149</v>
      </c>
      <c r="G12" s="25">
        <v>5494149</v>
      </c>
      <c r="H12" s="26">
        <v>5603735</v>
      </c>
      <c r="I12" s="24">
        <v>5877056</v>
      </c>
      <c r="J12" s="6">
        <v>5873418</v>
      </c>
      <c r="K12" s="25">
        <v>6225822</v>
      </c>
    </row>
    <row r="13" spans="1:11" ht="13.5">
      <c r="A13" s="22" t="s">
        <v>128</v>
      </c>
      <c r="B13" s="6">
        <v>8504530</v>
      </c>
      <c r="C13" s="6">
        <v>9607634</v>
      </c>
      <c r="D13" s="23">
        <v>17382919</v>
      </c>
      <c r="E13" s="24">
        <v>11866651</v>
      </c>
      <c r="F13" s="6">
        <v>19310408</v>
      </c>
      <c r="G13" s="25">
        <v>19310408</v>
      </c>
      <c r="H13" s="26">
        <v>17368431</v>
      </c>
      <c r="I13" s="24">
        <v>19371429</v>
      </c>
      <c r="J13" s="6">
        <v>20533716</v>
      </c>
      <c r="K13" s="25">
        <v>21765966</v>
      </c>
    </row>
    <row r="14" spans="1:11" ht="13.5">
      <c r="A14" s="22" t="s">
        <v>24</v>
      </c>
      <c r="B14" s="6">
        <v>111921</v>
      </c>
      <c r="C14" s="6">
        <v>616729</v>
      </c>
      <c r="D14" s="23">
        <v>325496</v>
      </c>
      <c r="E14" s="24">
        <v>17500</v>
      </c>
      <c r="F14" s="6">
        <v>17508</v>
      </c>
      <c r="G14" s="25">
        <v>17508</v>
      </c>
      <c r="H14" s="26">
        <v>315280</v>
      </c>
      <c r="I14" s="24">
        <v>30083</v>
      </c>
      <c r="J14" s="6">
        <v>31888</v>
      </c>
      <c r="K14" s="25">
        <v>33530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3520544</v>
      </c>
      <c r="G15" s="25">
        <v>3520544</v>
      </c>
      <c r="H15" s="26">
        <v>0</v>
      </c>
      <c r="I15" s="24">
        <v>6508255</v>
      </c>
      <c r="J15" s="6">
        <v>3740523</v>
      </c>
      <c r="K15" s="25">
        <v>3964955</v>
      </c>
    </row>
    <row r="16" spans="1:11" ht="13.5">
      <c r="A16" s="33" t="s">
        <v>26</v>
      </c>
      <c r="B16" s="6">
        <v>1345000</v>
      </c>
      <c r="C16" s="6">
        <v>1999000</v>
      </c>
      <c r="D16" s="23">
        <v>2914928</v>
      </c>
      <c r="E16" s="24">
        <v>900000</v>
      </c>
      <c r="F16" s="6">
        <v>1443000</v>
      </c>
      <c r="G16" s="25">
        <v>1443000</v>
      </c>
      <c r="H16" s="26">
        <v>0</v>
      </c>
      <c r="I16" s="24">
        <v>900000</v>
      </c>
      <c r="J16" s="6">
        <v>950000</v>
      </c>
      <c r="K16" s="25">
        <v>1000000</v>
      </c>
    </row>
    <row r="17" spans="1:11" ht="13.5">
      <c r="A17" s="22" t="s">
        <v>27</v>
      </c>
      <c r="B17" s="6">
        <v>28780989</v>
      </c>
      <c r="C17" s="6">
        <v>36848433</v>
      </c>
      <c r="D17" s="23">
        <v>44956505</v>
      </c>
      <c r="E17" s="24">
        <v>40755825</v>
      </c>
      <c r="F17" s="6">
        <v>45395056</v>
      </c>
      <c r="G17" s="25">
        <v>45395056</v>
      </c>
      <c r="H17" s="26">
        <v>38519382</v>
      </c>
      <c r="I17" s="24">
        <v>42160721</v>
      </c>
      <c r="J17" s="6">
        <v>45377101</v>
      </c>
      <c r="K17" s="25">
        <v>48107131</v>
      </c>
    </row>
    <row r="18" spans="1:11" ht="13.5">
      <c r="A18" s="34" t="s">
        <v>28</v>
      </c>
      <c r="B18" s="35">
        <f>SUM(B11:B17)</f>
        <v>70195932</v>
      </c>
      <c r="C18" s="36">
        <f aca="true" t="shared" si="1" ref="C18:K18">SUM(C11:C17)</f>
        <v>86836697</v>
      </c>
      <c r="D18" s="37">
        <f t="shared" si="1"/>
        <v>106551845</v>
      </c>
      <c r="E18" s="35">
        <f t="shared" si="1"/>
        <v>104546697</v>
      </c>
      <c r="F18" s="36">
        <f t="shared" si="1"/>
        <v>119401976</v>
      </c>
      <c r="G18" s="38">
        <f t="shared" si="1"/>
        <v>119401976</v>
      </c>
      <c r="H18" s="39">
        <f t="shared" si="1"/>
        <v>114636600</v>
      </c>
      <c r="I18" s="35">
        <f t="shared" si="1"/>
        <v>124458931</v>
      </c>
      <c r="J18" s="36">
        <f t="shared" si="1"/>
        <v>126493723</v>
      </c>
      <c r="K18" s="38">
        <f t="shared" si="1"/>
        <v>134083720</v>
      </c>
    </row>
    <row r="19" spans="1:11" ht="13.5">
      <c r="A19" s="34" t="s">
        <v>29</v>
      </c>
      <c r="B19" s="40">
        <f>+B10-B18</f>
        <v>-860450</v>
      </c>
      <c r="C19" s="41">
        <f aca="true" t="shared" si="2" ref="C19:K19">+C10-C18</f>
        <v>8618002</v>
      </c>
      <c r="D19" s="42">
        <f t="shared" si="2"/>
        <v>-14013836</v>
      </c>
      <c r="E19" s="40">
        <f t="shared" si="2"/>
        <v>-9983467</v>
      </c>
      <c r="F19" s="41">
        <f t="shared" si="2"/>
        <v>-18731714</v>
      </c>
      <c r="G19" s="43">
        <f t="shared" si="2"/>
        <v>-18731714</v>
      </c>
      <c r="H19" s="44">
        <f t="shared" si="2"/>
        <v>-20088484</v>
      </c>
      <c r="I19" s="40">
        <f t="shared" si="2"/>
        <v>-20914373</v>
      </c>
      <c r="J19" s="41">
        <f t="shared" si="2"/>
        <v>-22807349</v>
      </c>
      <c r="K19" s="43">
        <f t="shared" si="2"/>
        <v>-22733177</v>
      </c>
    </row>
    <row r="20" spans="1:11" ht="13.5">
      <c r="A20" s="22" t="s">
        <v>30</v>
      </c>
      <c r="B20" s="24">
        <v>27702000</v>
      </c>
      <c r="C20" s="6">
        <v>27709178</v>
      </c>
      <c r="D20" s="23">
        <v>36057397</v>
      </c>
      <c r="E20" s="24">
        <v>17760250</v>
      </c>
      <c r="F20" s="6">
        <v>17850252</v>
      </c>
      <c r="G20" s="25">
        <v>17850252</v>
      </c>
      <c r="H20" s="26">
        <v>9330241</v>
      </c>
      <c r="I20" s="24">
        <v>19241550</v>
      </c>
      <c r="J20" s="6">
        <v>17519900</v>
      </c>
      <c r="K20" s="25">
        <v>18290350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26841550</v>
      </c>
      <c r="C22" s="52">
        <f aca="true" t="shared" si="3" ref="C22:K22">SUM(C19:C21)</f>
        <v>36327180</v>
      </c>
      <c r="D22" s="53">
        <f t="shared" si="3"/>
        <v>22043561</v>
      </c>
      <c r="E22" s="51">
        <f t="shared" si="3"/>
        <v>7776783</v>
      </c>
      <c r="F22" s="52">
        <f t="shared" si="3"/>
        <v>-881462</v>
      </c>
      <c r="G22" s="54">
        <f t="shared" si="3"/>
        <v>-881462</v>
      </c>
      <c r="H22" s="55">
        <f t="shared" si="3"/>
        <v>-10758243</v>
      </c>
      <c r="I22" s="51">
        <f t="shared" si="3"/>
        <v>-1672823</v>
      </c>
      <c r="J22" s="52">
        <f t="shared" si="3"/>
        <v>-5287449</v>
      </c>
      <c r="K22" s="54">
        <f t="shared" si="3"/>
        <v>-4442827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26841550</v>
      </c>
      <c r="C24" s="41">
        <f aca="true" t="shared" si="4" ref="C24:K24">SUM(C22:C23)</f>
        <v>36327180</v>
      </c>
      <c r="D24" s="42">
        <f t="shared" si="4"/>
        <v>22043561</v>
      </c>
      <c r="E24" s="40">
        <f t="shared" si="4"/>
        <v>7776783</v>
      </c>
      <c r="F24" s="41">
        <f t="shared" si="4"/>
        <v>-881462</v>
      </c>
      <c r="G24" s="43">
        <f t="shared" si="4"/>
        <v>-881462</v>
      </c>
      <c r="H24" s="44">
        <f t="shared" si="4"/>
        <v>-10758243</v>
      </c>
      <c r="I24" s="40">
        <f t="shared" si="4"/>
        <v>-1672823</v>
      </c>
      <c r="J24" s="41">
        <f t="shared" si="4"/>
        <v>-5287449</v>
      </c>
      <c r="K24" s="43">
        <f t="shared" si="4"/>
        <v>-4442827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26958618</v>
      </c>
      <c r="C27" s="7">
        <v>33034240</v>
      </c>
      <c r="D27" s="64">
        <v>40154696</v>
      </c>
      <c r="E27" s="65">
        <v>21005250</v>
      </c>
      <c r="F27" s="7">
        <v>22679144</v>
      </c>
      <c r="G27" s="66">
        <v>22679144</v>
      </c>
      <c r="H27" s="67">
        <v>22587121</v>
      </c>
      <c r="I27" s="65">
        <v>25388550</v>
      </c>
      <c r="J27" s="7">
        <v>17519900</v>
      </c>
      <c r="K27" s="66">
        <v>18290350</v>
      </c>
    </row>
    <row r="28" spans="1:11" ht="13.5">
      <c r="A28" s="68" t="s">
        <v>30</v>
      </c>
      <c r="B28" s="6">
        <v>24010168</v>
      </c>
      <c r="C28" s="6">
        <v>29391553</v>
      </c>
      <c r="D28" s="23">
        <v>31705892</v>
      </c>
      <c r="E28" s="24">
        <v>21005250</v>
      </c>
      <c r="F28" s="6">
        <v>20760244</v>
      </c>
      <c r="G28" s="25">
        <v>20760244</v>
      </c>
      <c r="H28" s="26">
        <v>21103336</v>
      </c>
      <c r="I28" s="24">
        <v>19241550</v>
      </c>
      <c r="J28" s="6">
        <v>17519900</v>
      </c>
      <c r="K28" s="25">
        <v>18290350</v>
      </c>
    </row>
    <row r="29" spans="1:11" ht="13.5">
      <c r="A29" s="22" t="s">
        <v>132</v>
      </c>
      <c r="B29" s="6">
        <v>591561</v>
      </c>
      <c r="C29" s="6">
        <v>591443</v>
      </c>
      <c r="D29" s="23">
        <v>0</v>
      </c>
      <c r="E29" s="24">
        <v>0</v>
      </c>
      <c r="F29" s="6">
        <v>13050</v>
      </c>
      <c r="G29" s="25">
        <v>13050</v>
      </c>
      <c r="H29" s="26">
        <v>16313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2356889</v>
      </c>
      <c r="C31" s="6">
        <v>3051244</v>
      </c>
      <c r="D31" s="23">
        <v>8448804</v>
      </c>
      <c r="E31" s="24">
        <v>0</v>
      </c>
      <c r="F31" s="6">
        <v>1905850</v>
      </c>
      <c r="G31" s="25">
        <v>1905850</v>
      </c>
      <c r="H31" s="26">
        <v>1467472</v>
      </c>
      <c r="I31" s="24">
        <v>6147000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26958618</v>
      </c>
      <c r="C32" s="7">
        <f aca="true" t="shared" si="5" ref="C32:K32">SUM(C28:C31)</f>
        <v>33034240</v>
      </c>
      <c r="D32" s="64">
        <f t="shared" si="5"/>
        <v>40154696</v>
      </c>
      <c r="E32" s="65">
        <f t="shared" si="5"/>
        <v>21005250</v>
      </c>
      <c r="F32" s="7">
        <f t="shared" si="5"/>
        <v>22679144</v>
      </c>
      <c r="G32" s="66">
        <f t="shared" si="5"/>
        <v>22679144</v>
      </c>
      <c r="H32" s="67">
        <f t="shared" si="5"/>
        <v>22587121</v>
      </c>
      <c r="I32" s="65">
        <f t="shared" si="5"/>
        <v>25388550</v>
      </c>
      <c r="J32" s="7">
        <f t="shared" si="5"/>
        <v>17519900</v>
      </c>
      <c r="K32" s="66">
        <f t="shared" si="5"/>
        <v>18290350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54293952</v>
      </c>
      <c r="C35" s="6">
        <v>74847116</v>
      </c>
      <c r="D35" s="23">
        <v>80449097</v>
      </c>
      <c r="E35" s="24">
        <v>55069080</v>
      </c>
      <c r="F35" s="6">
        <v>175807046</v>
      </c>
      <c r="G35" s="25">
        <v>175807046</v>
      </c>
      <c r="H35" s="26">
        <v>65027475</v>
      </c>
      <c r="I35" s="24">
        <v>59328489</v>
      </c>
      <c r="J35" s="6">
        <v>63728907</v>
      </c>
      <c r="K35" s="25">
        <v>69837665</v>
      </c>
    </row>
    <row r="36" spans="1:11" ht="13.5">
      <c r="A36" s="22" t="s">
        <v>39</v>
      </c>
      <c r="B36" s="6">
        <v>148808927</v>
      </c>
      <c r="C36" s="6">
        <v>172235421</v>
      </c>
      <c r="D36" s="23">
        <v>333020112</v>
      </c>
      <c r="E36" s="24">
        <v>219124514</v>
      </c>
      <c r="F36" s="6">
        <v>22679144</v>
      </c>
      <c r="G36" s="25">
        <v>22679144</v>
      </c>
      <c r="H36" s="26">
        <v>337753590</v>
      </c>
      <c r="I36" s="24">
        <v>333553213</v>
      </c>
      <c r="J36" s="6">
        <v>330376299</v>
      </c>
      <c r="K36" s="25">
        <v>326770205</v>
      </c>
    </row>
    <row r="37" spans="1:11" ht="13.5">
      <c r="A37" s="22" t="s">
        <v>40</v>
      </c>
      <c r="B37" s="6">
        <v>19005997</v>
      </c>
      <c r="C37" s="6">
        <v>22015113</v>
      </c>
      <c r="D37" s="23">
        <v>21784751</v>
      </c>
      <c r="E37" s="24">
        <v>34994000</v>
      </c>
      <c r="F37" s="6">
        <v>199367652</v>
      </c>
      <c r="G37" s="25">
        <v>199367652</v>
      </c>
      <c r="H37" s="26">
        <v>27487920</v>
      </c>
      <c r="I37" s="24">
        <v>21820400</v>
      </c>
      <c r="J37" s="6">
        <v>20256320</v>
      </c>
      <c r="K37" s="25">
        <v>19005056</v>
      </c>
    </row>
    <row r="38" spans="1:11" ht="13.5">
      <c r="A38" s="22" t="s">
        <v>41</v>
      </c>
      <c r="B38" s="6">
        <v>11414785</v>
      </c>
      <c r="C38" s="6">
        <v>16061351</v>
      </c>
      <c r="D38" s="23">
        <v>16936748</v>
      </c>
      <c r="E38" s="24">
        <v>17130590</v>
      </c>
      <c r="F38" s="6">
        <v>0</v>
      </c>
      <c r="G38" s="25">
        <v>0</v>
      </c>
      <c r="H38" s="26">
        <v>16984399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172682097</v>
      </c>
      <c r="C39" s="6">
        <v>209006073</v>
      </c>
      <c r="D39" s="23">
        <v>374747710</v>
      </c>
      <c r="E39" s="24">
        <v>222069004</v>
      </c>
      <c r="F39" s="6">
        <v>-881462</v>
      </c>
      <c r="G39" s="25">
        <v>-881462</v>
      </c>
      <c r="H39" s="26">
        <v>358308746</v>
      </c>
      <c r="I39" s="24">
        <v>371061302</v>
      </c>
      <c r="J39" s="6">
        <v>373848886</v>
      </c>
      <c r="K39" s="25">
        <v>377602814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28158801</v>
      </c>
      <c r="C42" s="6">
        <v>33757935</v>
      </c>
      <c r="D42" s="23">
        <v>24690061</v>
      </c>
      <c r="E42" s="24">
        <v>18431173</v>
      </c>
      <c r="F42" s="6">
        <v>19675937</v>
      </c>
      <c r="G42" s="25">
        <v>19675937</v>
      </c>
      <c r="H42" s="26">
        <v>30486925</v>
      </c>
      <c r="I42" s="24">
        <v>17773034</v>
      </c>
      <c r="J42" s="6">
        <v>19423379</v>
      </c>
      <c r="K42" s="25">
        <v>21752894</v>
      </c>
    </row>
    <row r="43" spans="1:11" ht="13.5">
      <c r="A43" s="22" t="s">
        <v>45</v>
      </c>
      <c r="B43" s="6">
        <v>-26911576</v>
      </c>
      <c r="C43" s="6">
        <v>-33034530</v>
      </c>
      <c r="D43" s="23">
        <v>-40154696</v>
      </c>
      <c r="E43" s="24">
        <v>-21005252</v>
      </c>
      <c r="F43" s="6">
        <v>-22679144</v>
      </c>
      <c r="G43" s="25">
        <v>-22679144</v>
      </c>
      <c r="H43" s="26">
        <v>-22587122</v>
      </c>
      <c r="I43" s="24">
        <v>-25388550</v>
      </c>
      <c r="J43" s="6">
        <v>-17519902</v>
      </c>
      <c r="K43" s="25">
        <v>-18290352</v>
      </c>
    </row>
    <row r="44" spans="1:11" ht="13.5">
      <c r="A44" s="22" t="s">
        <v>46</v>
      </c>
      <c r="B44" s="6">
        <v>141544</v>
      </c>
      <c r="C44" s="6">
        <v>-50488</v>
      </c>
      <c r="D44" s="23">
        <v>-77464</v>
      </c>
      <c r="E44" s="24">
        <v>0</v>
      </c>
      <c r="F44" s="6">
        <v>0</v>
      </c>
      <c r="G44" s="25">
        <v>0</v>
      </c>
      <c r="H44" s="26">
        <v>-34669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47062897</v>
      </c>
      <c r="C45" s="7">
        <v>47736089</v>
      </c>
      <c r="D45" s="64">
        <v>32193990</v>
      </c>
      <c r="E45" s="65">
        <v>38617921</v>
      </c>
      <c r="F45" s="7">
        <v>29096180</v>
      </c>
      <c r="G45" s="66">
        <v>29096180</v>
      </c>
      <c r="H45" s="67">
        <v>39964521</v>
      </c>
      <c r="I45" s="65">
        <v>19684484</v>
      </c>
      <c r="J45" s="7">
        <v>21587961</v>
      </c>
      <c r="K45" s="66">
        <v>25050503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47063052</v>
      </c>
      <c r="C48" s="6">
        <v>47736355</v>
      </c>
      <c r="D48" s="23">
        <v>32099387</v>
      </c>
      <c r="E48" s="24">
        <v>40500000</v>
      </c>
      <c r="F48" s="6">
        <v>174733034</v>
      </c>
      <c r="G48" s="25">
        <v>174733034</v>
      </c>
      <c r="H48" s="26">
        <v>39964521</v>
      </c>
      <c r="I48" s="24">
        <v>19684480</v>
      </c>
      <c r="J48" s="6">
        <v>21588257</v>
      </c>
      <c r="K48" s="25">
        <v>25050577</v>
      </c>
    </row>
    <row r="49" spans="1:11" ht="13.5">
      <c r="A49" s="22" t="s">
        <v>50</v>
      </c>
      <c r="B49" s="6">
        <f>+B75</f>
        <v>12108470.408611132</v>
      </c>
      <c r="C49" s="6">
        <f aca="true" t="shared" si="6" ref="C49:K49">+C75</f>
        <v>19977391.805261217</v>
      </c>
      <c r="D49" s="23">
        <f t="shared" si="6"/>
        <v>32435953.53198217</v>
      </c>
      <c r="E49" s="24">
        <f t="shared" si="6"/>
        <v>22130609.695293605</v>
      </c>
      <c r="F49" s="6">
        <f t="shared" si="6"/>
        <v>198349005.29854223</v>
      </c>
      <c r="G49" s="25">
        <f t="shared" si="6"/>
        <v>198349005.29854223</v>
      </c>
      <c r="H49" s="26">
        <f t="shared" si="6"/>
        <v>13349787.80835928</v>
      </c>
      <c r="I49" s="24">
        <f t="shared" si="6"/>
        <v>-13950507.589887612</v>
      </c>
      <c r="J49" s="6">
        <f t="shared" si="6"/>
        <v>-26002105.82494311</v>
      </c>
      <c r="K49" s="25">
        <f t="shared" si="6"/>
        <v>-30158404.94677841</v>
      </c>
    </row>
    <row r="50" spans="1:11" ht="13.5">
      <c r="A50" s="34" t="s">
        <v>51</v>
      </c>
      <c r="B50" s="7">
        <f>+B48-B49</f>
        <v>34954581.59138887</v>
      </c>
      <c r="C50" s="7">
        <f aca="true" t="shared" si="7" ref="C50:K50">+C48-C49</f>
        <v>27758963.194738783</v>
      </c>
      <c r="D50" s="64">
        <f t="shared" si="7"/>
        <v>-336566.53198216856</v>
      </c>
      <c r="E50" s="65">
        <f t="shared" si="7"/>
        <v>18369390.304706395</v>
      </c>
      <c r="F50" s="7">
        <f t="shared" si="7"/>
        <v>-23615971.29854223</v>
      </c>
      <c r="G50" s="66">
        <f t="shared" si="7"/>
        <v>-23615971.29854223</v>
      </c>
      <c r="H50" s="67">
        <f t="shared" si="7"/>
        <v>26614733.19164072</v>
      </c>
      <c r="I50" s="65">
        <f t="shared" si="7"/>
        <v>33634987.58988761</v>
      </c>
      <c r="J50" s="7">
        <f t="shared" si="7"/>
        <v>47590362.82494311</v>
      </c>
      <c r="K50" s="66">
        <f t="shared" si="7"/>
        <v>55208981.94677841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112720029</v>
      </c>
      <c r="C53" s="6">
        <v>127387328</v>
      </c>
      <c r="D53" s="23">
        <v>157912936</v>
      </c>
      <c r="E53" s="24">
        <v>161926710</v>
      </c>
      <c r="F53" s="6">
        <v>45109284</v>
      </c>
      <c r="G53" s="25">
        <v>45109284</v>
      </c>
      <c r="H53" s="26">
        <v>130073850</v>
      </c>
      <c r="I53" s="24">
        <v>29952815</v>
      </c>
      <c r="J53" s="6">
        <v>22076975</v>
      </c>
      <c r="K53" s="25">
        <v>23418760</v>
      </c>
    </row>
    <row r="54" spans="1:11" ht="13.5">
      <c r="A54" s="22" t="s">
        <v>128</v>
      </c>
      <c r="B54" s="6">
        <v>8504530</v>
      </c>
      <c r="C54" s="6">
        <v>9607634</v>
      </c>
      <c r="D54" s="23">
        <v>17382919</v>
      </c>
      <c r="E54" s="24">
        <v>11866651</v>
      </c>
      <c r="F54" s="6">
        <v>19310408</v>
      </c>
      <c r="G54" s="25">
        <v>19310408</v>
      </c>
      <c r="H54" s="26">
        <v>17368431</v>
      </c>
      <c r="I54" s="24">
        <v>19371429</v>
      </c>
      <c r="J54" s="6">
        <v>20533716</v>
      </c>
      <c r="K54" s="25">
        <v>21765966</v>
      </c>
    </row>
    <row r="55" spans="1:11" ht="13.5">
      <c r="A55" s="22" t="s">
        <v>54</v>
      </c>
      <c r="B55" s="6">
        <v>0</v>
      </c>
      <c r="C55" s="6">
        <v>0</v>
      </c>
      <c r="D55" s="23">
        <v>25051605</v>
      </c>
      <c r="E55" s="24">
        <v>0</v>
      </c>
      <c r="F55" s="6">
        <v>0</v>
      </c>
      <c r="G55" s="25">
        <v>0</v>
      </c>
      <c r="H55" s="26">
        <v>0</v>
      </c>
      <c r="I55" s="24">
        <v>10241000</v>
      </c>
      <c r="J55" s="6">
        <v>0</v>
      </c>
      <c r="K55" s="25">
        <v>0</v>
      </c>
    </row>
    <row r="56" spans="1:11" ht="13.5">
      <c r="A56" s="22" t="s">
        <v>55</v>
      </c>
      <c r="B56" s="6">
        <v>2479726</v>
      </c>
      <c r="C56" s="6">
        <v>1929488</v>
      </c>
      <c r="D56" s="23">
        <v>2994118</v>
      </c>
      <c r="E56" s="24">
        <v>12393500</v>
      </c>
      <c r="F56" s="6">
        <v>0</v>
      </c>
      <c r="G56" s="25">
        <v>0</v>
      </c>
      <c r="H56" s="26">
        <v>0</v>
      </c>
      <c r="I56" s="24">
        <v>45719464</v>
      </c>
      <c r="J56" s="6">
        <v>40427134</v>
      </c>
      <c r="K56" s="25">
        <v>42959641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1000000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838718</v>
      </c>
      <c r="J60" s="6">
        <v>889000</v>
      </c>
      <c r="K60" s="25">
        <v>942000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4057</v>
      </c>
      <c r="F62" s="92">
        <v>0</v>
      </c>
      <c r="G62" s="93">
        <v>0</v>
      </c>
      <c r="H62" s="94">
        <v>4057</v>
      </c>
      <c r="I62" s="91">
        <v>4057</v>
      </c>
      <c r="J62" s="92">
        <v>4057</v>
      </c>
      <c r="K62" s="93">
        <v>4057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1654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13035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0.8715733340240973</v>
      </c>
      <c r="C70" s="5">
        <f aca="true" t="shared" si="8" ref="C70:K70">IF(ISERROR(C71/C72),0,(C71/C72))</f>
        <v>0.052682831916513136</v>
      </c>
      <c r="D70" s="5">
        <f t="shared" si="8"/>
        <v>-0.2331552666873453</v>
      </c>
      <c r="E70" s="5">
        <f t="shared" si="8"/>
        <v>0.9061533769526339</v>
      </c>
      <c r="F70" s="5">
        <f t="shared" si="8"/>
        <v>0.9484500186755634</v>
      </c>
      <c r="G70" s="5">
        <f t="shared" si="8"/>
        <v>0.9484500186755634</v>
      </c>
      <c r="H70" s="5">
        <f t="shared" si="8"/>
        <v>0.5482577076931903</v>
      </c>
      <c r="I70" s="5">
        <f t="shared" si="8"/>
        <v>0.902302983280213</v>
      </c>
      <c r="J70" s="5">
        <f t="shared" si="8"/>
        <v>1.097715052448007</v>
      </c>
      <c r="K70" s="5">
        <f t="shared" si="8"/>
        <v>1.0977150590093825</v>
      </c>
    </row>
    <row r="71" spans="1:11" ht="12.75" hidden="1">
      <c r="A71" s="1" t="s">
        <v>134</v>
      </c>
      <c r="B71" s="1">
        <f>+B83</f>
        <v>16554195</v>
      </c>
      <c r="C71" s="1">
        <f aca="true" t="shared" si="9" ref="C71:K71">+C83</f>
        <v>1163743</v>
      </c>
      <c r="D71" s="1">
        <f t="shared" si="9"/>
        <v>-4260518</v>
      </c>
      <c r="E71" s="1">
        <f t="shared" si="9"/>
        <v>17271480</v>
      </c>
      <c r="F71" s="1">
        <f t="shared" si="9"/>
        <v>20974460</v>
      </c>
      <c r="G71" s="1">
        <f t="shared" si="9"/>
        <v>20974460</v>
      </c>
      <c r="H71" s="1">
        <f t="shared" si="9"/>
        <v>13665910</v>
      </c>
      <c r="I71" s="1">
        <f t="shared" si="9"/>
        <v>18495504</v>
      </c>
      <c r="J71" s="1">
        <f t="shared" si="9"/>
        <v>22208174</v>
      </c>
      <c r="K71" s="1">
        <f t="shared" si="9"/>
        <v>23540663</v>
      </c>
    </row>
    <row r="72" spans="1:11" ht="12.75" hidden="1">
      <c r="A72" s="1" t="s">
        <v>135</v>
      </c>
      <c r="B72" s="1">
        <f>+B77</f>
        <v>18993462</v>
      </c>
      <c r="C72" s="1">
        <f aca="true" t="shared" si="10" ref="C72:K72">+C77</f>
        <v>22089606</v>
      </c>
      <c r="D72" s="1">
        <f t="shared" si="10"/>
        <v>18273308</v>
      </c>
      <c r="E72" s="1">
        <f t="shared" si="10"/>
        <v>19060217</v>
      </c>
      <c r="F72" s="1">
        <f t="shared" si="10"/>
        <v>22114460</v>
      </c>
      <c r="G72" s="1">
        <f t="shared" si="10"/>
        <v>22114460</v>
      </c>
      <c r="H72" s="1">
        <f t="shared" si="10"/>
        <v>24926070</v>
      </c>
      <c r="I72" s="1">
        <f t="shared" si="10"/>
        <v>20498108</v>
      </c>
      <c r="J72" s="1">
        <f t="shared" si="10"/>
        <v>20231274</v>
      </c>
      <c r="K72" s="1">
        <f t="shared" si="10"/>
        <v>21445149</v>
      </c>
    </row>
    <row r="73" spans="1:11" ht="12.75" hidden="1">
      <c r="A73" s="1" t="s">
        <v>136</v>
      </c>
      <c r="B73" s="1">
        <f>+B74</f>
        <v>29340411.333333336</v>
      </c>
      <c r="C73" s="1">
        <f aca="true" t="shared" si="11" ref="C73:K73">+(C78+C80+C81+C82)-(B78+B80+B81+B82)</f>
        <v>19964765</v>
      </c>
      <c r="D73" s="1">
        <f t="shared" si="11"/>
        <v>21202640</v>
      </c>
      <c r="E73" s="1">
        <f t="shared" si="11"/>
        <v>-33813363</v>
      </c>
      <c r="F73" s="1">
        <f>+(F78+F80+F81+F82)-(D78+D80+D81+D82)</f>
        <v>-47238431</v>
      </c>
      <c r="G73" s="1">
        <f>+(G78+G80+G81+G82)-(D78+D80+D81+D82)</f>
        <v>-47238431</v>
      </c>
      <c r="H73" s="1">
        <f>+(H78+H80+H81+H82)-(D78+D80+D81+D82)</f>
        <v>-23250484</v>
      </c>
      <c r="I73" s="1">
        <f>+(I78+I80+I81+I82)-(E78+E80+E81+E82)</f>
        <v>25144929</v>
      </c>
      <c r="J73" s="1">
        <f t="shared" si="11"/>
        <v>2496641</v>
      </c>
      <c r="K73" s="1">
        <f t="shared" si="11"/>
        <v>2646438</v>
      </c>
    </row>
    <row r="74" spans="1:11" ht="12.75" hidden="1">
      <c r="A74" s="1" t="s">
        <v>137</v>
      </c>
      <c r="B74" s="1">
        <f>+TREND(C74:E74)</f>
        <v>29340411.333333336</v>
      </c>
      <c r="C74" s="1">
        <f>+C73</f>
        <v>19964765</v>
      </c>
      <c r="D74" s="1">
        <f aca="true" t="shared" si="12" ref="D74:K74">+D73</f>
        <v>21202640</v>
      </c>
      <c r="E74" s="1">
        <f t="shared" si="12"/>
        <v>-33813363</v>
      </c>
      <c r="F74" s="1">
        <f t="shared" si="12"/>
        <v>-47238431</v>
      </c>
      <c r="G74" s="1">
        <f t="shared" si="12"/>
        <v>-47238431</v>
      </c>
      <c r="H74" s="1">
        <f t="shared" si="12"/>
        <v>-23250484</v>
      </c>
      <c r="I74" s="1">
        <f t="shared" si="12"/>
        <v>25144929</v>
      </c>
      <c r="J74" s="1">
        <f t="shared" si="12"/>
        <v>2496641</v>
      </c>
      <c r="K74" s="1">
        <f t="shared" si="12"/>
        <v>2646438</v>
      </c>
    </row>
    <row r="75" spans="1:11" ht="12.75" hidden="1">
      <c r="A75" s="1" t="s">
        <v>138</v>
      </c>
      <c r="B75" s="1">
        <f>+B84-(((B80+B81+B78)*B70)-B79)</f>
        <v>12108470.408611132</v>
      </c>
      <c r="C75" s="1">
        <f aca="true" t="shared" si="13" ref="C75:K75">+C84-(((C80+C81+C78)*C70)-C79)</f>
        <v>19977391.805261217</v>
      </c>
      <c r="D75" s="1">
        <f t="shared" si="13"/>
        <v>32435953.53198217</v>
      </c>
      <c r="E75" s="1">
        <f t="shared" si="13"/>
        <v>22130609.695293605</v>
      </c>
      <c r="F75" s="1">
        <f t="shared" si="13"/>
        <v>198349005.29854223</v>
      </c>
      <c r="G75" s="1">
        <f t="shared" si="13"/>
        <v>198349005.29854223</v>
      </c>
      <c r="H75" s="1">
        <f t="shared" si="13"/>
        <v>13349787.80835928</v>
      </c>
      <c r="I75" s="1">
        <f t="shared" si="13"/>
        <v>-13950507.589887612</v>
      </c>
      <c r="J75" s="1">
        <f t="shared" si="13"/>
        <v>-26002105.82494311</v>
      </c>
      <c r="K75" s="1">
        <f t="shared" si="13"/>
        <v>-30158404.94677841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18993462</v>
      </c>
      <c r="C77" s="3">
        <v>22089606</v>
      </c>
      <c r="D77" s="3">
        <v>18273308</v>
      </c>
      <c r="E77" s="3">
        <v>19060217</v>
      </c>
      <c r="F77" s="3">
        <v>22114460</v>
      </c>
      <c r="G77" s="3">
        <v>22114460</v>
      </c>
      <c r="H77" s="3">
        <v>24926070</v>
      </c>
      <c r="I77" s="3">
        <v>20498108</v>
      </c>
      <c r="J77" s="3">
        <v>20231274</v>
      </c>
      <c r="K77" s="3">
        <v>21445149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18335895</v>
      </c>
      <c r="C79" s="3">
        <v>21405613</v>
      </c>
      <c r="D79" s="3">
        <v>21171653</v>
      </c>
      <c r="E79" s="3">
        <v>29293000</v>
      </c>
      <c r="F79" s="3">
        <v>199367652</v>
      </c>
      <c r="G79" s="3">
        <v>199367652</v>
      </c>
      <c r="H79" s="3">
        <v>27090200</v>
      </c>
      <c r="I79" s="3">
        <v>21820400</v>
      </c>
      <c r="J79" s="3">
        <v>20256320</v>
      </c>
      <c r="K79" s="3">
        <v>19005056</v>
      </c>
    </row>
    <row r="80" spans="1:11" ht="12.75" hidden="1">
      <c r="A80" s="2" t="s">
        <v>67</v>
      </c>
      <c r="B80" s="3">
        <v>6195578</v>
      </c>
      <c r="C80" s="3">
        <v>23173105</v>
      </c>
      <c r="D80" s="3">
        <v>2578229</v>
      </c>
      <c r="E80" s="3">
        <v>9499080</v>
      </c>
      <c r="F80" s="3">
        <v>110004</v>
      </c>
      <c r="G80" s="3">
        <v>110004</v>
      </c>
      <c r="H80" s="3">
        <v>1380519</v>
      </c>
      <c r="I80" s="3">
        <v>24604001</v>
      </c>
      <c r="J80" s="3">
        <v>26198242</v>
      </c>
      <c r="K80" s="3">
        <v>27888137</v>
      </c>
    </row>
    <row r="81" spans="1:11" ht="12.75" hidden="1">
      <c r="A81" s="2" t="s">
        <v>68</v>
      </c>
      <c r="B81" s="3">
        <v>949460</v>
      </c>
      <c r="C81" s="3">
        <v>3936698</v>
      </c>
      <c r="D81" s="3">
        <v>45734214</v>
      </c>
      <c r="E81" s="3">
        <v>5000000</v>
      </c>
      <c r="F81" s="3">
        <v>964008</v>
      </c>
      <c r="G81" s="3">
        <v>964008</v>
      </c>
      <c r="H81" s="3">
        <v>23681440</v>
      </c>
      <c r="I81" s="3">
        <v>15040008</v>
      </c>
      <c r="J81" s="3">
        <v>15942408</v>
      </c>
      <c r="K81" s="3">
        <v>16898951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16554195</v>
      </c>
      <c r="C83" s="3">
        <v>1163743</v>
      </c>
      <c r="D83" s="3">
        <v>-4260518</v>
      </c>
      <c r="E83" s="3">
        <v>17271480</v>
      </c>
      <c r="F83" s="3">
        <v>20974460</v>
      </c>
      <c r="G83" s="3">
        <v>20974460</v>
      </c>
      <c r="H83" s="3">
        <v>13665910</v>
      </c>
      <c r="I83" s="3">
        <v>18495504</v>
      </c>
      <c r="J83" s="3">
        <v>22208174</v>
      </c>
      <c r="K83" s="3">
        <v>23540663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5976000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116303319</v>
      </c>
      <c r="C6" s="6">
        <v>125457447</v>
      </c>
      <c r="D6" s="23">
        <v>124228853</v>
      </c>
      <c r="E6" s="24">
        <v>228996259</v>
      </c>
      <c r="F6" s="6">
        <v>196387952</v>
      </c>
      <c r="G6" s="25">
        <v>196387952</v>
      </c>
      <c r="H6" s="26">
        <v>177003208</v>
      </c>
      <c r="I6" s="24">
        <v>306911011</v>
      </c>
      <c r="J6" s="6">
        <v>369991885</v>
      </c>
      <c r="K6" s="25">
        <v>446114178</v>
      </c>
    </row>
    <row r="7" spans="1:11" ht="13.5">
      <c r="A7" s="22" t="s">
        <v>19</v>
      </c>
      <c r="B7" s="6">
        <v>12260127</v>
      </c>
      <c r="C7" s="6">
        <v>17019400</v>
      </c>
      <c r="D7" s="23">
        <v>15432321</v>
      </c>
      <c r="E7" s="24">
        <v>12000000</v>
      </c>
      <c r="F7" s="6">
        <v>4000000</v>
      </c>
      <c r="G7" s="25">
        <v>4000000</v>
      </c>
      <c r="H7" s="26">
        <v>3801783</v>
      </c>
      <c r="I7" s="24">
        <v>2500000</v>
      </c>
      <c r="J7" s="6">
        <v>2637500</v>
      </c>
      <c r="K7" s="25">
        <v>2782563</v>
      </c>
    </row>
    <row r="8" spans="1:11" ht="13.5">
      <c r="A8" s="22" t="s">
        <v>20</v>
      </c>
      <c r="B8" s="6">
        <v>376281415</v>
      </c>
      <c r="C8" s="6">
        <v>441938337</v>
      </c>
      <c r="D8" s="23">
        <v>455381876</v>
      </c>
      <c r="E8" s="24">
        <v>462884000</v>
      </c>
      <c r="F8" s="6">
        <v>467823369</v>
      </c>
      <c r="G8" s="25">
        <v>467823369</v>
      </c>
      <c r="H8" s="26">
        <v>430313750</v>
      </c>
      <c r="I8" s="24">
        <v>492260000</v>
      </c>
      <c r="J8" s="6">
        <v>529440250</v>
      </c>
      <c r="K8" s="25">
        <v>578991483</v>
      </c>
    </row>
    <row r="9" spans="1:11" ht="13.5">
      <c r="A9" s="22" t="s">
        <v>21</v>
      </c>
      <c r="B9" s="6">
        <v>21425856</v>
      </c>
      <c r="C9" s="6">
        <v>22380312</v>
      </c>
      <c r="D9" s="23">
        <v>34554306</v>
      </c>
      <c r="E9" s="24">
        <v>20150060</v>
      </c>
      <c r="F9" s="6">
        <v>22850060</v>
      </c>
      <c r="G9" s="25">
        <v>22850060</v>
      </c>
      <c r="H9" s="26">
        <v>45274104</v>
      </c>
      <c r="I9" s="24">
        <v>25399608</v>
      </c>
      <c r="J9" s="6">
        <v>27608250</v>
      </c>
      <c r="K9" s="25">
        <v>11297204</v>
      </c>
    </row>
    <row r="10" spans="1:11" ht="25.5">
      <c r="A10" s="27" t="s">
        <v>127</v>
      </c>
      <c r="B10" s="28">
        <f>SUM(B5:B9)</f>
        <v>526270717</v>
      </c>
      <c r="C10" s="29">
        <f aca="true" t="shared" si="0" ref="C10:K10">SUM(C5:C9)</f>
        <v>606795496</v>
      </c>
      <c r="D10" s="30">
        <f t="shared" si="0"/>
        <v>629597356</v>
      </c>
      <c r="E10" s="28">
        <f t="shared" si="0"/>
        <v>724030319</v>
      </c>
      <c r="F10" s="29">
        <f t="shared" si="0"/>
        <v>691061381</v>
      </c>
      <c r="G10" s="31">
        <f t="shared" si="0"/>
        <v>691061381</v>
      </c>
      <c r="H10" s="32">
        <f t="shared" si="0"/>
        <v>656392845</v>
      </c>
      <c r="I10" s="28">
        <f t="shared" si="0"/>
        <v>827070619</v>
      </c>
      <c r="J10" s="29">
        <f t="shared" si="0"/>
        <v>929677885</v>
      </c>
      <c r="K10" s="31">
        <f t="shared" si="0"/>
        <v>1039185428</v>
      </c>
    </row>
    <row r="11" spans="1:11" ht="13.5">
      <c r="A11" s="22" t="s">
        <v>22</v>
      </c>
      <c r="B11" s="6">
        <v>176151889</v>
      </c>
      <c r="C11" s="6">
        <v>181327612</v>
      </c>
      <c r="D11" s="23">
        <v>198158827</v>
      </c>
      <c r="E11" s="24">
        <v>228193897</v>
      </c>
      <c r="F11" s="6">
        <v>221547461</v>
      </c>
      <c r="G11" s="25">
        <v>221547461</v>
      </c>
      <c r="H11" s="26">
        <v>206407522</v>
      </c>
      <c r="I11" s="24">
        <v>250245740</v>
      </c>
      <c r="J11" s="6">
        <v>251629137</v>
      </c>
      <c r="K11" s="25">
        <v>265468739</v>
      </c>
    </row>
    <row r="12" spans="1:11" ht="13.5">
      <c r="A12" s="22" t="s">
        <v>23</v>
      </c>
      <c r="B12" s="6">
        <v>10835832</v>
      </c>
      <c r="C12" s="6">
        <v>10937383</v>
      </c>
      <c r="D12" s="23">
        <v>10239416</v>
      </c>
      <c r="E12" s="24">
        <v>11085909</v>
      </c>
      <c r="F12" s="6">
        <v>12266430</v>
      </c>
      <c r="G12" s="25">
        <v>12266430</v>
      </c>
      <c r="H12" s="26">
        <v>10347456</v>
      </c>
      <c r="I12" s="24">
        <v>12266430</v>
      </c>
      <c r="J12" s="6">
        <v>12941084</v>
      </c>
      <c r="K12" s="25">
        <v>13652843</v>
      </c>
    </row>
    <row r="13" spans="1:11" ht="13.5">
      <c r="A13" s="22" t="s">
        <v>128</v>
      </c>
      <c r="B13" s="6">
        <v>83433277</v>
      </c>
      <c r="C13" s="6">
        <v>55713431</v>
      </c>
      <c r="D13" s="23">
        <v>61521906</v>
      </c>
      <c r="E13" s="24">
        <v>46713431</v>
      </c>
      <c r="F13" s="6">
        <v>36713431</v>
      </c>
      <c r="G13" s="25">
        <v>36713431</v>
      </c>
      <c r="H13" s="26">
        <v>38934806</v>
      </c>
      <c r="I13" s="24">
        <v>51000000</v>
      </c>
      <c r="J13" s="6">
        <v>53805000</v>
      </c>
      <c r="K13" s="25">
        <v>56764275</v>
      </c>
    </row>
    <row r="14" spans="1:11" ht="13.5">
      <c r="A14" s="22" t="s">
        <v>24</v>
      </c>
      <c r="B14" s="6">
        <v>2433303</v>
      </c>
      <c r="C14" s="6">
        <v>10252994</v>
      </c>
      <c r="D14" s="23">
        <v>19737550</v>
      </c>
      <c r="E14" s="24">
        <v>23019000</v>
      </c>
      <c r="F14" s="6">
        <v>23419000</v>
      </c>
      <c r="G14" s="25">
        <v>23419000</v>
      </c>
      <c r="H14" s="26">
        <v>35267972</v>
      </c>
      <c r="I14" s="24">
        <v>22609000</v>
      </c>
      <c r="J14" s="6">
        <v>23852495</v>
      </c>
      <c r="K14" s="25">
        <v>25164382</v>
      </c>
    </row>
    <row r="15" spans="1:11" ht="13.5">
      <c r="A15" s="22" t="s">
        <v>25</v>
      </c>
      <c r="B15" s="6">
        <v>76618960</v>
      </c>
      <c r="C15" s="6">
        <v>106637482</v>
      </c>
      <c r="D15" s="23">
        <v>125911682</v>
      </c>
      <c r="E15" s="24">
        <v>111033989</v>
      </c>
      <c r="F15" s="6">
        <v>121233989</v>
      </c>
      <c r="G15" s="25">
        <v>121233989</v>
      </c>
      <c r="H15" s="26">
        <v>132382728</v>
      </c>
      <c r="I15" s="24">
        <v>139150000</v>
      </c>
      <c r="J15" s="6">
        <v>146803250</v>
      </c>
      <c r="K15" s="25">
        <v>154877429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288002262</v>
      </c>
      <c r="C17" s="6">
        <v>309628525</v>
      </c>
      <c r="D17" s="23">
        <v>329787078</v>
      </c>
      <c r="E17" s="24">
        <v>318304724</v>
      </c>
      <c r="F17" s="6">
        <v>359330355</v>
      </c>
      <c r="G17" s="25">
        <v>359330355</v>
      </c>
      <c r="H17" s="26">
        <v>400803216</v>
      </c>
      <c r="I17" s="24">
        <v>333376365</v>
      </c>
      <c r="J17" s="6">
        <v>346964565</v>
      </c>
      <c r="K17" s="25">
        <v>366047618</v>
      </c>
    </row>
    <row r="18" spans="1:11" ht="13.5">
      <c r="A18" s="34" t="s">
        <v>28</v>
      </c>
      <c r="B18" s="35">
        <f>SUM(B11:B17)</f>
        <v>637475523</v>
      </c>
      <c r="C18" s="36">
        <f aca="true" t="shared" si="1" ref="C18:K18">SUM(C11:C17)</f>
        <v>674497427</v>
      </c>
      <c r="D18" s="37">
        <f t="shared" si="1"/>
        <v>745356459</v>
      </c>
      <c r="E18" s="35">
        <f t="shared" si="1"/>
        <v>738350950</v>
      </c>
      <c r="F18" s="36">
        <f t="shared" si="1"/>
        <v>774510666</v>
      </c>
      <c r="G18" s="38">
        <f t="shared" si="1"/>
        <v>774510666</v>
      </c>
      <c r="H18" s="39">
        <f t="shared" si="1"/>
        <v>824143700</v>
      </c>
      <c r="I18" s="35">
        <f t="shared" si="1"/>
        <v>808647535</v>
      </c>
      <c r="J18" s="36">
        <f t="shared" si="1"/>
        <v>835995531</v>
      </c>
      <c r="K18" s="38">
        <f t="shared" si="1"/>
        <v>881975286</v>
      </c>
    </row>
    <row r="19" spans="1:11" ht="13.5">
      <c r="A19" s="34" t="s">
        <v>29</v>
      </c>
      <c r="B19" s="40">
        <f>+B10-B18</f>
        <v>-111204806</v>
      </c>
      <c r="C19" s="41">
        <f aca="true" t="shared" si="2" ref="C19:K19">+C10-C18</f>
        <v>-67701931</v>
      </c>
      <c r="D19" s="42">
        <f t="shared" si="2"/>
        <v>-115759103</v>
      </c>
      <c r="E19" s="40">
        <f t="shared" si="2"/>
        <v>-14320631</v>
      </c>
      <c r="F19" s="41">
        <f t="shared" si="2"/>
        <v>-83449285</v>
      </c>
      <c r="G19" s="43">
        <f t="shared" si="2"/>
        <v>-83449285</v>
      </c>
      <c r="H19" s="44">
        <f t="shared" si="2"/>
        <v>-167750855</v>
      </c>
      <c r="I19" s="40">
        <f t="shared" si="2"/>
        <v>18423084</v>
      </c>
      <c r="J19" s="41">
        <f t="shared" si="2"/>
        <v>93682354</v>
      </c>
      <c r="K19" s="43">
        <f t="shared" si="2"/>
        <v>157210142</v>
      </c>
    </row>
    <row r="20" spans="1:11" ht="13.5">
      <c r="A20" s="22" t="s">
        <v>30</v>
      </c>
      <c r="B20" s="24">
        <v>228861851</v>
      </c>
      <c r="C20" s="6">
        <v>270672042</v>
      </c>
      <c r="D20" s="23">
        <v>152695790</v>
      </c>
      <c r="E20" s="24">
        <v>166766000</v>
      </c>
      <c r="F20" s="6">
        <v>166766000</v>
      </c>
      <c r="G20" s="25">
        <v>166766000</v>
      </c>
      <c r="H20" s="26">
        <v>106214334</v>
      </c>
      <c r="I20" s="24">
        <v>202528000</v>
      </c>
      <c r="J20" s="6">
        <v>211944000</v>
      </c>
      <c r="K20" s="25">
        <v>223845000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117657045</v>
      </c>
      <c r="C22" s="52">
        <f aca="true" t="shared" si="3" ref="C22:K22">SUM(C19:C21)</f>
        <v>202970111</v>
      </c>
      <c r="D22" s="53">
        <f t="shared" si="3"/>
        <v>36936687</v>
      </c>
      <c r="E22" s="51">
        <f t="shared" si="3"/>
        <v>152445369</v>
      </c>
      <c r="F22" s="52">
        <f t="shared" si="3"/>
        <v>83316715</v>
      </c>
      <c r="G22" s="54">
        <f t="shared" si="3"/>
        <v>83316715</v>
      </c>
      <c r="H22" s="55">
        <f t="shared" si="3"/>
        <v>-61536521</v>
      </c>
      <c r="I22" s="51">
        <f t="shared" si="3"/>
        <v>220951084</v>
      </c>
      <c r="J22" s="52">
        <f t="shared" si="3"/>
        <v>305626354</v>
      </c>
      <c r="K22" s="54">
        <f t="shared" si="3"/>
        <v>381055142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117657045</v>
      </c>
      <c r="C24" s="41">
        <f aca="true" t="shared" si="4" ref="C24:K24">SUM(C22:C23)</f>
        <v>202970111</v>
      </c>
      <c r="D24" s="42">
        <f t="shared" si="4"/>
        <v>36936687</v>
      </c>
      <c r="E24" s="40">
        <f t="shared" si="4"/>
        <v>152445369</v>
      </c>
      <c r="F24" s="41">
        <f t="shared" si="4"/>
        <v>83316715</v>
      </c>
      <c r="G24" s="43">
        <f t="shared" si="4"/>
        <v>83316715</v>
      </c>
      <c r="H24" s="44">
        <f t="shared" si="4"/>
        <v>-61536521</v>
      </c>
      <c r="I24" s="40">
        <f t="shared" si="4"/>
        <v>220951084</v>
      </c>
      <c r="J24" s="41">
        <f t="shared" si="4"/>
        <v>305626354</v>
      </c>
      <c r="K24" s="43">
        <f t="shared" si="4"/>
        <v>381055142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210442663</v>
      </c>
      <c r="C27" s="7">
        <v>426663752</v>
      </c>
      <c r="D27" s="64">
        <v>299133435</v>
      </c>
      <c r="E27" s="65">
        <v>201043639</v>
      </c>
      <c r="F27" s="7">
        <v>201043639</v>
      </c>
      <c r="G27" s="66">
        <v>201043639</v>
      </c>
      <c r="H27" s="67">
        <v>435201736</v>
      </c>
      <c r="I27" s="65">
        <v>207528000</v>
      </c>
      <c r="J27" s="7">
        <v>211944000</v>
      </c>
      <c r="K27" s="66">
        <v>223845000</v>
      </c>
    </row>
    <row r="28" spans="1:11" ht="13.5">
      <c r="A28" s="68" t="s">
        <v>30</v>
      </c>
      <c r="B28" s="6">
        <v>169344811</v>
      </c>
      <c r="C28" s="6">
        <v>271980386</v>
      </c>
      <c r="D28" s="23">
        <v>191306594</v>
      </c>
      <c r="E28" s="24">
        <v>166766000</v>
      </c>
      <c r="F28" s="6">
        <v>166766000</v>
      </c>
      <c r="G28" s="25">
        <v>166766000</v>
      </c>
      <c r="H28" s="26">
        <v>129300255</v>
      </c>
      <c r="I28" s="24">
        <v>202528000</v>
      </c>
      <c r="J28" s="6">
        <v>211944000</v>
      </c>
      <c r="K28" s="25">
        <v>223845000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305391907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41097852</v>
      </c>
      <c r="C31" s="6">
        <v>154683366</v>
      </c>
      <c r="D31" s="23">
        <v>107826841</v>
      </c>
      <c r="E31" s="24">
        <v>34277639</v>
      </c>
      <c r="F31" s="6">
        <v>34277639</v>
      </c>
      <c r="G31" s="25">
        <v>34277639</v>
      </c>
      <c r="H31" s="26">
        <v>509574</v>
      </c>
      <c r="I31" s="24">
        <v>5000000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210442663</v>
      </c>
      <c r="C32" s="7">
        <f aca="true" t="shared" si="5" ref="C32:K32">SUM(C28:C31)</f>
        <v>426663752</v>
      </c>
      <c r="D32" s="64">
        <f t="shared" si="5"/>
        <v>299133435</v>
      </c>
      <c r="E32" s="65">
        <f t="shared" si="5"/>
        <v>201043639</v>
      </c>
      <c r="F32" s="7">
        <f t="shared" si="5"/>
        <v>201043639</v>
      </c>
      <c r="G32" s="66">
        <f t="shared" si="5"/>
        <v>201043639</v>
      </c>
      <c r="H32" s="67">
        <f t="shared" si="5"/>
        <v>435201736</v>
      </c>
      <c r="I32" s="65">
        <f t="shared" si="5"/>
        <v>207528000</v>
      </c>
      <c r="J32" s="7">
        <f t="shared" si="5"/>
        <v>211944000</v>
      </c>
      <c r="K32" s="66">
        <f t="shared" si="5"/>
        <v>223845000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451215851</v>
      </c>
      <c r="C35" s="6">
        <v>557997294</v>
      </c>
      <c r="D35" s="23">
        <v>458207823</v>
      </c>
      <c r="E35" s="24">
        <v>583620666</v>
      </c>
      <c r="F35" s="6">
        <v>513157563</v>
      </c>
      <c r="G35" s="25">
        <v>513157563</v>
      </c>
      <c r="H35" s="26">
        <v>182726354</v>
      </c>
      <c r="I35" s="24">
        <v>608200492</v>
      </c>
      <c r="J35" s="6">
        <v>639795268</v>
      </c>
      <c r="K35" s="25">
        <v>673127758</v>
      </c>
    </row>
    <row r="36" spans="1:11" ht="13.5">
      <c r="A36" s="22" t="s">
        <v>39</v>
      </c>
      <c r="B36" s="6">
        <v>883147506</v>
      </c>
      <c r="C36" s="6">
        <v>1117853105</v>
      </c>
      <c r="D36" s="23">
        <v>1255347603</v>
      </c>
      <c r="E36" s="24">
        <v>1474965092</v>
      </c>
      <c r="F36" s="6">
        <v>1516028921</v>
      </c>
      <c r="G36" s="25">
        <v>1516028921</v>
      </c>
      <c r="H36" s="26">
        <v>1347579622</v>
      </c>
      <c r="I36" s="24">
        <v>1476395172</v>
      </c>
      <c r="J36" s="6">
        <v>1691642235</v>
      </c>
      <c r="K36" s="25">
        <v>1918971967</v>
      </c>
    </row>
    <row r="37" spans="1:11" ht="13.5">
      <c r="A37" s="22" t="s">
        <v>40</v>
      </c>
      <c r="B37" s="6">
        <v>265252105</v>
      </c>
      <c r="C37" s="6">
        <v>277309757</v>
      </c>
      <c r="D37" s="23">
        <v>192006328</v>
      </c>
      <c r="E37" s="24">
        <v>104104321</v>
      </c>
      <c r="F37" s="6">
        <v>28711383</v>
      </c>
      <c r="G37" s="25">
        <v>28711383</v>
      </c>
      <c r="H37" s="26">
        <v>223064115</v>
      </c>
      <c r="I37" s="24">
        <v>36426476</v>
      </c>
      <c r="J37" s="6">
        <v>37317268</v>
      </c>
      <c r="K37" s="25">
        <v>38719015</v>
      </c>
    </row>
    <row r="38" spans="1:11" ht="13.5">
      <c r="A38" s="22" t="s">
        <v>41</v>
      </c>
      <c r="B38" s="6">
        <v>2394499</v>
      </c>
      <c r="C38" s="6">
        <v>128853780</v>
      </c>
      <c r="D38" s="23">
        <v>210699839</v>
      </c>
      <c r="E38" s="24">
        <v>160493945</v>
      </c>
      <c r="F38" s="6">
        <v>206487609</v>
      </c>
      <c r="G38" s="25">
        <v>206487609</v>
      </c>
      <c r="H38" s="26">
        <v>213295553</v>
      </c>
      <c r="I38" s="24">
        <v>206766517</v>
      </c>
      <c r="J38" s="6">
        <v>182666744</v>
      </c>
      <c r="K38" s="25">
        <v>159004850</v>
      </c>
    </row>
    <row r="39" spans="1:11" ht="13.5">
      <c r="A39" s="22" t="s">
        <v>42</v>
      </c>
      <c r="B39" s="6">
        <v>1066716753</v>
      </c>
      <c r="C39" s="6">
        <v>1269686862</v>
      </c>
      <c r="D39" s="23">
        <v>1310849259</v>
      </c>
      <c r="E39" s="24">
        <v>1793987492</v>
      </c>
      <c r="F39" s="6">
        <v>1793987492</v>
      </c>
      <c r="G39" s="25">
        <v>1793987492</v>
      </c>
      <c r="H39" s="26">
        <v>1093946308</v>
      </c>
      <c r="I39" s="24">
        <v>1841402671</v>
      </c>
      <c r="J39" s="6">
        <v>2111453491</v>
      </c>
      <c r="K39" s="25">
        <v>2394375860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133342642</v>
      </c>
      <c r="C42" s="6">
        <v>230519280</v>
      </c>
      <c r="D42" s="23">
        <v>93263876</v>
      </c>
      <c r="E42" s="24">
        <v>221347577</v>
      </c>
      <c r="F42" s="6">
        <v>221347577</v>
      </c>
      <c r="G42" s="25">
        <v>221347577</v>
      </c>
      <c r="H42" s="26">
        <v>90227508</v>
      </c>
      <c r="I42" s="24">
        <v>221277000</v>
      </c>
      <c r="J42" s="6">
        <v>234259000</v>
      </c>
      <c r="K42" s="25">
        <v>229316000</v>
      </c>
    </row>
    <row r="43" spans="1:11" ht="13.5">
      <c r="A43" s="22" t="s">
        <v>45</v>
      </c>
      <c r="B43" s="6">
        <v>-170982340</v>
      </c>
      <c r="C43" s="6">
        <v>-290478719</v>
      </c>
      <c r="D43" s="23">
        <v>-215699946</v>
      </c>
      <c r="E43" s="24">
        <v>-199093639</v>
      </c>
      <c r="F43" s="6">
        <v>-199093639</v>
      </c>
      <c r="G43" s="25">
        <v>-199093639</v>
      </c>
      <c r="H43" s="26">
        <v>-131871001</v>
      </c>
      <c r="I43" s="24">
        <v>-207528000</v>
      </c>
      <c r="J43" s="6">
        <v>-218942000</v>
      </c>
      <c r="K43" s="25">
        <v>-230984000</v>
      </c>
    </row>
    <row r="44" spans="1:11" ht="13.5">
      <c r="A44" s="22" t="s">
        <v>46</v>
      </c>
      <c r="B44" s="6">
        <v>-5149307</v>
      </c>
      <c r="C44" s="6">
        <v>75977049</v>
      </c>
      <c r="D44" s="23">
        <v>37968127</v>
      </c>
      <c r="E44" s="24">
        <v>-23019000</v>
      </c>
      <c r="F44" s="6">
        <v>-23019000</v>
      </c>
      <c r="G44" s="25">
        <v>-23019000</v>
      </c>
      <c r="H44" s="26">
        <v>-3034067</v>
      </c>
      <c r="I44" s="24">
        <v>-8580000</v>
      </c>
      <c r="J44" s="6">
        <v>-9052000</v>
      </c>
      <c r="K44" s="25">
        <v>-9550000</v>
      </c>
    </row>
    <row r="45" spans="1:11" ht="13.5">
      <c r="A45" s="34" t="s">
        <v>47</v>
      </c>
      <c r="B45" s="7">
        <v>162493933</v>
      </c>
      <c r="C45" s="7">
        <v>178511264</v>
      </c>
      <c r="D45" s="64">
        <v>94043319</v>
      </c>
      <c r="E45" s="65">
        <v>177746201</v>
      </c>
      <c r="F45" s="7">
        <v>177746201</v>
      </c>
      <c r="G45" s="66">
        <v>177746201</v>
      </c>
      <c r="H45" s="67">
        <v>49365759</v>
      </c>
      <c r="I45" s="65">
        <v>99212319</v>
      </c>
      <c r="J45" s="7">
        <v>105477319</v>
      </c>
      <c r="K45" s="66">
        <v>94259319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162493654</v>
      </c>
      <c r="C48" s="6">
        <v>178511262</v>
      </c>
      <c r="D48" s="23">
        <v>94043319</v>
      </c>
      <c r="E48" s="24">
        <v>167123736</v>
      </c>
      <c r="F48" s="6">
        <v>96660633</v>
      </c>
      <c r="G48" s="25">
        <v>96660633</v>
      </c>
      <c r="H48" s="26">
        <v>49365759</v>
      </c>
      <c r="I48" s="24">
        <v>116562398</v>
      </c>
      <c r="J48" s="6">
        <v>121117079</v>
      </c>
      <c r="K48" s="25">
        <v>125922268</v>
      </c>
    </row>
    <row r="49" spans="1:11" ht="13.5">
      <c r="A49" s="22" t="s">
        <v>50</v>
      </c>
      <c r="B49" s="6">
        <f>+B75</f>
        <v>-93603902.25593993</v>
      </c>
      <c r="C49" s="6">
        <f aca="true" t="shared" si="6" ref="C49:K49">+C75</f>
        <v>15482449.93345359</v>
      </c>
      <c r="D49" s="23">
        <f t="shared" si="6"/>
        <v>-62084483.901480615</v>
      </c>
      <c r="E49" s="24">
        <f t="shared" si="6"/>
        <v>-250299973.45252037</v>
      </c>
      <c r="F49" s="6">
        <f t="shared" si="6"/>
        <v>-294520959.88675123</v>
      </c>
      <c r="G49" s="25">
        <f t="shared" si="6"/>
        <v>-294520959.88675123</v>
      </c>
      <c r="H49" s="26">
        <f t="shared" si="6"/>
        <v>32435893.331115454</v>
      </c>
      <c r="I49" s="24">
        <f t="shared" si="6"/>
        <v>-335367293.4359123</v>
      </c>
      <c r="J49" s="6">
        <f t="shared" si="6"/>
        <v>-310009384.9278438</v>
      </c>
      <c r="K49" s="25">
        <f t="shared" si="6"/>
        <v>-276370357.8857599</v>
      </c>
    </row>
    <row r="50" spans="1:11" ht="13.5">
      <c r="A50" s="34" t="s">
        <v>51</v>
      </c>
      <c r="B50" s="7">
        <f>+B48-B49</f>
        <v>256097556.25593993</v>
      </c>
      <c r="C50" s="7">
        <f aca="true" t="shared" si="7" ref="C50:K50">+C48-C49</f>
        <v>163028812.0665464</v>
      </c>
      <c r="D50" s="64">
        <f t="shared" si="7"/>
        <v>156127802.90148062</v>
      </c>
      <c r="E50" s="65">
        <f t="shared" si="7"/>
        <v>417423709.4525204</v>
      </c>
      <c r="F50" s="7">
        <f t="shared" si="7"/>
        <v>391181592.88675123</v>
      </c>
      <c r="G50" s="66">
        <f t="shared" si="7"/>
        <v>391181592.88675123</v>
      </c>
      <c r="H50" s="67">
        <f t="shared" si="7"/>
        <v>16929865.668884546</v>
      </c>
      <c r="I50" s="65">
        <f t="shared" si="7"/>
        <v>451929691.4359123</v>
      </c>
      <c r="J50" s="7">
        <f t="shared" si="7"/>
        <v>431126463.9278438</v>
      </c>
      <c r="K50" s="66">
        <f t="shared" si="7"/>
        <v>402292625.8857599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883147840</v>
      </c>
      <c r="C53" s="6">
        <v>1117548231</v>
      </c>
      <c r="D53" s="23">
        <v>1254580212</v>
      </c>
      <c r="E53" s="24">
        <v>1474964639</v>
      </c>
      <c r="F53" s="6">
        <v>1474964639</v>
      </c>
      <c r="G53" s="25">
        <v>1474964639</v>
      </c>
      <c r="H53" s="26">
        <v>1781398235</v>
      </c>
      <c r="I53" s="24">
        <v>1476395000</v>
      </c>
      <c r="J53" s="6">
        <v>1691642000</v>
      </c>
      <c r="K53" s="25">
        <v>1918972000</v>
      </c>
    </row>
    <row r="54" spans="1:11" ht="13.5">
      <c r="A54" s="22" t="s">
        <v>128</v>
      </c>
      <c r="B54" s="6">
        <v>83433277</v>
      </c>
      <c r="C54" s="6">
        <v>55713431</v>
      </c>
      <c r="D54" s="23">
        <v>61521906</v>
      </c>
      <c r="E54" s="24">
        <v>46713431</v>
      </c>
      <c r="F54" s="6">
        <v>36713431</v>
      </c>
      <c r="G54" s="25">
        <v>36713431</v>
      </c>
      <c r="H54" s="26">
        <v>38934806</v>
      </c>
      <c r="I54" s="24">
        <v>51000000</v>
      </c>
      <c r="J54" s="6">
        <v>53805000</v>
      </c>
      <c r="K54" s="25">
        <v>56764275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32327639</v>
      </c>
      <c r="F55" s="6">
        <v>32327639</v>
      </c>
      <c r="G55" s="25">
        <v>32327639</v>
      </c>
      <c r="H55" s="26">
        <v>0</v>
      </c>
      <c r="I55" s="24">
        <v>202528000</v>
      </c>
      <c r="J55" s="6">
        <v>211944000</v>
      </c>
      <c r="K55" s="25">
        <v>223845000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278895000</v>
      </c>
      <c r="F56" s="6">
        <v>278895000</v>
      </c>
      <c r="G56" s="25">
        <v>278895000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31520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1859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0.8470655109928598</v>
      </c>
      <c r="C70" s="5">
        <f aca="true" t="shared" si="8" ref="C70:K70">IF(ISERROR(C71/C72),0,(C71/C72))</f>
        <v>0.4532168334613351</v>
      </c>
      <c r="D70" s="5">
        <f t="shared" si="8"/>
        <v>0.5743536378439227</v>
      </c>
      <c r="E70" s="5">
        <f t="shared" si="8"/>
        <v>0.6628602849235754</v>
      </c>
      <c r="F70" s="5">
        <f t="shared" si="8"/>
        <v>0.7532872538545003</v>
      </c>
      <c r="G70" s="5">
        <f t="shared" si="8"/>
        <v>0.7532872538545003</v>
      </c>
      <c r="H70" s="5">
        <f t="shared" si="8"/>
        <v>0.9208869918475092</v>
      </c>
      <c r="I70" s="5">
        <f t="shared" si="8"/>
        <v>0.7312796706024011</v>
      </c>
      <c r="J70" s="5">
        <f t="shared" si="8"/>
        <v>0.6468282512026813</v>
      </c>
      <c r="K70" s="5">
        <f t="shared" si="8"/>
        <v>0.5541947795256219</v>
      </c>
    </row>
    <row r="71" spans="1:11" ht="12.75" hidden="1">
      <c r="A71" s="1" t="s">
        <v>134</v>
      </c>
      <c r="B71" s="1">
        <f>+B83</f>
        <v>116665634</v>
      </c>
      <c r="C71" s="1">
        <f aca="true" t="shared" si="9" ref="C71:K71">+C83</f>
        <v>67002561</v>
      </c>
      <c r="D71" s="1">
        <f t="shared" si="9"/>
        <v>91197685</v>
      </c>
      <c r="E71" s="1">
        <f t="shared" si="9"/>
        <v>165149200</v>
      </c>
      <c r="F71" s="1">
        <f t="shared" si="9"/>
        <v>165149200</v>
      </c>
      <c r="G71" s="1">
        <f t="shared" si="9"/>
        <v>165149200</v>
      </c>
      <c r="H71" s="1">
        <f t="shared" si="9"/>
        <v>177003208</v>
      </c>
      <c r="I71" s="1">
        <f t="shared" si="9"/>
        <v>243012000</v>
      </c>
      <c r="J71" s="1">
        <f t="shared" si="9"/>
        <v>257179000</v>
      </c>
      <c r="K71" s="1">
        <f t="shared" si="9"/>
        <v>253495000</v>
      </c>
    </row>
    <row r="72" spans="1:11" ht="12.75" hidden="1">
      <c r="A72" s="1" t="s">
        <v>135</v>
      </c>
      <c r="B72" s="1">
        <f>+B77</f>
        <v>137729175</v>
      </c>
      <c r="C72" s="1">
        <f aca="true" t="shared" si="10" ref="C72:K72">+C77</f>
        <v>147837759</v>
      </c>
      <c r="D72" s="1">
        <f t="shared" si="10"/>
        <v>158783159</v>
      </c>
      <c r="E72" s="1">
        <f t="shared" si="10"/>
        <v>249146319</v>
      </c>
      <c r="F72" s="1">
        <f t="shared" si="10"/>
        <v>219238012</v>
      </c>
      <c r="G72" s="1">
        <f t="shared" si="10"/>
        <v>219238012</v>
      </c>
      <c r="H72" s="1">
        <f t="shared" si="10"/>
        <v>192209478</v>
      </c>
      <c r="I72" s="1">
        <f t="shared" si="10"/>
        <v>332310619</v>
      </c>
      <c r="J72" s="1">
        <f t="shared" si="10"/>
        <v>397600135</v>
      </c>
      <c r="K72" s="1">
        <f t="shared" si="10"/>
        <v>457411382</v>
      </c>
    </row>
    <row r="73" spans="1:11" ht="12.75" hidden="1">
      <c r="A73" s="1" t="s">
        <v>136</v>
      </c>
      <c r="B73" s="1">
        <f>+B74</f>
        <v>60901618.33333336</v>
      </c>
      <c r="C73" s="1">
        <f aca="true" t="shared" si="11" ref="C73:K73">+(C78+C80+C81+C82)-(B78+B80+B81+B82)</f>
        <v>90155739</v>
      </c>
      <c r="D73" s="1">
        <f t="shared" si="11"/>
        <v>-16118196</v>
      </c>
      <c r="E73" s="1">
        <f t="shared" si="11"/>
        <v>53132593</v>
      </c>
      <c r="F73" s="1">
        <f>+(F78+F80+F81+F82)-(D78+D80+D81+D82)</f>
        <v>53132593</v>
      </c>
      <c r="G73" s="1">
        <f>+(G78+G80+G81+G82)-(D78+D80+D81+D82)</f>
        <v>53132593</v>
      </c>
      <c r="H73" s="1">
        <f>+(H78+H80+H81+H82)-(D78+D80+D81+D82)</f>
        <v>-230395503</v>
      </c>
      <c r="I73" s="1">
        <f>+(I78+I80+I81+I82)-(E78+E80+E81+E82)</f>
        <v>76813381</v>
      </c>
      <c r="J73" s="1">
        <f t="shared" si="11"/>
        <v>27040095</v>
      </c>
      <c r="K73" s="1">
        <f t="shared" si="11"/>
        <v>28527301</v>
      </c>
    </row>
    <row r="74" spans="1:11" ht="12.75" hidden="1">
      <c r="A74" s="1" t="s">
        <v>137</v>
      </c>
      <c r="B74" s="1">
        <f>+TREND(C74:E74)</f>
        <v>60901618.33333336</v>
      </c>
      <c r="C74" s="1">
        <f>+C73</f>
        <v>90155739</v>
      </c>
      <c r="D74" s="1">
        <f aca="true" t="shared" si="12" ref="D74:K74">+D73</f>
        <v>-16118196</v>
      </c>
      <c r="E74" s="1">
        <f t="shared" si="12"/>
        <v>53132593</v>
      </c>
      <c r="F74" s="1">
        <f t="shared" si="12"/>
        <v>53132593</v>
      </c>
      <c r="G74" s="1">
        <f t="shared" si="12"/>
        <v>53132593</v>
      </c>
      <c r="H74" s="1">
        <f t="shared" si="12"/>
        <v>-230395503</v>
      </c>
      <c r="I74" s="1">
        <f t="shared" si="12"/>
        <v>76813381</v>
      </c>
      <c r="J74" s="1">
        <f t="shared" si="12"/>
        <v>27040095</v>
      </c>
      <c r="K74" s="1">
        <f t="shared" si="12"/>
        <v>28527301</v>
      </c>
    </row>
    <row r="75" spans="1:11" ht="12.75" hidden="1">
      <c r="A75" s="1" t="s">
        <v>138</v>
      </c>
      <c r="B75" s="1">
        <f>+B84-(((B80+B81+B78)*B70)-B79)</f>
        <v>-93603902.25593993</v>
      </c>
      <c r="C75" s="1">
        <f aca="true" t="shared" si="13" ref="C75:K75">+C84-(((C80+C81+C78)*C70)-C79)</f>
        <v>15482449.93345359</v>
      </c>
      <c r="D75" s="1">
        <f t="shared" si="13"/>
        <v>-62084483.901480615</v>
      </c>
      <c r="E75" s="1">
        <f t="shared" si="13"/>
        <v>-250299973.45252037</v>
      </c>
      <c r="F75" s="1">
        <f t="shared" si="13"/>
        <v>-294520959.88675123</v>
      </c>
      <c r="G75" s="1">
        <f t="shared" si="13"/>
        <v>-294520959.88675123</v>
      </c>
      <c r="H75" s="1">
        <f t="shared" si="13"/>
        <v>32435893.331115454</v>
      </c>
      <c r="I75" s="1">
        <f t="shared" si="13"/>
        <v>-335367293.4359123</v>
      </c>
      <c r="J75" s="1">
        <f t="shared" si="13"/>
        <v>-310009384.9278438</v>
      </c>
      <c r="K75" s="1">
        <f t="shared" si="13"/>
        <v>-276370357.8857599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137729175</v>
      </c>
      <c r="C77" s="3">
        <v>147837759</v>
      </c>
      <c r="D77" s="3">
        <v>158783159</v>
      </c>
      <c r="E77" s="3">
        <v>249146319</v>
      </c>
      <c r="F77" s="3">
        <v>219238012</v>
      </c>
      <c r="G77" s="3">
        <v>219238012</v>
      </c>
      <c r="H77" s="3">
        <v>192209478</v>
      </c>
      <c r="I77" s="3">
        <v>332310619</v>
      </c>
      <c r="J77" s="3">
        <v>397600135</v>
      </c>
      <c r="K77" s="3">
        <v>457411382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150058369</v>
      </c>
      <c r="C79" s="3">
        <v>186712445</v>
      </c>
      <c r="D79" s="3">
        <v>145654701</v>
      </c>
      <c r="E79" s="3">
        <v>24670854</v>
      </c>
      <c r="F79" s="3">
        <v>17961209</v>
      </c>
      <c r="G79" s="3">
        <v>17961209</v>
      </c>
      <c r="H79" s="3">
        <v>153345240</v>
      </c>
      <c r="I79" s="3">
        <v>24157650</v>
      </c>
      <c r="J79" s="3">
        <v>25486321</v>
      </c>
      <c r="K79" s="3">
        <v>26888068</v>
      </c>
    </row>
    <row r="80" spans="1:11" ht="12.75" hidden="1">
      <c r="A80" s="2" t="s">
        <v>67</v>
      </c>
      <c r="B80" s="3">
        <v>75818041</v>
      </c>
      <c r="C80" s="3">
        <v>269881479</v>
      </c>
      <c r="D80" s="3">
        <v>217404459</v>
      </c>
      <c r="E80" s="3">
        <v>371025534</v>
      </c>
      <c r="F80" s="3">
        <v>371025534</v>
      </c>
      <c r="G80" s="3">
        <v>371025534</v>
      </c>
      <c r="H80" s="3">
        <v>120379671</v>
      </c>
      <c r="I80" s="3">
        <v>393318359</v>
      </c>
      <c r="J80" s="3">
        <v>414950869</v>
      </c>
      <c r="K80" s="3">
        <v>437773167</v>
      </c>
    </row>
    <row r="81" spans="1:11" ht="12.75" hidden="1">
      <c r="A81" s="2" t="s">
        <v>68</v>
      </c>
      <c r="B81" s="3">
        <v>211836536</v>
      </c>
      <c r="C81" s="3">
        <v>107928837</v>
      </c>
      <c r="D81" s="3">
        <v>144287661</v>
      </c>
      <c r="E81" s="3">
        <v>43799179</v>
      </c>
      <c r="F81" s="3">
        <v>43799179</v>
      </c>
      <c r="G81" s="3">
        <v>43799179</v>
      </c>
      <c r="H81" s="3">
        <v>10916946</v>
      </c>
      <c r="I81" s="3">
        <v>98319735</v>
      </c>
      <c r="J81" s="3">
        <v>103727320</v>
      </c>
      <c r="K81" s="3">
        <v>109432323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116665634</v>
      </c>
      <c r="C83" s="3">
        <v>67002561</v>
      </c>
      <c r="D83" s="3">
        <v>91197685</v>
      </c>
      <c r="E83" s="3">
        <v>165149200</v>
      </c>
      <c r="F83" s="3">
        <v>165149200</v>
      </c>
      <c r="G83" s="3">
        <v>165149200</v>
      </c>
      <c r="H83" s="3">
        <v>177003208</v>
      </c>
      <c r="I83" s="3">
        <v>243012000</v>
      </c>
      <c r="J83" s="3">
        <v>257179000</v>
      </c>
      <c r="K83" s="3">
        <v>253495000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27253627</v>
      </c>
      <c r="C5" s="6">
        <v>28974286</v>
      </c>
      <c r="D5" s="23">
        <v>31321195</v>
      </c>
      <c r="E5" s="24">
        <v>31716748</v>
      </c>
      <c r="F5" s="6">
        <v>37075419</v>
      </c>
      <c r="G5" s="25">
        <v>37075419</v>
      </c>
      <c r="H5" s="26">
        <v>34265621</v>
      </c>
      <c r="I5" s="24">
        <v>32119608</v>
      </c>
      <c r="J5" s="6">
        <v>33854067</v>
      </c>
      <c r="K5" s="25">
        <v>35682186</v>
      </c>
    </row>
    <row r="6" spans="1:11" ht="13.5">
      <c r="A6" s="22" t="s">
        <v>18</v>
      </c>
      <c r="B6" s="6">
        <v>400869</v>
      </c>
      <c r="C6" s="6">
        <v>1906783</v>
      </c>
      <c r="D6" s="23">
        <v>2022856</v>
      </c>
      <c r="E6" s="24">
        <v>584000</v>
      </c>
      <c r="F6" s="6">
        <v>2142823</v>
      </c>
      <c r="G6" s="25">
        <v>2142823</v>
      </c>
      <c r="H6" s="26">
        <v>2438098</v>
      </c>
      <c r="I6" s="24">
        <v>2254250</v>
      </c>
      <c r="J6" s="6">
        <v>2375980</v>
      </c>
      <c r="K6" s="25">
        <v>2504282</v>
      </c>
    </row>
    <row r="7" spans="1:11" ht="13.5">
      <c r="A7" s="22" t="s">
        <v>19</v>
      </c>
      <c r="B7" s="6">
        <v>3910304</v>
      </c>
      <c r="C7" s="6">
        <v>3848570</v>
      </c>
      <c r="D7" s="23">
        <v>3357608</v>
      </c>
      <c r="E7" s="24">
        <v>1901000</v>
      </c>
      <c r="F7" s="6">
        <v>3139175</v>
      </c>
      <c r="G7" s="25">
        <v>3139175</v>
      </c>
      <c r="H7" s="26">
        <v>3859240</v>
      </c>
      <c r="I7" s="24">
        <v>3311830</v>
      </c>
      <c r="J7" s="6">
        <v>3490669</v>
      </c>
      <c r="K7" s="25">
        <v>3679165</v>
      </c>
    </row>
    <row r="8" spans="1:11" ht="13.5">
      <c r="A8" s="22" t="s">
        <v>20</v>
      </c>
      <c r="B8" s="6">
        <v>104937284</v>
      </c>
      <c r="C8" s="6">
        <v>129455679</v>
      </c>
      <c r="D8" s="23">
        <v>129949884</v>
      </c>
      <c r="E8" s="24">
        <v>126399000</v>
      </c>
      <c r="F8" s="6">
        <v>125927995</v>
      </c>
      <c r="G8" s="25">
        <v>125927995</v>
      </c>
      <c r="H8" s="26">
        <v>139942861</v>
      </c>
      <c r="I8" s="24">
        <v>125837000</v>
      </c>
      <c r="J8" s="6">
        <v>132302000</v>
      </c>
      <c r="K8" s="25">
        <v>142524113</v>
      </c>
    </row>
    <row r="9" spans="1:11" ht="13.5">
      <c r="A9" s="22" t="s">
        <v>21</v>
      </c>
      <c r="B9" s="6">
        <v>3727506</v>
      </c>
      <c r="C9" s="6">
        <v>4741775</v>
      </c>
      <c r="D9" s="23">
        <v>4563655</v>
      </c>
      <c r="E9" s="24">
        <v>10439815</v>
      </c>
      <c r="F9" s="6">
        <v>4502642</v>
      </c>
      <c r="G9" s="25">
        <v>4502642</v>
      </c>
      <c r="H9" s="26">
        <v>5088298</v>
      </c>
      <c r="I9" s="24">
        <v>11215308</v>
      </c>
      <c r="J9" s="6">
        <v>11474121</v>
      </c>
      <c r="K9" s="25">
        <v>12114454</v>
      </c>
    </row>
    <row r="10" spans="1:11" ht="25.5">
      <c r="A10" s="27" t="s">
        <v>127</v>
      </c>
      <c r="B10" s="28">
        <f>SUM(B5:B9)</f>
        <v>140229590</v>
      </c>
      <c r="C10" s="29">
        <f aca="true" t="shared" si="0" ref="C10:K10">SUM(C5:C9)</f>
        <v>168927093</v>
      </c>
      <c r="D10" s="30">
        <f t="shared" si="0"/>
        <v>171215198</v>
      </c>
      <c r="E10" s="28">
        <f t="shared" si="0"/>
        <v>171040563</v>
      </c>
      <c r="F10" s="29">
        <f t="shared" si="0"/>
        <v>172788054</v>
      </c>
      <c r="G10" s="31">
        <f t="shared" si="0"/>
        <v>172788054</v>
      </c>
      <c r="H10" s="32">
        <f t="shared" si="0"/>
        <v>185594118</v>
      </c>
      <c r="I10" s="28">
        <f t="shared" si="0"/>
        <v>174737996</v>
      </c>
      <c r="J10" s="29">
        <f t="shared" si="0"/>
        <v>183496837</v>
      </c>
      <c r="K10" s="31">
        <f t="shared" si="0"/>
        <v>196504200</v>
      </c>
    </row>
    <row r="11" spans="1:11" ht="13.5">
      <c r="A11" s="22" t="s">
        <v>22</v>
      </c>
      <c r="B11" s="6">
        <v>41816516</v>
      </c>
      <c r="C11" s="6">
        <v>45773202</v>
      </c>
      <c r="D11" s="23">
        <v>53037066</v>
      </c>
      <c r="E11" s="24">
        <v>60512999</v>
      </c>
      <c r="F11" s="6">
        <v>63943354</v>
      </c>
      <c r="G11" s="25">
        <v>63943354</v>
      </c>
      <c r="H11" s="26">
        <v>67005019</v>
      </c>
      <c r="I11" s="24">
        <v>80708471</v>
      </c>
      <c r="J11" s="6">
        <v>85066728</v>
      </c>
      <c r="K11" s="25">
        <v>89660332</v>
      </c>
    </row>
    <row r="12" spans="1:11" ht="13.5">
      <c r="A12" s="22" t="s">
        <v>23</v>
      </c>
      <c r="B12" s="6">
        <v>8182221</v>
      </c>
      <c r="C12" s="6">
        <v>8604997</v>
      </c>
      <c r="D12" s="23">
        <v>9147871</v>
      </c>
      <c r="E12" s="24">
        <v>9198000</v>
      </c>
      <c r="F12" s="6">
        <v>10322371</v>
      </c>
      <c r="G12" s="25">
        <v>10322371</v>
      </c>
      <c r="H12" s="26">
        <v>10282060</v>
      </c>
      <c r="I12" s="24">
        <v>10221771</v>
      </c>
      <c r="J12" s="6">
        <v>10773747</v>
      </c>
      <c r="K12" s="25">
        <v>11355529</v>
      </c>
    </row>
    <row r="13" spans="1:11" ht="13.5">
      <c r="A13" s="22" t="s">
        <v>128</v>
      </c>
      <c r="B13" s="6">
        <v>14231350</v>
      </c>
      <c r="C13" s="6">
        <v>15620781</v>
      </c>
      <c r="D13" s="23">
        <v>17925293</v>
      </c>
      <c r="E13" s="24">
        <v>23869195</v>
      </c>
      <c r="F13" s="6">
        <v>22064389</v>
      </c>
      <c r="G13" s="25">
        <v>22064389</v>
      </c>
      <c r="H13" s="26">
        <v>19505222</v>
      </c>
      <c r="I13" s="24">
        <v>19334949</v>
      </c>
      <c r="J13" s="6">
        <v>20379035</v>
      </c>
      <c r="K13" s="25">
        <v>21479503</v>
      </c>
    </row>
    <row r="14" spans="1:11" ht="13.5">
      <c r="A14" s="22" t="s">
        <v>24</v>
      </c>
      <c r="B14" s="6">
        <v>1680088</v>
      </c>
      <c r="C14" s="6">
        <v>1347178</v>
      </c>
      <c r="D14" s="23">
        <v>1034235</v>
      </c>
      <c r="E14" s="24">
        <v>2606000</v>
      </c>
      <c r="F14" s="6">
        <v>1500000</v>
      </c>
      <c r="G14" s="25">
        <v>1500000</v>
      </c>
      <c r="H14" s="26">
        <v>1272882</v>
      </c>
      <c r="I14" s="24">
        <v>1900000</v>
      </c>
      <c r="J14" s="6">
        <v>2002600</v>
      </c>
      <c r="K14" s="25">
        <v>2110740</v>
      </c>
    </row>
    <row r="15" spans="1:11" ht="13.5">
      <c r="A15" s="22" t="s">
        <v>25</v>
      </c>
      <c r="B15" s="6">
        <v>1004634</v>
      </c>
      <c r="C15" s="6">
        <v>1064208</v>
      </c>
      <c r="D15" s="23">
        <v>998921</v>
      </c>
      <c r="E15" s="24">
        <v>653691</v>
      </c>
      <c r="F15" s="6">
        <v>1139460</v>
      </c>
      <c r="G15" s="25">
        <v>1139460</v>
      </c>
      <c r="H15" s="26">
        <v>0</v>
      </c>
      <c r="I15" s="24">
        <v>1470000</v>
      </c>
      <c r="J15" s="6">
        <v>1549380</v>
      </c>
      <c r="K15" s="25">
        <v>1633047</v>
      </c>
    </row>
    <row r="16" spans="1:11" ht="13.5">
      <c r="A16" s="33" t="s">
        <v>26</v>
      </c>
      <c r="B16" s="6">
        <v>2944317</v>
      </c>
      <c r="C16" s="6">
        <v>2075427</v>
      </c>
      <c r="D16" s="23">
        <v>2007699</v>
      </c>
      <c r="E16" s="24">
        <v>3013000</v>
      </c>
      <c r="F16" s="6">
        <v>107234</v>
      </c>
      <c r="G16" s="25">
        <v>107234</v>
      </c>
      <c r="H16" s="26">
        <v>0</v>
      </c>
      <c r="I16" s="24">
        <v>120000</v>
      </c>
      <c r="J16" s="6">
        <v>126480</v>
      </c>
      <c r="K16" s="25">
        <v>133310</v>
      </c>
    </row>
    <row r="17" spans="1:11" ht="13.5">
      <c r="A17" s="22" t="s">
        <v>27</v>
      </c>
      <c r="B17" s="6">
        <v>70783272</v>
      </c>
      <c r="C17" s="6">
        <v>83345436</v>
      </c>
      <c r="D17" s="23">
        <v>93093633</v>
      </c>
      <c r="E17" s="24">
        <v>70552602</v>
      </c>
      <c r="F17" s="6">
        <v>77859229</v>
      </c>
      <c r="G17" s="25">
        <v>77859229</v>
      </c>
      <c r="H17" s="26">
        <v>81115973</v>
      </c>
      <c r="I17" s="24">
        <v>69262349</v>
      </c>
      <c r="J17" s="6">
        <v>73002515</v>
      </c>
      <c r="K17" s="25">
        <v>76944653</v>
      </c>
    </row>
    <row r="18" spans="1:11" ht="13.5">
      <c r="A18" s="34" t="s">
        <v>28</v>
      </c>
      <c r="B18" s="35">
        <f>SUM(B11:B17)</f>
        <v>140642398</v>
      </c>
      <c r="C18" s="36">
        <f aca="true" t="shared" si="1" ref="C18:K18">SUM(C11:C17)</f>
        <v>157831229</v>
      </c>
      <c r="D18" s="37">
        <f t="shared" si="1"/>
        <v>177244718</v>
      </c>
      <c r="E18" s="35">
        <f t="shared" si="1"/>
        <v>170405487</v>
      </c>
      <c r="F18" s="36">
        <f t="shared" si="1"/>
        <v>176936037</v>
      </c>
      <c r="G18" s="38">
        <f t="shared" si="1"/>
        <v>176936037</v>
      </c>
      <c r="H18" s="39">
        <f t="shared" si="1"/>
        <v>179181156</v>
      </c>
      <c r="I18" s="35">
        <f t="shared" si="1"/>
        <v>183017540</v>
      </c>
      <c r="J18" s="36">
        <f t="shared" si="1"/>
        <v>192900485</v>
      </c>
      <c r="K18" s="38">
        <f t="shared" si="1"/>
        <v>203317114</v>
      </c>
    </row>
    <row r="19" spans="1:11" ht="13.5">
      <c r="A19" s="34" t="s">
        <v>29</v>
      </c>
      <c r="B19" s="40">
        <f>+B10-B18</f>
        <v>-412808</v>
      </c>
      <c r="C19" s="41">
        <f aca="true" t="shared" si="2" ref="C19:K19">+C10-C18</f>
        <v>11095864</v>
      </c>
      <c r="D19" s="42">
        <f t="shared" si="2"/>
        <v>-6029520</v>
      </c>
      <c r="E19" s="40">
        <f t="shared" si="2"/>
        <v>635076</v>
      </c>
      <c r="F19" s="41">
        <f t="shared" si="2"/>
        <v>-4147983</v>
      </c>
      <c r="G19" s="43">
        <f t="shared" si="2"/>
        <v>-4147983</v>
      </c>
      <c r="H19" s="44">
        <f t="shared" si="2"/>
        <v>6412962</v>
      </c>
      <c r="I19" s="40">
        <f t="shared" si="2"/>
        <v>-8279544</v>
      </c>
      <c r="J19" s="41">
        <f t="shared" si="2"/>
        <v>-9403648</v>
      </c>
      <c r="K19" s="43">
        <f t="shared" si="2"/>
        <v>-6812914</v>
      </c>
    </row>
    <row r="20" spans="1:11" ht="13.5">
      <c r="A20" s="22" t="s">
        <v>30</v>
      </c>
      <c r="B20" s="24">
        <v>30944594</v>
      </c>
      <c r="C20" s="6">
        <v>40669856</v>
      </c>
      <c r="D20" s="23">
        <v>36959870</v>
      </c>
      <c r="E20" s="24">
        <v>49042000</v>
      </c>
      <c r="F20" s="6">
        <v>60296130</v>
      </c>
      <c r="G20" s="25">
        <v>60296130</v>
      </c>
      <c r="H20" s="26">
        <v>46071472</v>
      </c>
      <c r="I20" s="24">
        <v>27795000</v>
      </c>
      <c r="J20" s="6">
        <v>28304000</v>
      </c>
      <c r="K20" s="25">
        <v>29710000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30531786</v>
      </c>
      <c r="C22" s="52">
        <f aca="true" t="shared" si="3" ref="C22:K22">SUM(C19:C21)</f>
        <v>51765720</v>
      </c>
      <c r="D22" s="53">
        <f t="shared" si="3"/>
        <v>30930350</v>
      </c>
      <c r="E22" s="51">
        <f t="shared" si="3"/>
        <v>49677076</v>
      </c>
      <c r="F22" s="52">
        <f t="shared" si="3"/>
        <v>56148147</v>
      </c>
      <c r="G22" s="54">
        <f t="shared" si="3"/>
        <v>56148147</v>
      </c>
      <c r="H22" s="55">
        <f t="shared" si="3"/>
        <v>52484434</v>
      </c>
      <c r="I22" s="51">
        <f t="shared" si="3"/>
        <v>19515456</v>
      </c>
      <c r="J22" s="52">
        <f t="shared" si="3"/>
        <v>18900352</v>
      </c>
      <c r="K22" s="54">
        <f t="shared" si="3"/>
        <v>22897086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30531786</v>
      </c>
      <c r="C24" s="41">
        <f aca="true" t="shared" si="4" ref="C24:K24">SUM(C22:C23)</f>
        <v>51765720</v>
      </c>
      <c r="D24" s="42">
        <f t="shared" si="4"/>
        <v>30930350</v>
      </c>
      <c r="E24" s="40">
        <f t="shared" si="4"/>
        <v>49677076</v>
      </c>
      <c r="F24" s="41">
        <f t="shared" si="4"/>
        <v>56148147</v>
      </c>
      <c r="G24" s="43">
        <f t="shared" si="4"/>
        <v>56148147</v>
      </c>
      <c r="H24" s="44">
        <f t="shared" si="4"/>
        <v>52484434</v>
      </c>
      <c r="I24" s="40">
        <f t="shared" si="4"/>
        <v>19515456</v>
      </c>
      <c r="J24" s="41">
        <f t="shared" si="4"/>
        <v>18900352</v>
      </c>
      <c r="K24" s="43">
        <f t="shared" si="4"/>
        <v>22897086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45370132</v>
      </c>
      <c r="C27" s="7">
        <v>72882661</v>
      </c>
      <c r="D27" s="64">
        <v>62495464</v>
      </c>
      <c r="E27" s="65">
        <v>75906000</v>
      </c>
      <c r="F27" s="7">
        <v>87858109</v>
      </c>
      <c r="G27" s="66">
        <v>87858109</v>
      </c>
      <c r="H27" s="67">
        <v>79864635</v>
      </c>
      <c r="I27" s="65">
        <v>35475000</v>
      </c>
      <c r="J27" s="7">
        <v>28304000</v>
      </c>
      <c r="K27" s="66">
        <v>29710000</v>
      </c>
    </row>
    <row r="28" spans="1:11" ht="13.5">
      <c r="A28" s="68" t="s">
        <v>30</v>
      </c>
      <c r="B28" s="6">
        <v>30944594</v>
      </c>
      <c r="C28" s="6">
        <v>40669856</v>
      </c>
      <c r="D28" s="23">
        <v>44235212</v>
      </c>
      <c r="E28" s="24">
        <v>49042000</v>
      </c>
      <c r="F28" s="6">
        <v>60296130</v>
      </c>
      <c r="G28" s="25">
        <v>60296130</v>
      </c>
      <c r="H28" s="26">
        <v>12329472</v>
      </c>
      <c r="I28" s="24">
        <v>27795000</v>
      </c>
      <c r="J28" s="6">
        <v>28304000</v>
      </c>
      <c r="K28" s="25">
        <v>29710000</v>
      </c>
    </row>
    <row r="29" spans="1:11" ht="13.5">
      <c r="A29" s="22" t="s">
        <v>132</v>
      </c>
      <c r="B29" s="6">
        <v>0</v>
      </c>
      <c r="C29" s="6">
        <v>0</v>
      </c>
      <c r="D29" s="23">
        <v>243838</v>
      </c>
      <c r="E29" s="24">
        <v>0</v>
      </c>
      <c r="F29" s="6">
        <v>0</v>
      </c>
      <c r="G29" s="25">
        <v>0</v>
      </c>
      <c r="H29" s="26">
        <v>46466658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20000000</v>
      </c>
      <c r="F30" s="6">
        <v>20000000</v>
      </c>
      <c r="G30" s="25">
        <v>20000000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14425538</v>
      </c>
      <c r="C31" s="6">
        <v>32212805</v>
      </c>
      <c r="D31" s="23">
        <v>18016414</v>
      </c>
      <c r="E31" s="24">
        <v>6864000</v>
      </c>
      <c r="F31" s="6">
        <v>7561979</v>
      </c>
      <c r="G31" s="25">
        <v>7561979</v>
      </c>
      <c r="H31" s="26">
        <v>21068505</v>
      </c>
      <c r="I31" s="24">
        <v>7680000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45370132</v>
      </c>
      <c r="C32" s="7">
        <f aca="true" t="shared" si="5" ref="C32:K32">SUM(C28:C31)</f>
        <v>72882661</v>
      </c>
      <c r="D32" s="64">
        <f t="shared" si="5"/>
        <v>62495464</v>
      </c>
      <c r="E32" s="65">
        <f t="shared" si="5"/>
        <v>75906000</v>
      </c>
      <c r="F32" s="7">
        <f t="shared" si="5"/>
        <v>87858109</v>
      </c>
      <c r="G32" s="66">
        <f t="shared" si="5"/>
        <v>87858109</v>
      </c>
      <c r="H32" s="67">
        <f t="shared" si="5"/>
        <v>79864635</v>
      </c>
      <c r="I32" s="65">
        <f t="shared" si="5"/>
        <v>35475000</v>
      </c>
      <c r="J32" s="7">
        <f t="shared" si="5"/>
        <v>28304000</v>
      </c>
      <c r="K32" s="66">
        <f t="shared" si="5"/>
        <v>29710000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67261518</v>
      </c>
      <c r="C35" s="6">
        <v>69568231</v>
      </c>
      <c r="D35" s="23">
        <v>57534169</v>
      </c>
      <c r="E35" s="24">
        <v>45632570</v>
      </c>
      <c r="F35" s="6">
        <v>63324000</v>
      </c>
      <c r="G35" s="25">
        <v>63324000</v>
      </c>
      <c r="H35" s="26">
        <v>58657861</v>
      </c>
      <c r="I35" s="24">
        <v>60726772</v>
      </c>
      <c r="J35" s="6">
        <v>67924301</v>
      </c>
      <c r="K35" s="25">
        <v>78414299</v>
      </c>
    </row>
    <row r="36" spans="1:11" ht="13.5">
      <c r="A36" s="22" t="s">
        <v>39</v>
      </c>
      <c r="B36" s="6">
        <v>196042760</v>
      </c>
      <c r="C36" s="6">
        <v>249312169</v>
      </c>
      <c r="D36" s="23">
        <v>293337274</v>
      </c>
      <c r="E36" s="24">
        <v>354609002</v>
      </c>
      <c r="F36" s="6">
        <v>343514000</v>
      </c>
      <c r="G36" s="25">
        <v>343514000</v>
      </c>
      <c r="H36" s="26">
        <v>352023735</v>
      </c>
      <c r="I36" s="24">
        <v>369070808</v>
      </c>
      <c r="J36" s="6">
        <v>363393859</v>
      </c>
      <c r="K36" s="25">
        <v>363393859</v>
      </c>
    </row>
    <row r="37" spans="1:11" ht="13.5">
      <c r="A37" s="22" t="s">
        <v>40</v>
      </c>
      <c r="B37" s="6">
        <v>31201073</v>
      </c>
      <c r="C37" s="6">
        <v>41148899</v>
      </c>
      <c r="D37" s="23">
        <v>45079707</v>
      </c>
      <c r="E37" s="24">
        <v>24182000</v>
      </c>
      <c r="F37" s="6">
        <v>36612000</v>
      </c>
      <c r="G37" s="25">
        <v>36612000</v>
      </c>
      <c r="H37" s="26">
        <v>42152389</v>
      </c>
      <c r="I37" s="24">
        <v>34620316</v>
      </c>
      <c r="J37" s="6">
        <v>35967314</v>
      </c>
      <c r="K37" s="25">
        <v>35967314</v>
      </c>
    </row>
    <row r="38" spans="1:11" ht="13.5">
      <c r="A38" s="22" t="s">
        <v>41</v>
      </c>
      <c r="B38" s="6">
        <v>14477049</v>
      </c>
      <c r="C38" s="6">
        <v>10729674</v>
      </c>
      <c r="D38" s="23">
        <v>7859576</v>
      </c>
      <c r="E38" s="24">
        <v>17494902</v>
      </c>
      <c r="F38" s="6">
        <v>21146000</v>
      </c>
      <c r="G38" s="25">
        <v>21146000</v>
      </c>
      <c r="H38" s="26">
        <v>23240968</v>
      </c>
      <c r="I38" s="24">
        <v>16023467</v>
      </c>
      <c r="J38" s="6">
        <v>10900469</v>
      </c>
      <c r="K38" s="25">
        <v>6144197</v>
      </c>
    </row>
    <row r="39" spans="1:11" ht="13.5">
      <c r="A39" s="22" t="s">
        <v>42</v>
      </c>
      <c r="B39" s="6">
        <v>217626156</v>
      </c>
      <c r="C39" s="6">
        <v>267001827</v>
      </c>
      <c r="D39" s="23">
        <v>297932160</v>
      </c>
      <c r="E39" s="24">
        <v>358564670</v>
      </c>
      <c r="F39" s="6">
        <v>349080000</v>
      </c>
      <c r="G39" s="25">
        <v>349080000</v>
      </c>
      <c r="H39" s="26">
        <v>345288239</v>
      </c>
      <c r="I39" s="24">
        <v>379153797</v>
      </c>
      <c r="J39" s="6">
        <v>384450377</v>
      </c>
      <c r="K39" s="25">
        <v>399696647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50391439</v>
      </c>
      <c r="C42" s="6">
        <v>72329105</v>
      </c>
      <c r="D42" s="23">
        <v>55812175</v>
      </c>
      <c r="E42" s="24">
        <v>50724308</v>
      </c>
      <c r="F42" s="6">
        <v>61399921</v>
      </c>
      <c r="G42" s="25">
        <v>61399921</v>
      </c>
      <c r="H42" s="26">
        <v>78080279</v>
      </c>
      <c r="I42" s="24">
        <v>31351953</v>
      </c>
      <c r="J42" s="6">
        <v>31373744</v>
      </c>
      <c r="K42" s="25">
        <v>36028346</v>
      </c>
    </row>
    <row r="43" spans="1:11" ht="13.5">
      <c r="A43" s="22" t="s">
        <v>45</v>
      </c>
      <c r="B43" s="6">
        <v>-45159232</v>
      </c>
      <c r="C43" s="6">
        <v>-72355519</v>
      </c>
      <c r="D43" s="23">
        <v>-62016083</v>
      </c>
      <c r="E43" s="24">
        <v>-75906000</v>
      </c>
      <c r="F43" s="6">
        <v>-77300367</v>
      </c>
      <c r="G43" s="25">
        <v>-77300367</v>
      </c>
      <c r="H43" s="26">
        <v>-79864635</v>
      </c>
      <c r="I43" s="24">
        <v>-35475000</v>
      </c>
      <c r="J43" s="6">
        <v>-28304000</v>
      </c>
      <c r="K43" s="25">
        <v>-29710000</v>
      </c>
    </row>
    <row r="44" spans="1:11" ht="13.5">
      <c r="A44" s="22" t="s">
        <v>46</v>
      </c>
      <c r="B44" s="6">
        <v>-2803098</v>
      </c>
      <c r="C44" s="6">
        <v>-3769726</v>
      </c>
      <c r="D44" s="23">
        <v>-3851161</v>
      </c>
      <c r="E44" s="24">
        <v>10459441</v>
      </c>
      <c r="F44" s="6">
        <v>13939936</v>
      </c>
      <c r="G44" s="25">
        <v>13939936</v>
      </c>
      <c r="H44" s="26">
        <v>0</v>
      </c>
      <c r="I44" s="24">
        <v>-5123003</v>
      </c>
      <c r="J44" s="6">
        <v>-3775551</v>
      </c>
      <c r="K44" s="25">
        <v>-4162150</v>
      </c>
    </row>
    <row r="45" spans="1:11" ht="13.5">
      <c r="A45" s="34" t="s">
        <v>47</v>
      </c>
      <c r="B45" s="7">
        <v>45227297</v>
      </c>
      <c r="C45" s="7">
        <v>41431156</v>
      </c>
      <c r="D45" s="64">
        <v>31376087</v>
      </c>
      <c r="E45" s="65">
        <v>7842692</v>
      </c>
      <c r="F45" s="7">
        <v>29415490</v>
      </c>
      <c r="G45" s="66">
        <v>29415490</v>
      </c>
      <c r="H45" s="67">
        <v>29591731</v>
      </c>
      <c r="I45" s="65">
        <v>20169028</v>
      </c>
      <c r="J45" s="7">
        <v>19463221</v>
      </c>
      <c r="K45" s="66">
        <v>21619417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45227297</v>
      </c>
      <c r="C48" s="6">
        <v>41431156</v>
      </c>
      <c r="D48" s="23">
        <v>31376087</v>
      </c>
      <c r="E48" s="24">
        <v>7842691</v>
      </c>
      <c r="F48" s="6">
        <v>29415500</v>
      </c>
      <c r="G48" s="25">
        <v>29415500</v>
      </c>
      <c r="H48" s="26">
        <v>29591731</v>
      </c>
      <c r="I48" s="24">
        <v>20169028</v>
      </c>
      <c r="J48" s="6">
        <v>19463221</v>
      </c>
      <c r="K48" s="25">
        <v>21619420</v>
      </c>
    </row>
    <row r="49" spans="1:11" ht="13.5">
      <c r="A49" s="22" t="s">
        <v>50</v>
      </c>
      <c r="B49" s="6">
        <f>+B75</f>
        <v>15114563.652695134</v>
      </c>
      <c r="C49" s="6">
        <f aca="true" t="shared" si="6" ref="C49:K49">+C75</f>
        <v>20745861.799371492</v>
      </c>
      <c r="D49" s="23">
        <f t="shared" si="6"/>
        <v>27382264.18696246</v>
      </c>
      <c r="E49" s="24">
        <f t="shared" si="6"/>
        <v>-2348844.667399913</v>
      </c>
      <c r="F49" s="6">
        <f t="shared" si="6"/>
        <v>12929844.26922356</v>
      </c>
      <c r="G49" s="25">
        <f t="shared" si="6"/>
        <v>12929844.26922356</v>
      </c>
      <c r="H49" s="26">
        <f t="shared" si="6"/>
        <v>11197634.298869424</v>
      </c>
      <c r="I49" s="24">
        <f t="shared" si="6"/>
        <v>11107395.046461564</v>
      </c>
      <c r="J49" s="6">
        <f t="shared" si="6"/>
        <v>5263619.676923327</v>
      </c>
      <c r="K49" s="25">
        <f t="shared" si="6"/>
        <v>-966876.0677270517</v>
      </c>
    </row>
    <row r="50" spans="1:11" ht="13.5">
      <c r="A50" s="34" t="s">
        <v>51</v>
      </c>
      <c r="B50" s="7">
        <f>+B48-B49</f>
        <v>30112733.347304866</v>
      </c>
      <c r="C50" s="7">
        <f aca="true" t="shared" si="7" ref="C50:K50">+C48-C49</f>
        <v>20685294.200628508</v>
      </c>
      <c r="D50" s="64">
        <f t="shared" si="7"/>
        <v>3993822.8130375408</v>
      </c>
      <c r="E50" s="65">
        <f t="shared" si="7"/>
        <v>10191535.667399913</v>
      </c>
      <c r="F50" s="7">
        <f t="shared" si="7"/>
        <v>16485655.73077644</v>
      </c>
      <c r="G50" s="66">
        <f t="shared" si="7"/>
        <v>16485655.73077644</v>
      </c>
      <c r="H50" s="67">
        <f t="shared" si="7"/>
        <v>18394096.701130576</v>
      </c>
      <c r="I50" s="65">
        <f t="shared" si="7"/>
        <v>9061632.953538436</v>
      </c>
      <c r="J50" s="7">
        <f t="shared" si="7"/>
        <v>14199601.323076673</v>
      </c>
      <c r="K50" s="66">
        <f t="shared" si="7"/>
        <v>22586296.06772705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196042759</v>
      </c>
      <c r="C53" s="6">
        <v>249312216</v>
      </c>
      <c r="D53" s="23">
        <v>293337274</v>
      </c>
      <c r="E53" s="24">
        <v>295308070</v>
      </c>
      <c r="F53" s="6">
        <v>355999629</v>
      </c>
      <c r="G53" s="25">
        <v>355999629</v>
      </c>
      <c r="H53" s="26">
        <v>345123072</v>
      </c>
      <c r="I53" s="24">
        <v>35475000</v>
      </c>
      <c r="J53" s="6">
        <v>28304000</v>
      </c>
      <c r="K53" s="25">
        <v>29710000</v>
      </c>
    </row>
    <row r="54" spans="1:11" ht="13.5">
      <c r="A54" s="22" t="s">
        <v>128</v>
      </c>
      <c r="B54" s="6">
        <v>14231350</v>
      </c>
      <c r="C54" s="6">
        <v>15620781</v>
      </c>
      <c r="D54" s="23">
        <v>17925293</v>
      </c>
      <c r="E54" s="24">
        <v>23869195</v>
      </c>
      <c r="F54" s="6">
        <v>22064389</v>
      </c>
      <c r="G54" s="25">
        <v>22064389</v>
      </c>
      <c r="H54" s="26">
        <v>19505222</v>
      </c>
      <c r="I54" s="24">
        <v>19334949</v>
      </c>
      <c r="J54" s="6">
        <v>20379035</v>
      </c>
      <c r="K54" s="25">
        <v>21479503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2777265</v>
      </c>
      <c r="C56" s="6">
        <v>0</v>
      </c>
      <c r="D56" s="23">
        <v>0</v>
      </c>
      <c r="E56" s="24">
        <v>2106899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400869</v>
      </c>
      <c r="E59" s="24">
        <v>0</v>
      </c>
      <c r="F59" s="6">
        <v>1906783</v>
      </c>
      <c r="G59" s="25">
        <v>1906783</v>
      </c>
      <c r="H59" s="26">
        <v>2142824</v>
      </c>
      <c r="I59" s="24">
        <v>2254249</v>
      </c>
      <c r="J59" s="6">
        <v>2375978</v>
      </c>
      <c r="K59" s="25">
        <v>2504281</v>
      </c>
    </row>
    <row r="60" spans="1:11" ht="13.5">
      <c r="A60" s="33" t="s">
        <v>58</v>
      </c>
      <c r="B60" s="6">
        <v>7791340</v>
      </c>
      <c r="C60" s="6">
        <v>8935681</v>
      </c>
      <c r="D60" s="23">
        <v>9513224</v>
      </c>
      <c r="E60" s="24">
        <v>12281447</v>
      </c>
      <c r="F60" s="6">
        <v>12281447</v>
      </c>
      <c r="G60" s="25">
        <v>12281447</v>
      </c>
      <c r="H60" s="26">
        <v>10722387</v>
      </c>
      <c r="I60" s="24">
        <v>14644008</v>
      </c>
      <c r="J60" s="6">
        <v>15434784</v>
      </c>
      <c r="K60" s="25">
        <v>16268263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0.8398635625604766</v>
      </c>
      <c r="C70" s="5">
        <f aca="true" t="shared" si="8" ref="C70:K70">IF(ISERROR(C71/C72),0,(C71/C72))</f>
        <v>0.7865100832488277</v>
      </c>
      <c r="D70" s="5">
        <f t="shared" si="8"/>
        <v>0.7405477134385289</v>
      </c>
      <c r="E70" s="5">
        <f t="shared" si="8"/>
        <v>0.7363280170174642</v>
      </c>
      <c r="F70" s="5">
        <f t="shared" si="8"/>
        <v>0.7285433661405383</v>
      </c>
      <c r="G70" s="5">
        <f t="shared" si="8"/>
        <v>0.7285433661405383</v>
      </c>
      <c r="H70" s="5">
        <f t="shared" si="8"/>
        <v>1.0783495326392118</v>
      </c>
      <c r="I70" s="5">
        <f t="shared" si="8"/>
        <v>0.7505731076545686</v>
      </c>
      <c r="J70" s="5">
        <f t="shared" si="8"/>
        <v>0.7487519329547891</v>
      </c>
      <c r="K70" s="5">
        <f t="shared" si="8"/>
        <v>0.7485855030649339</v>
      </c>
    </row>
    <row r="71" spans="1:11" ht="12.75" hidden="1">
      <c r="A71" s="1" t="s">
        <v>134</v>
      </c>
      <c r="B71" s="1">
        <f>+B83</f>
        <v>26356600</v>
      </c>
      <c r="C71" s="1">
        <f aca="true" t="shared" si="9" ref="C71:K71">+C83</f>
        <v>28017726</v>
      </c>
      <c r="D71" s="1">
        <f t="shared" si="9"/>
        <v>28072465</v>
      </c>
      <c r="E71" s="1">
        <f t="shared" si="9"/>
        <v>31471074</v>
      </c>
      <c r="F71" s="1">
        <f t="shared" si="9"/>
        <v>31852560</v>
      </c>
      <c r="G71" s="1">
        <f t="shared" si="9"/>
        <v>31852560</v>
      </c>
      <c r="H71" s="1">
        <f t="shared" si="9"/>
        <v>45066402</v>
      </c>
      <c r="I71" s="1">
        <f t="shared" si="9"/>
        <v>34218002</v>
      </c>
      <c r="J71" s="1">
        <f t="shared" si="9"/>
        <v>35718588</v>
      </c>
      <c r="K71" s="1">
        <f t="shared" si="9"/>
        <v>37654541</v>
      </c>
    </row>
    <row r="72" spans="1:11" ht="12.75" hidden="1">
      <c r="A72" s="1" t="s">
        <v>135</v>
      </c>
      <c r="B72" s="1">
        <f>+B77</f>
        <v>31382002</v>
      </c>
      <c r="C72" s="1">
        <f aca="true" t="shared" si="10" ref="C72:K72">+C77</f>
        <v>35622844</v>
      </c>
      <c r="D72" s="1">
        <f t="shared" si="10"/>
        <v>37907706</v>
      </c>
      <c r="E72" s="1">
        <f t="shared" si="10"/>
        <v>42740563</v>
      </c>
      <c r="F72" s="1">
        <f t="shared" si="10"/>
        <v>43720884</v>
      </c>
      <c r="G72" s="1">
        <f t="shared" si="10"/>
        <v>43720884</v>
      </c>
      <c r="H72" s="1">
        <f t="shared" si="10"/>
        <v>41792017</v>
      </c>
      <c r="I72" s="1">
        <f t="shared" si="10"/>
        <v>45589166</v>
      </c>
      <c r="J72" s="1">
        <f t="shared" si="10"/>
        <v>47704168</v>
      </c>
      <c r="K72" s="1">
        <f t="shared" si="10"/>
        <v>50300922</v>
      </c>
    </row>
    <row r="73" spans="1:11" ht="12.75" hidden="1">
      <c r="A73" s="1" t="s">
        <v>136</v>
      </c>
      <c r="B73" s="1">
        <f>+B74</f>
        <v>2487414.500000001</v>
      </c>
      <c r="C73" s="1">
        <f aca="true" t="shared" si="11" ref="C73:K73">+(C78+C80+C81+C82)-(B78+B80+B81+B82)</f>
        <v>6102854</v>
      </c>
      <c r="D73" s="1">
        <f t="shared" si="11"/>
        <v>-1978993</v>
      </c>
      <c r="E73" s="1">
        <f t="shared" si="11"/>
        <v>11631797</v>
      </c>
      <c r="F73" s="1">
        <f>+(F78+F80+F81+F82)-(D78+D80+D81+D82)</f>
        <v>7750418</v>
      </c>
      <c r="G73" s="1">
        <f>+(G78+G80+G81+G82)-(D78+D80+D81+D82)</f>
        <v>7750418</v>
      </c>
      <c r="H73" s="1">
        <f>+(H78+H80+H81+H82)-(D78+D80+D81+D82)</f>
        <v>2908048</v>
      </c>
      <c r="I73" s="1">
        <f>+(I78+I80+I81+I82)-(E78+E80+E81+E82)</f>
        <v>2767865</v>
      </c>
      <c r="J73" s="1">
        <f t="shared" si="11"/>
        <v>7903336</v>
      </c>
      <c r="K73" s="1">
        <f t="shared" si="11"/>
        <v>8333799</v>
      </c>
    </row>
    <row r="74" spans="1:11" ht="12.75" hidden="1">
      <c r="A74" s="1" t="s">
        <v>137</v>
      </c>
      <c r="B74" s="1">
        <f>+TREND(C74:E74)</f>
        <v>2487414.500000001</v>
      </c>
      <c r="C74" s="1">
        <f>+C73</f>
        <v>6102854</v>
      </c>
      <c r="D74" s="1">
        <f aca="true" t="shared" si="12" ref="D74:K74">+D73</f>
        <v>-1978993</v>
      </c>
      <c r="E74" s="1">
        <f t="shared" si="12"/>
        <v>11631797</v>
      </c>
      <c r="F74" s="1">
        <f t="shared" si="12"/>
        <v>7750418</v>
      </c>
      <c r="G74" s="1">
        <f t="shared" si="12"/>
        <v>7750418</v>
      </c>
      <c r="H74" s="1">
        <f t="shared" si="12"/>
        <v>2908048</v>
      </c>
      <c r="I74" s="1">
        <f t="shared" si="12"/>
        <v>2767865</v>
      </c>
      <c r="J74" s="1">
        <f t="shared" si="12"/>
        <v>7903336</v>
      </c>
      <c r="K74" s="1">
        <f t="shared" si="12"/>
        <v>8333799</v>
      </c>
    </row>
    <row r="75" spans="1:11" ht="12.75" hidden="1">
      <c r="A75" s="1" t="s">
        <v>138</v>
      </c>
      <c r="B75" s="1">
        <f>+B84-(((B80+B81+B78)*B70)-B79)</f>
        <v>15114563.652695134</v>
      </c>
      <c r="C75" s="1">
        <f aca="true" t="shared" si="13" ref="C75:K75">+C84-(((C80+C81+C78)*C70)-C79)</f>
        <v>20745861.799371492</v>
      </c>
      <c r="D75" s="1">
        <f t="shared" si="13"/>
        <v>27382264.18696246</v>
      </c>
      <c r="E75" s="1">
        <f t="shared" si="13"/>
        <v>-2348844.667399913</v>
      </c>
      <c r="F75" s="1">
        <f t="shared" si="13"/>
        <v>12929844.26922356</v>
      </c>
      <c r="G75" s="1">
        <f t="shared" si="13"/>
        <v>12929844.26922356</v>
      </c>
      <c r="H75" s="1">
        <f t="shared" si="13"/>
        <v>11197634.298869424</v>
      </c>
      <c r="I75" s="1">
        <f t="shared" si="13"/>
        <v>11107395.046461564</v>
      </c>
      <c r="J75" s="1">
        <f t="shared" si="13"/>
        <v>5263619.676923327</v>
      </c>
      <c r="K75" s="1">
        <f t="shared" si="13"/>
        <v>-966876.0677270517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31382002</v>
      </c>
      <c r="C77" s="3">
        <v>35622844</v>
      </c>
      <c r="D77" s="3">
        <v>37907706</v>
      </c>
      <c r="E77" s="3">
        <v>42740563</v>
      </c>
      <c r="F77" s="3">
        <v>43720884</v>
      </c>
      <c r="G77" s="3">
        <v>43720884</v>
      </c>
      <c r="H77" s="3">
        <v>41792017</v>
      </c>
      <c r="I77" s="3">
        <v>45589166</v>
      </c>
      <c r="J77" s="3">
        <v>47704168</v>
      </c>
      <c r="K77" s="3">
        <v>50300922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26335194</v>
      </c>
      <c r="C79" s="3">
        <v>35973151</v>
      </c>
      <c r="D79" s="3">
        <v>39639915</v>
      </c>
      <c r="E79" s="3">
        <v>18352900</v>
      </c>
      <c r="F79" s="3">
        <v>30520000</v>
      </c>
      <c r="G79" s="3">
        <v>30520000</v>
      </c>
      <c r="H79" s="3">
        <v>35427425</v>
      </c>
      <c r="I79" s="3">
        <v>29874856</v>
      </c>
      <c r="J79" s="3">
        <v>29874856</v>
      </c>
      <c r="K79" s="3">
        <v>29874856</v>
      </c>
    </row>
    <row r="80" spans="1:11" ht="12.75" hidden="1">
      <c r="A80" s="2" t="s">
        <v>67</v>
      </c>
      <c r="B80" s="3">
        <v>18172590</v>
      </c>
      <c r="C80" s="3">
        <v>23407981</v>
      </c>
      <c r="D80" s="3">
        <v>20654617</v>
      </c>
      <c r="E80" s="3">
        <v>33277368</v>
      </c>
      <c r="F80" s="3">
        <v>28405000</v>
      </c>
      <c r="G80" s="3">
        <v>28405000</v>
      </c>
      <c r="H80" s="3">
        <v>20451540</v>
      </c>
      <c r="I80" s="3">
        <v>35054279</v>
      </c>
      <c r="J80" s="3">
        <v>42957615</v>
      </c>
      <c r="K80" s="3">
        <v>51291414</v>
      </c>
    </row>
    <row r="81" spans="1:11" ht="12.75" hidden="1">
      <c r="A81" s="2" t="s">
        <v>68</v>
      </c>
      <c r="B81" s="3">
        <v>3861631</v>
      </c>
      <c r="C81" s="3">
        <v>4729094</v>
      </c>
      <c r="D81" s="3">
        <v>5503465</v>
      </c>
      <c r="E81" s="3">
        <v>4512511</v>
      </c>
      <c r="F81" s="3">
        <v>5503500</v>
      </c>
      <c r="G81" s="3">
        <v>5503500</v>
      </c>
      <c r="H81" s="3">
        <v>8614590</v>
      </c>
      <c r="I81" s="3">
        <v>5503465</v>
      </c>
      <c r="J81" s="3">
        <v>5503465</v>
      </c>
      <c r="K81" s="3">
        <v>5503465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26356600</v>
      </c>
      <c r="C83" s="3">
        <v>28017726</v>
      </c>
      <c r="D83" s="3">
        <v>28072465</v>
      </c>
      <c r="E83" s="3">
        <v>31471074</v>
      </c>
      <c r="F83" s="3">
        <v>31852560</v>
      </c>
      <c r="G83" s="3">
        <v>31852560</v>
      </c>
      <c r="H83" s="3">
        <v>45066402</v>
      </c>
      <c r="I83" s="3">
        <v>34218002</v>
      </c>
      <c r="J83" s="3">
        <v>35718588</v>
      </c>
      <c r="K83" s="3">
        <v>37654541</v>
      </c>
    </row>
    <row r="84" spans="1:11" ht="12.75" hidden="1">
      <c r="A84" s="2" t="s">
        <v>71</v>
      </c>
      <c r="B84" s="3">
        <v>7285109</v>
      </c>
      <c r="C84" s="3">
        <v>6902804</v>
      </c>
      <c r="D84" s="3">
        <v>7113657</v>
      </c>
      <c r="E84" s="3">
        <v>7124002</v>
      </c>
      <c r="F84" s="3">
        <v>7113657</v>
      </c>
      <c r="G84" s="3">
        <v>7113657</v>
      </c>
      <c r="H84" s="3">
        <v>7113657</v>
      </c>
      <c r="I84" s="3">
        <v>11674091</v>
      </c>
      <c r="J84" s="3">
        <v>11674091</v>
      </c>
      <c r="K84" s="3">
        <v>11674091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78305959</v>
      </c>
      <c r="E5" s="24">
        <v>94693447</v>
      </c>
      <c r="F5" s="6">
        <v>94693000</v>
      </c>
      <c r="G5" s="25">
        <v>94693000</v>
      </c>
      <c r="H5" s="26">
        <v>107564328</v>
      </c>
      <c r="I5" s="24">
        <v>104286349</v>
      </c>
      <c r="J5" s="6">
        <v>109918309</v>
      </c>
      <c r="K5" s="25">
        <v>116512968</v>
      </c>
    </row>
    <row r="6" spans="1:11" ht="13.5">
      <c r="A6" s="22" t="s">
        <v>18</v>
      </c>
      <c r="B6" s="6">
        <v>0</v>
      </c>
      <c r="C6" s="6">
        <v>0</v>
      </c>
      <c r="D6" s="23">
        <v>183980194</v>
      </c>
      <c r="E6" s="24">
        <v>248308498</v>
      </c>
      <c r="F6" s="6">
        <v>248309000</v>
      </c>
      <c r="G6" s="25">
        <v>248309000</v>
      </c>
      <c r="H6" s="26">
        <v>221376503</v>
      </c>
      <c r="I6" s="24">
        <v>233956000</v>
      </c>
      <c r="J6" s="6">
        <v>247129000</v>
      </c>
      <c r="K6" s="25">
        <v>262558000</v>
      </c>
    </row>
    <row r="7" spans="1:11" ht="13.5">
      <c r="A7" s="22" t="s">
        <v>19</v>
      </c>
      <c r="B7" s="6">
        <v>0</v>
      </c>
      <c r="C7" s="6">
        <v>0</v>
      </c>
      <c r="D7" s="23">
        <v>716369</v>
      </c>
      <c r="E7" s="24">
        <v>544013</v>
      </c>
      <c r="F7" s="6">
        <v>544000</v>
      </c>
      <c r="G7" s="25">
        <v>544000</v>
      </c>
      <c r="H7" s="26">
        <v>0</v>
      </c>
      <c r="I7" s="24">
        <v>754000</v>
      </c>
      <c r="J7" s="6">
        <v>795000</v>
      </c>
      <c r="K7" s="25">
        <v>843000</v>
      </c>
    </row>
    <row r="8" spans="1:11" ht="13.5">
      <c r="A8" s="22" t="s">
        <v>20</v>
      </c>
      <c r="B8" s="6">
        <v>0</v>
      </c>
      <c r="C8" s="6">
        <v>0</v>
      </c>
      <c r="D8" s="23">
        <v>118465241</v>
      </c>
      <c r="E8" s="24">
        <v>161834000</v>
      </c>
      <c r="F8" s="6">
        <v>165551000</v>
      </c>
      <c r="G8" s="25">
        <v>165551000</v>
      </c>
      <c r="H8" s="26">
        <v>166437883</v>
      </c>
      <c r="I8" s="24">
        <v>167951000</v>
      </c>
      <c r="J8" s="6">
        <v>181607000</v>
      </c>
      <c r="K8" s="25">
        <v>195946000</v>
      </c>
    </row>
    <row r="9" spans="1:11" ht="13.5">
      <c r="A9" s="22" t="s">
        <v>21</v>
      </c>
      <c r="B9" s="6">
        <v>0</v>
      </c>
      <c r="C9" s="6">
        <v>0</v>
      </c>
      <c r="D9" s="23">
        <v>9638834</v>
      </c>
      <c r="E9" s="24">
        <v>22978689</v>
      </c>
      <c r="F9" s="6">
        <v>23156000</v>
      </c>
      <c r="G9" s="25">
        <v>23156000</v>
      </c>
      <c r="H9" s="26">
        <v>15533166</v>
      </c>
      <c r="I9" s="24">
        <v>9215221</v>
      </c>
      <c r="J9" s="6">
        <v>9712691</v>
      </c>
      <c r="K9" s="25">
        <v>10296032</v>
      </c>
    </row>
    <row r="10" spans="1:11" ht="25.5">
      <c r="A10" s="27" t="s">
        <v>127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391106597</v>
      </c>
      <c r="E10" s="28">
        <f t="shared" si="0"/>
        <v>528358647</v>
      </c>
      <c r="F10" s="29">
        <f t="shared" si="0"/>
        <v>532253000</v>
      </c>
      <c r="G10" s="31">
        <f t="shared" si="0"/>
        <v>532253000</v>
      </c>
      <c r="H10" s="32">
        <f t="shared" si="0"/>
        <v>510911880</v>
      </c>
      <c r="I10" s="28">
        <f t="shared" si="0"/>
        <v>516162570</v>
      </c>
      <c r="J10" s="29">
        <f t="shared" si="0"/>
        <v>549162000</v>
      </c>
      <c r="K10" s="31">
        <f t="shared" si="0"/>
        <v>586156000</v>
      </c>
    </row>
    <row r="11" spans="1:11" ht="13.5">
      <c r="A11" s="22" t="s">
        <v>22</v>
      </c>
      <c r="B11" s="6">
        <v>0</v>
      </c>
      <c r="C11" s="6">
        <v>0</v>
      </c>
      <c r="D11" s="23">
        <v>111393417</v>
      </c>
      <c r="E11" s="24">
        <v>129226494</v>
      </c>
      <c r="F11" s="6">
        <v>159226000</v>
      </c>
      <c r="G11" s="25">
        <v>159226000</v>
      </c>
      <c r="H11" s="26">
        <v>169549797</v>
      </c>
      <c r="I11" s="24">
        <v>151713746</v>
      </c>
      <c r="J11" s="6">
        <v>159905442</v>
      </c>
      <c r="K11" s="25">
        <v>169500225</v>
      </c>
    </row>
    <row r="12" spans="1:11" ht="13.5">
      <c r="A12" s="22" t="s">
        <v>23</v>
      </c>
      <c r="B12" s="6">
        <v>0</v>
      </c>
      <c r="C12" s="6">
        <v>0</v>
      </c>
      <c r="D12" s="23">
        <v>11764874</v>
      </c>
      <c r="E12" s="24">
        <v>16118555</v>
      </c>
      <c r="F12" s="6">
        <v>16119000</v>
      </c>
      <c r="G12" s="25">
        <v>16119000</v>
      </c>
      <c r="H12" s="26">
        <v>14118777</v>
      </c>
      <c r="I12" s="24">
        <v>17778963</v>
      </c>
      <c r="J12" s="6">
        <v>18738919</v>
      </c>
      <c r="K12" s="25">
        <v>19863033</v>
      </c>
    </row>
    <row r="13" spans="1:11" ht="13.5">
      <c r="A13" s="22" t="s">
        <v>128</v>
      </c>
      <c r="B13" s="6">
        <v>0</v>
      </c>
      <c r="C13" s="6">
        <v>0</v>
      </c>
      <c r="D13" s="23">
        <v>45221668</v>
      </c>
      <c r="E13" s="24">
        <v>45159135</v>
      </c>
      <c r="F13" s="6">
        <v>45159000</v>
      </c>
      <c r="G13" s="25">
        <v>45159000</v>
      </c>
      <c r="H13" s="26">
        <v>37277779</v>
      </c>
      <c r="I13" s="24">
        <v>47659905</v>
      </c>
      <c r="J13" s="6">
        <v>50233790</v>
      </c>
      <c r="K13" s="25">
        <v>53248085</v>
      </c>
    </row>
    <row r="14" spans="1:11" ht="13.5">
      <c r="A14" s="22" t="s">
        <v>24</v>
      </c>
      <c r="B14" s="6">
        <v>0</v>
      </c>
      <c r="C14" s="6">
        <v>0</v>
      </c>
      <c r="D14" s="23">
        <v>4780140</v>
      </c>
      <c r="E14" s="24">
        <v>2538858</v>
      </c>
      <c r="F14" s="6">
        <v>2039000</v>
      </c>
      <c r="G14" s="25">
        <v>2039000</v>
      </c>
      <c r="H14" s="26">
        <v>4869501</v>
      </c>
      <c r="I14" s="24">
        <v>1001998</v>
      </c>
      <c r="J14" s="6">
        <v>1055995</v>
      </c>
      <c r="K14" s="25">
        <v>1119002</v>
      </c>
    </row>
    <row r="15" spans="1:11" ht="13.5">
      <c r="A15" s="22" t="s">
        <v>25</v>
      </c>
      <c r="B15" s="6">
        <v>0</v>
      </c>
      <c r="C15" s="6">
        <v>0</v>
      </c>
      <c r="D15" s="23">
        <v>215435195</v>
      </c>
      <c r="E15" s="24">
        <v>167313866</v>
      </c>
      <c r="F15" s="6">
        <v>161644000</v>
      </c>
      <c r="G15" s="25">
        <v>161644000</v>
      </c>
      <c r="H15" s="26">
        <v>168853164</v>
      </c>
      <c r="I15" s="24">
        <v>189418967</v>
      </c>
      <c r="J15" s="6">
        <v>199647926</v>
      </c>
      <c r="K15" s="25">
        <v>211626030</v>
      </c>
    </row>
    <row r="16" spans="1:11" ht="13.5">
      <c r="A16" s="33" t="s">
        <v>26</v>
      </c>
      <c r="B16" s="6">
        <v>0</v>
      </c>
      <c r="C16" s="6">
        <v>0</v>
      </c>
      <c r="D16" s="23">
        <v>21274354</v>
      </c>
      <c r="E16" s="24">
        <v>10000000</v>
      </c>
      <c r="F16" s="6">
        <v>10000000</v>
      </c>
      <c r="G16" s="25">
        <v>10000000</v>
      </c>
      <c r="H16" s="26">
        <v>30899337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0</v>
      </c>
      <c r="C17" s="6">
        <v>0</v>
      </c>
      <c r="D17" s="23">
        <v>128364855</v>
      </c>
      <c r="E17" s="24">
        <v>119873718</v>
      </c>
      <c r="F17" s="6">
        <v>118491500</v>
      </c>
      <c r="G17" s="25">
        <v>118491500</v>
      </c>
      <c r="H17" s="26">
        <v>97969318</v>
      </c>
      <c r="I17" s="24">
        <v>92340905</v>
      </c>
      <c r="J17" s="6">
        <v>97327794</v>
      </c>
      <c r="K17" s="25">
        <v>103168083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538234503</v>
      </c>
      <c r="E18" s="35">
        <f t="shared" si="1"/>
        <v>490230626</v>
      </c>
      <c r="F18" s="36">
        <f t="shared" si="1"/>
        <v>512678500</v>
      </c>
      <c r="G18" s="38">
        <f t="shared" si="1"/>
        <v>512678500</v>
      </c>
      <c r="H18" s="39">
        <f t="shared" si="1"/>
        <v>523537673</v>
      </c>
      <c r="I18" s="35">
        <f t="shared" si="1"/>
        <v>499914484</v>
      </c>
      <c r="J18" s="36">
        <f t="shared" si="1"/>
        <v>526909866</v>
      </c>
      <c r="K18" s="38">
        <f t="shared" si="1"/>
        <v>558524458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-147127906</v>
      </c>
      <c r="E19" s="40">
        <f t="shared" si="2"/>
        <v>38128021</v>
      </c>
      <c r="F19" s="41">
        <f t="shared" si="2"/>
        <v>19574500</v>
      </c>
      <c r="G19" s="43">
        <f t="shared" si="2"/>
        <v>19574500</v>
      </c>
      <c r="H19" s="44">
        <f t="shared" si="2"/>
        <v>-12625793</v>
      </c>
      <c r="I19" s="40">
        <f t="shared" si="2"/>
        <v>16248086</v>
      </c>
      <c r="J19" s="41">
        <f t="shared" si="2"/>
        <v>22252134</v>
      </c>
      <c r="K19" s="43">
        <f t="shared" si="2"/>
        <v>27631542</v>
      </c>
    </row>
    <row r="20" spans="1:11" ht="13.5">
      <c r="A20" s="22" t="s">
        <v>30</v>
      </c>
      <c r="B20" s="24">
        <v>0</v>
      </c>
      <c r="C20" s="6">
        <v>0</v>
      </c>
      <c r="D20" s="23">
        <v>45065819</v>
      </c>
      <c r="E20" s="24">
        <v>53454000</v>
      </c>
      <c r="F20" s="6">
        <v>0</v>
      </c>
      <c r="G20" s="25">
        <v>0</v>
      </c>
      <c r="H20" s="26">
        <v>53726000</v>
      </c>
      <c r="I20" s="24">
        <v>50949000</v>
      </c>
      <c r="J20" s="6">
        <v>42661000</v>
      </c>
      <c r="K20" s="25">
        <v>49232000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-102062087</v>
      </c>
      <c r="E22" s="51">
        <f t="shared" si="3"/>
        <v>91582021</v>
      </c>
      <c r="F22" s="52">
        <f t="shared" si="3"/>
        <v>19574500</v>
      </c>
      <c r="G22" s="54">
        <f t="shared" si="3"/>
        <v>19574500</v>
      </c>
      <c r="H22" s="55">
        <f t="shared" si="3"/>
        <v>41100207</v>
      </c>
      <c r="I22" s="51">
        <f t="shared" si="3"/>
        <v>67197086</v>
      </c>
      <c r="J22" s="52">
        <f t="shared" si="3"/>
        <v>64913134</v>
      </c>
      <c r="K22" s="54">
        <f t="shared" si="3"/>
        <v>76863542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-102062087</v>
      </c>
      <c r="E24" s="40">
        <f t="shared" si="4"/>
        <v>91582021</v>
      </c>
      <c r="F24" s="41">
        <f t="shared" si="4"/>
        <v>19574500</v>
      </c>
      <c r="G24" s="43">
        <f t="shared" si="4"/>
        <v>19574500</v>
      </c>
      <c r="H24" s="44">
        <f t="shared" si="4"/>
        <v>41100207</v>
      </c>
      <c r="I24" s="40">
        <f t="shared" si="4"/>
        <v>67197086</v>
      </c>
      <c r="J24" s="41">
        <f t="shared" si="4"/>
        <v>64913134</v>
      </c>
      <c r="K24" s="43">
        <f t="shared" si="4"/>
        <v>76863542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51383461</v>
      </c>
      <c r="E27" s="65">
        <v>53876000</v>
      </c>
      <c r="F27" s="7">
        <v>56576000</v>
      </c>
      <c r="G27" s="66">
        <v>56576000</v>
      </c>
      <c r="H27" s="67">
        <v>44988202</v>
      </c>
      <c r="I27" s="65">
        <v>53649000</v>
      </c>
      <c r="J27" s="7">
        <v>42661000</v>
      </c>
      <c r="K27" s="66">
        <v>49232000</v>
      </c>
    </row>
    <row r="28" spans="1:11" ht="13.5">
      <c r="A28" s="68" t="s">
        <v>30</v>
      </c>
      <c r="B28" s="6">
        <v>0</v>
      </c>
      <c r="C28" s="6">
        <v>0</v>
      </c>
      <c r="D28" s="23">
        <v>45065819</v>
      </c>
      <c r="E28" s="24">
        <v>53276000</v>
      </c>
      <c r="F28" s="6">
        <v>53276000</v>
      </c>
      <c r="G28" s="25">
        <v>53276000</v>
      </c>
      <c r="H28" s="26">
        <v>40076000</v>
      </c>
      <c r="I28" s="24">
        <v>50949000</v>
      </c>
      <c r="J28" s="6">
        <v>42661000</v>
      </c>
      <c r="K28" s="25">
        <v>49232000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6317642</v>
      </c>
      <c r="E31" s="24">
        <v>600000</v>
      </c>
      <c r="F31" s="6">
        <v>3300000</v>
      </c>
      <c r="G31" s="25">
        <v>3300000</v>
      </c>
      <c r="H31" s="26">
        <v>4912202</v>
      </c>
      <c r="I31" s="24">
        <v>2700000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51383461</v>
      </c>
      <c r="E32" s="65">
        <f t="shared" si="5"/>
        <v>53876000</v>
      </c>
      <c r="F32" s="7">
        <f t="shared" si="5"/>
        <v>56576000</v>
      </c>
      <c r="G32" s="66">
        <f t="shared" si="5"/>
        <v>56576000</v>
      </c>
      <c r="H32" s="67">
        <f t="shared" si="5"/>
        <v>44988202</v>
      </c>
      <c r="I32" s="65">
        <f t="shared" si="5"/>
        <v>53649000</v>
      </c>
      <c r="J32" s="7">
        <f t="shared" si="5"/>
        <v>42661000</v>
      </c>
      <c r="K32" s="66">
        <f t="shared" si="5"/>
        <v>49232000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164688943</v>
      </c>
      <c r="E35" s="24">
        <v>152919000</v>
      </c>
      <c r="F35" s="6">
        <v>152919000</v>
      </c>
      <c r="G35" s="25">
        <v>152919000</v>
      </c>
      <c r="H35" s="26">
        <v>275027793</v>
      </c>
      <c r="I35" s="24">
        <v>152228000</v>
      </c>
      <c r="J35" s="6">
        <v>169774000</v>
      </c>
      <c r="K35" s="25">
        <v>192296000</v>
      </c>
    </row>
    <row r="36" spans="1:11" ht="13.5">
      <c r="A36" s="22" t="s">
        <v>39</v>
      </c>
      <c r="B36" s="6">
        <v>0</v>
      </c>
      <c r="C36" s="6">
        <v>0</v>
      </c>
      <c r="D36" s="23">
        <v>812234255</v>
      </c>
      <c r="E36" s="24">
        <v>792426000</v>
      </c>
      <c r="F36" s="6">
        <v>792426000</v>
      </c>
      <c r="G36" s="25">
        <v>792426000</v>
      </c>
      <c r="H36" s="26">
        <v>859472291</v>
      </c>
      <c r="I36" s="24">
        <v>822485000</v>
      </c>
      <c r="J36" s="6">
        <v>854733000</v>
      </c>
      <c r="K36" s="25">
        <v>888917000</v>
      </c>
    </row>
    <row r="37" spans="1:11" ht="13.5">
      <c r="A37" s="22" t="s">
        <v>40</v>
      </c>
      <c r="B37" s="6">
        <v>0</v>
      </c>
      <c r="C37" s="6">
        <v>0</v>
      </c>
      <c r="D37" s="23">
        <v>127625842</v>
      </c>
      <c r="E37" s="24">
        <v>65054000</v>
      </c>
      <c r="F37" s="6">
        <v>65054000</v>
      </c>
      <c r="G37" s="25">
        <v>65054000</v>
      </c>
      <c r="H37" s="26">
        <v>174970825</v>
      </c>
      <c r="I37" s="24">
        <v>68958000</v>
      </c>
      <c r="J37" s="6">
        <v>73095000</v>
      </c>
      <c r="K37" s="25">
        <v>77481000</v>
      </c>
    </row>
    <row r="38" spans="1:11" ht="13.5">
      <c r="A38" s="22" t="s">
        <v>41</v>
      </c>
      <c r="B38" s="6">
        <v>0</v>
      </c>
      <c r="C38" s="6">
        <v>0</v>
      </c>
      <c r="D38" s="23">
        <v>74574969</v>
      </c>
      <c r="E38" s="24">
        <v>27786000</v>
      </c>
      <c r="F38" s="6">
        <v>27786000</v>
      </c>
      <c r="G38" s="25">
        <v>27786000</v>
      </c>
      <c r="H38" s="26">
        <v>67891942</v>
      </c>
      <c r="I38" s="24">
        <v>29453000</v>
      </c>
      <c r="J38" s="6">
        <v>31221000</v>
      </c>
      <c r="K38" s="25">
        <v>33093000</v>
      </c>
    </row>
    <row r="39" spans="1:11" ht="13.5">
      <c r="A39" s="22" t="s">
        <v>42</v>
      </c>
      <c r="B39" s="6">
        <v>0</v>
      </c>
      <c r="C39" s="6">
        <v>0</v>
      </c>
      <c r="D39" s="23">
        <v>774722387</v>
      </c>
      <c r="E39" s="24">
        <v>852505000</v>
      </c>
      <c r="F39" s="6">
        <v>852505000</v>
      </c>
      <c r="G39" s="25">
        <v>852505000</v>
      </c>
      <c r="H39" s="26">
        <v>891637317</v>
      </c>
      <c r="I39" s="24">
        <v>876302000</v>
      </c>
      <c r="J39" s="6">
        <v>920191000</v>
      </c>
      <c r="K39" s="25">
        <v>970639000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3494108</v>
      </c>
      <c r="E42" s="24">
        <v>72332655</v>
      </c>
      <c r="F42" s="6">
        <v>68197988</v>
      </c>
      <c r="G42" s="25">
        <v>68197988</v>
      </c>
      <c r="H42" s="26">
        <v>58787097</v>
      </c>
      <c r="I42" s="24">
        <v>64486686</v>
      </c>
      <c r="J42" s="6">
        <v>50295000</v>
      </c>
      <c r="K42" s="25">
        <v>61250000</v>
      </c>
    </row>
    <row r="43" spans="1:11" ht="13.5">
      <c r="A43" s="22" t="s">
        <v>45</v>
      </c>
      <c r="B43" s="6">
        <v>0</v>
      </c>
      <c r="C43" s="6">
        <v>0</v>
      </c>
      <c r="D43" s="23">
        <v>-51383461</v>
      </c>
      <c r="E43" s="24">
        <v>-53876000</v>
      </c>
      <c r="F43" s="6">
        <v>-53874000</v>
      </c>
      <c r="G43" s="25">
        <v>-53874000</v>
      </c>
      <c r="H43" s="26">
        <v>-38427707</v>
      </c>
      <c r="I43" s="24">
        <v>-53648880</v>
      </c>
      <c r="J43" s="6">
        <v>-42661000</v>
      </c>
      <c r="K43" s="25">
        <v>-49232000</v>
      </c>
    </row>
    <row r="44" spans="1:11" ht="13.5">
      <c r="A44" s="22" t="s">
        <v>46</v>
      </c>
      <c r="B44" s="6">
        <v>0</v>
      </c>
      <c r="C44" s="6">
        <v>0</v>
      </c>
      <c r="D44" s="23">
        <v>4530285</v>
      </c>
      <c r="E44" s="24">
        <v>-896328</v>
      </c>
      <c r="F44" s="6">
        <v>-896000</v>
      </c>
      <c r="G44" s="25">
        <v>-896000</v>
      </c>
      <c r="H44" s="26">
        <v>-1427190</v>
      </c>
      <c r="I44" s="24">
        <v>-2499960</v>
      </c>
      <c r="J44" s="6">
        <v>0</v>
      </c>
      <c r="K44" s="25">
        <v>0</v>
      </c>
    </row>
    <row r="45" spans="1:11" ht="13.5">
      <c r="A45" s="34" t="s">
        <v>47</v>
      </c>
      <c r="B45" s="7">
        <v>0</v>
      </c>
      <c r="C45" s="7">
        <v>0</v>
      </c>
      <c r="D45" s="64">
        <v>-21288662</v>
      </c>
      <c r="E45" s="65">
        <v>-2908673</v>
      </c>
      <c r="F45" s="7">
        <v>-7861012</v>
      </c>
      <c r="G45" s="66">
        <v>-7861012</v>
      </c>
      <c r="H45" s="67">
        <v>2229334</v>
      </c>
      <c r="I45" s="65">
        <v>-12951154</v>
      </c>
      <c r="J45" s="7">
        <v>-5317154</v>
      </c>
      <c r="K45" s="66">
        <v>6700846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-21288662</v>
      </c>
      <c r="E48" s="24">
        <v>-2815000</v>
      </c>
      <c r="F48" s="6">
        <v>-2815000</v>
      </c>
      <c r="G48" s="25">
        <v>-2815000</v>
      </c>
      <c r="H48" s="26">
        <v>2429334</v>
      </c>
      <c r="I48" s="24">
        <v>-12950000</v>
      </c>
      <c r="J48" s="6">
        <v>-5315000</v>
      </c>
      <c r="K48" s="25">
        <v>6702000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353332705</v>
      </c>
      <c r="E49" s="24">
        <f t="shared" si="6"/>
        <v>283728970</v>
      </c>
      <c r="F49" s="6">
        <f t="shared" si="6"/>
        <v>299890988</v>
      </c>
      <c r="G49" s="25">
        <f t="shared" si="6"/>
        <v>299890988</v>
      </c>
      <c r="H49" s="26">
        <f t="shared" si="6"/>
        <v>338245348</v>
      </c>
      <c r="I49" s="24">
        <f t="shared" si="6"/>
        <v>290086570</v>
      </c>
      <c r="J49" s="6">
        <f t="shared" si="6"/>
        <v>294531000</v>
      </c>
      <c r="K49" s="25">
        <f t="shared" si="6"/>
        <v>312684000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-374621367</v>
      </c>
      <c r="E50" s="65">
        <f t="shared" si="7"/>
        <v>-286543970</v>
      </c>
      <c r="F50" s="7">
        <f t="shared" si="7"/>
        <v>-302705988</v>
      </c>
      <c r="G50" s="66">
        <f t="shared" si="7"/>
        <v>-302705988</v>
      </c>
      <c r="H50" s="67">
        <f t="shared" si="7"/>
        <v>-335816014</v>
      </c>
      <c r="I50" s="65">
        <f t="shared" si="7"/>
        <v>-303036570</v>
      </c>
      <c r="J50" s="7">
        <f t="shared" si="7"/>
        <v>-299846000</v>
      </c>
      <c r="K50" s="66">
        <f t="shared" si="7"/>
        <v>-305982000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736475357</v>
      </c>
      <c r="E53" s="24">
        <v>791325130</v>
      </c>
      <c r="F53" s="6">
        <v>794025130</v>
      </c>
      <c r="G53" s="25">
        <v>794025130</v>
      </c>
      <c r="H53" s="26">
        <v>866032784</v>
      </c>
      <c r="I53" s="24">
        <v>820745000</v>
      </c>
      <c r="J53" s="6">
        <v>813172000</v>
      </c>
      <c r="K53" s="25">
        <v>862404000</v>
      </c>
    </row>
    <row r="54" spans="1:11" ht="13.5">
      <c r="A54" s="22" t="s">
        <v>128</v>
      </c>
      <c r="B54" s="6">
        <v>0</v>
      </c>
      <c r="C54" s="6">
        <v>0</v>
      </c>
      <c r="D54" s="23">
        <v>45221668</v>
      </c>
      <c r="E54" s="24">
        <v>45159135</v>
      </c>
      <c r="F54" s="6">
        <v>45159000</v>
      </c>
      <c r="G54" s="25">
        <v>45159000</v>
      </c>
      <c r="H54" s="26">
        <v>37277779</v>
      </c>
      <c r="I54" s="24">
        <v>47659905</v>
      </c>
      <c r="J54" s="6">
        <v>50233790</v>
      </c>
      <c r="K54" s="25">
        <v>53248085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164</v>
      </c>
      <c r="F59" s="6">
        <v>0</v>
      </c>
      <c r="G59" s="25">
        <v>0</v>
      </c>
      <c r="H59" s="26">
        <v>0</v>
      </c>
      <c r="I59" s="24">
        <v>10000000</v>
      </c>
      <c r="J59" s="6">
        <v>10000000</v>
      </c>
      <c r="K59" s="25">
        <v>10000000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24850106</v>
      </c>
      <c r="F60" s="6">
        <v>24835106</v>
      </c>
      <c r="G60" s="25">
        <v>24835106</v>
      </c>
      <c r="H60" s="26">
        <v>24835106</v>
      </c>
      <c r="I60" s="24">
        <v>23079803</v>
      </c>
      <c r="J60" s="6">
        <v>24326112</v>
      </c>
      <c r="K60" s="25">
        <v>25785679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6050</v>
      </c>
      <c r="E65" s="91">
        <v>6050</v>
      </c>
      <c r="F65" s="92">
        <v>6050</v>
      </c>
      <c r="G65" s="93">
        <v>6050</v>
      </c>
      <c r="H65" s="94">
        <v>6050</v>
      </c>
      <c r="I65" s="91">
        <v>6050</v>
      </c>
      <c r="J65" s="92">
        <v>6050</v>
      </c>
      <c r="K65" s="93">
        <v>6050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134</v>
      </c>
      <c r="B71" s="1">
        <f>+B83</f>
        <v>0</v>
      </c>
      <c r="C71" s="1">
        <f aca="true" t="shared" si="9" ref="C71:K71">+C83</f>
        <v>0</v>
      </c>
      <c r="D71" s="1">
        <f t="shared" si="9"/>
        <v>0</v>
      </c>
      <c r="E71" s="1">
        <f t="shared" si="9"/>
        <v>461000</v>
      </c>
      <c r="F71" s="1">
        <f t="shared" si="9"/>
        <v>461000</v>
      </c>
      <c r="G71" s="1">
        <f t="shared" si="9"/>
        <v>461000</v>
      </c>
      <c r="H71" s="1">
        <f t="shared" si="9"/>
        <v>12948102</v>
      </c>
      <c r="I71" s="1">
        <f t="shared" si="9"/>
        <v>489000</v>
      </c>
      <c r="J71" s="1">
        <f t="shared" si="9"/>
        <v>518000</v>
      </c>
      <c r="K71" s="1">
        <f t="shared" si="9"/>
        <v>549000</v>
      </c>
    </row>
    <row r="72" spans="1:11" ht="12.75" hidden="1">
      <c r="A72" s="1" t="s">
        <v>135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136</v>
      </c>
      <c r="B73" s="1">
        <f>+B74</f>
        <v>159017478.50000003</v>
      </c>
      <c r="C73" s="1">
        <f aca="true" t="shared" si="11" ref="C73:K73">+(C78+C80+C81+C82)-(B78+B80+B81+B82)</f>
        <v>0</v>
      </c>
      <c r="D73" s="1">
        <f t="shared" si="11"/>
        <v>503027835</v>
      </c>
      <c r="E73" s="1">
        <f t="shared" si="11"/>
        <v>51950799</v>
      </c>
      <c r="F73" s="1">
        <f>+(F78+F80+F81+F82)-(D78+D80+D81+D82)</f>
        <v>52128165</v>
      </c>
      <c r="G73" s="1">
        <f>+(G78+G80+G81+G82)-(D78+D80+D81+D82)</f>
        <v>52128165</v>
      </c>
      <c r="H73" s="1">
        <f>+(H78+H80+H81+H82)-(D78+D80+D81+D82)</f>
        <v>259078520</v>
      </c>
      <c r="I73" s="1">
        <f>+(I78+I80+I81+I82)-(E78+E80+E81+E82)</f>
        <v>-7183064</v>
      </c>
      <c r="J73" s="1">
        <f t="shared" si="11"/>
        <v>31323430</v>
      </c>
      <c r="K73" s="1">
        <f t="shared" si="11"/>
        <v>35348000</v>
      </c>
    </row>
    <row r="74" spans="1:11" ht="12.75" hidden="1">
      <c r="A74" s="1" t="s">
        <v>137</v>
      </c>
      <c r="B74" s="1">
        <f>+TREND(C74:E74)</f>
        <v>159017478.50000003</v>
      </c>
      <c r="C74" s="1">
        <f>+C73</f>
        <v>0</v>
      </c>
      <c r="D74" s="1">
        <f aca="true" t="shared" si="12" ref="D74:K74">+D73</f>
        <v>503027835</v>
      </c>
      <c r="E74" s="1">
        <f t="shared" si="12"/>
        <v>51950799</v>
      </c>
      <c r="F74" s="1">
        <f t="shared" si="12"/>
        <v>52128165</v>
      </c>
      <c r="G74" s="1">
        <f t="shared" si="12"/>
        <v>52128165</v>
      </c>
      <c r="H74" s="1">
        <f t="shared" si="12"/>
        <v>259078520</v>
      </c>
      <c r="I74" s="1">
        <f t="shared" si="12"/>
        <v>-7183064</v>
      </c>
      <c r="J74" s="1">
        <f t="shared" si="12"/>
        <v>31323430</v>
      </c>
      <c r="K74" s="1">
        <f t="shared" si="12"/>
        <v>35348000</v>
      </c>
    </row>
    <row r="75" spans="1:11" ht="12.75" hidden="1">
      <c r="A75" s="1" t="s">
        <v>138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353332705</v>
      </c>
      <c r="E75" s="1">
        <f t="shared" si="13"/>
        <v>283728970</v>
      </c>
      <c r="F75" s="1">
        <f t="shared" si="13"/>
        <v>299890988</v>
      </c>
      <c r="G75" s="1">
        <f t="shared" si="13"/>
        <v>299890988</v>
      </c>
      <c r="H75" s="1">
        <f t="shared" si="13"/>
        <v>338245348</v>
      </c>
      <c r="I75" s="1">
        <f t="shared" si="13"/>
        <v>290086570</v>
      </c>
      <c r="J75" s="1">
        <f t="shared" si="13"/>
        <v>294531000</v>
      </c>
      <c r="K75" s="1">
        <f t="shared" si="13"/>
        <v>312684000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271924987</v>
      </c>
      <c r="E78" s="3">
        <v>365980634</v>
      </c>
      <c r="F78" s="3">
        <v>366158000</v>
      </c>
      <c r="G78" s="3">
        <v>366158000</v>
      </c>
      <c r="H78" s="3">
        <v>344473997</v>
      </c>
      <c r="I78" s="3">
        <v>347457570</v>
      </c>
      <c r="J78" s="3">
        <v>366760000</v>
      </c>
      <c r="K78" s="3">
        <v>389367000</v>
      </c>
    </row>
    <row r="79" spans="1:11" ht="12.75" hidden="1">
      <c r="A79" s="2" t="s">
        <v>65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2.75" hidden="1">
      <c r="A80" s="2" t="s">
        <v>66</v>
      </c>
      <c r="B80" s="3">
        <v>0</v>
      </c>
      <c r="C80" s="3">
        <v>0</v>
      </c>
      <c r="D80" s="3">
        <v>91104284</v>
      </c>
      <c r="E80" s="3">
        <v>36250000</v>
      </c>
      <c r="F80" s="3">
        <v>36250000</v>
      </c>
      <c r="G80" s="3">
        <v>36250000</v>
      </c>
      <c r="H80" s="3">
        <v>168244613</v>
      </c>
      <c r="I80" s="3">
        <v>38425000</v>
      </c>
      <c r="J80" s="3">
        <v>40731000</v>
      </c>
      <c r="K80" s="3">
        <v>43174000</v>
      </c>
    </row>
    <row r="81" spans="1:11" ht="12.75" hidden="1">
      <c r="A81" s="2" t="s">
        <v>67</v>
      </c>
      <c r="B81" s="3">
        <v>0</v>
      </c>
      <c r="C81" s="3">
        <v>0</v>
      </c>
      <c r="D81" s="3">
        <v>138290301</v>
      </c>
      <c r="E81" s="3">
        <v>119894000</v>
      </c>
      <c r="F81" s="3">
        <v>119894000</v>
      </c>
      <c r="G81" s="3">
        <v>119894000</v>
      </c>
      <c r="H81" s="3">
        <v>119867740</v>
      </c>
      <c r="I81" s="3">
        <v>127088000</v>
      </c>
      <c r="J81" s="3">
        <v>134713000</v>
      </c>
      <c r="K81" s="3">
        <v>142796000</v>
      </c>
    </row>
    <row r="82" spans="1:11" ht="12.75" hidden="1">
      <c r="A82" s="2" t="s">
        <v>68</v>
      </c>
      <c r="B82" s="3">
        <v>0</v>
      </c>
      <c r="C82" s="3">
        <v>0</v>
      </c>
      <c r="D82" s="3">
        <v>1708263</v>
      </c>
      <c r="E82" s="3">
        <v>32854000</v>
      </c>
      <c r="F82" s="3">
        <v>32854000</v>
      </c>
      <c r="G82" s="3">
        <v>32854000</v>
      </c>
      <c r="H82" s="3">
        <v>129520005</v>
      </c>
      <c r="I82" s="3">
        <v>34825000</v>
      </c>
      <c r="J82" s="3">
        <v>36915000</v>
      </c>
      <c r="K82" s="3">
        <v>39130000</v>
      </c>
    </row>
    <row r="83" spans="1:11" ht="12.75" hidden="1">
      <c r="A83" s="2" t="s">
        <v>69</v>
      </c>
      <c r="B83" s="3">
        <v>0</v>
      </c>
      <c r="C83" s="3">
        <v>0</v>
      </c>
      <c r="D83" s="3">
        <v>0</v>
      </c>
      <c r="E83" s="3">
        <v>461000</v>
      </c>
      <c r="F83" s="3">
        <v>461000</v>
      </c>
      <c r="G83" s="3">
        <v>461000</v>
      </c>
      <c r="H83" s="3">
        <v>12948102</v>
      </c>
      <c r="I83" s="3">
        <v>489000</v>
      </c>
      <c r="J83" s="3">
        <v>518000</v>
      </c>
      <c r="K83" s="3">
        <v>549000</v>
      </c>
    </row>
    <row r="84" spans="1:11" ht="12.75" hidden="1">
      <c r="A84" s="2" t="s">
        <v>70</v>
      </c>
      <c r="B84" s="3">
        <v>0</v>
      </c>
      <c r="C84" s="3">
        <v>0</v>
      </c>
      <c r="D84" s="3">
        <v>353332705</v>
      </c>
      <c r="E84" s="3">
        <v>283728970</v>
      </c>
      <c r="F84" s="3">
        <v>299890988</v>
      </c>
      <c r="G84" s="3">
        <v>299890988</v>
      </c>
      <c r="H84" s="3">
        <v>338245348</v>
      </c>
      <c r="I84" s="3">
        <v>290086570</v>
      </c>
      <c r="J84" s="3">
        <v>294531000</v>
      </c>
      <c r="K84" s="3">
        <v>312684000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134509006</v>
      </c>
      <c r="E5" s="24">
        <v>166863665</v>
      </c>
      <c r="F5" s="6">
        <v>171653826</v>
      </c>
      <c r="G5" s="25">
        <v>171653826</v>
      </c>
      <c r="H5" s="26">
        <v>204068988</v>
      </c>
      <c r="I5" s="24">
        <v>190239331</v>
      </c>
      <c r="J5" s="6">
        <v>203556084</v>
      </c>
      <c r="K5" s="25">
        <v>217805010</v>
      </c>
    </row>
    <row r="6" spans="1:11" ht="13.5">
      <c r="A6" s="22" t="s">
        <v>18</v>
      </c>
      <c r="B6" s="6">
        <v>0</v>
      </c>
      <c r="C6" s="6">
        <v>0</v>
      </c>
      <c r="D6" s="23">
        <v>298088023</v>
      </c>
      <c r="E6" s="24">
        <v>325408745</v>
      </c>
      <c r="F6" s="6">
        <v>331719014</v>
      </c>
      <c r="G6" s="25">
        <v>331719014</v>
      </c>
      <c r="H6" s="26">
        <v>330101140</v>
      </c>
      <c r="I6" s="24">
        <v>353024466</v>
      </c>
      <c r="J6" s="6">
        <v>372436050</v>
      </c>
      <c r="K6" s="25">
        <v>393269385</v>
      </c>
    </row>
    <row r="7" spans="1:11" ht="13.5">
      <c r="A7" s="22" t="s">
        <v>19</v>
      </c>
      <c r="B7" s="6">
        <v>0</v>
      </c>
      <c r="C7" s="6">
        <v>0</v>
      </c>
      <c r="D7" s="23">
        <v>15029028</v>
      </c>
      <c r="E7" s="24">
        <v>15076020</v>
      </c>
      <c r="F7" s="6">
        <v>13712345</v>
      </c>
      <c r="G7" s="25">
        <v>13712345</v>
      </c>
      <c r="H7" s="26">
        <v>15236453</v>
      </c>
      <c r="I7" s="24">
        <v>12520900</v>
      </c>
      <c r="J7" s="6">
        <v>13197029</v>
      </c>
      <c r="K7" s="25">
        <v>13922865</v>
      </c>
    </row>
    <row r="8" spans="1:11" ht="13.5">
      <c r="A8" s="22" t="s">
        <v>20</v>
      </c>
      <c r="B8" s="6">
        <v>0</v>
      </c>
      <c r="C8" s="6">
        <v>0</v>
      </c>
      <c r="D8" s="23">
        <v>177185072</v>
      </c>
      <c r="E8" s="24">
        <v>211960008</v>
      </c>
      <c r="F8" s="6">
        <v>221810338</v>
      </c>
      <c r="G8" s="25">
        <v>221810338</v>
      </c>
      <c r="H8" s="26">
        <v>219106924</v>
      </c>
      <c r="I8" s="24">
        <v>229308000</v>
      </c>
      <c r="J8" s="6">
        <v>245326220</v>
      </c>
      <c r="K8" s="25">
        <v>265328162</v>
      </c>
    </row>
    <row r="9" spans="1:11" ht="13.5">
      <c r="A9" s="22" t="s">
        <v>21</v>
      </c>
      <c r="B9" s="6">
        <v>0</v>
      </c>
      <c r="C9" s="6">
        <v>0</v>
      </c>
      <c r="D9" s="23">
        <v>102850622</v>
      </c>
      <c r="E9" s="24">
        <v>32454009</v>
      </c>
      <c r="F9" s="6">
        <v>48931514</v>
      </c>
      <c r="G9" s="25">
        <v>48931514</v>
      </c>
      <c r="H9" s="26">
        <v>-53747545</v>
      </c>
      <c r="I9" s="24">
        <v>47227151</v>
      </c>
      <c r="J9" s="6">
        <v>49777419</v>
      </c>
      <c r="K9" s="25">
        <v>52515176</v>
      </c>
    </row>
    <row r="10" spans="1:11" ht="25.5">
      <c r="A10" s="27" t="s">
        <v>127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727661751</v>
      </c>
      <c r="E10" s="28">
        <f t="shared" si="0"/>
        <v>751762447</v>
      </c>
      <c r="F10" s="29">
        <f t="shared" si="0"/>
        <v>787827037</v>
      </c>
      <c r="G10" s="31">
        <f t="shared" si="0"/>
        <v>787827037</v>
      </c>
      <c r="H10" s="32">
        <f t="shared" si="0"/>
        <v>714765960</v>
      </c>
      <c r="I10" s="28">
        <f t="shared" si="0"/>
        <v>832319848</v>
      </c>
      <c r="J10" s="29">
        <f t="shared" si="0"/>
        <v>884292802</v>
      </c>
      <c r="K10" s="31">
        <f t="shared" si="0"/>
        <v>942840598</v>
      </c>
    </row>
    <row r="11" spans="1:11" ht="13.5">
      <c r="A11" s="22" t="s">
        <v>22</v>
      </c>
      <c r="B11" s="6">
        <v>0</v>
      </c>
      <c r="C11" s="6">
        <v>0</v>
      </c>
      <c r="D11" s="23">
        <v>212482749</v>
      </c>
      <c r="E11" s="24">
        <v>274251828</v>
      </c>
      <c r="F11" s="6">
        <v>274223782</v>
      </c>
      <c r="G11" s="25">
        <v>274223782</v>
      </c>
      <c r="H11" s="26">
        <v>263502716</v>
      </c>
      <c r="I11" s="24">
        <v>332550144</v>
      </c>
      <c r="J11" s="6">
        <v>336850970</v>
      </c>
      <c r="K11" s="25">
        <v>360745640</v>
      </c>
    </row>
    <row r="12" spans="1:11" ht="13.5">
      <c r="A12" s="22" t="s">
        <v>23</v>
      </c>
      <c r="B12" s="6">
        <v>0</v>
      </c>
      <c r="C12" s="6">
        <v>0</v>
      </c>
      <c r="D12" s="23">
        <v>19752349</v>
      </c>
      <c r="E12" s="24">
        <v>24739116</v>
      </c>
      <c r="F12" s="6">
        <v>24932151</v>
      </c>
      <c r="G12" s="25">
        <v>24932151</v>
      </c>
      <c r="H12" s="26">
        <v>24350926</v>
      </c>
      <c r="I12" s="24">
        <v>26460396</v>
      </c>
      <c r="J12" s="6">
        <v>28577220</v>
      </c>
      <c r="K12" s="25">
        <v>30862392</v>
      </c>
    </row>
    <row r="13" spans="1:11" ht="13.5">
      <c r="A13" s="22" t="s">
        <v>128</v>
      </c>
      <c r="B13" s="6">
        <v>0</v>
      </c>
      <c r="C13" s="6">
        <v>0</v>
      </c>
      <c r="D13" s="23">
        <v>137984643</v>
      </c>
      <c r="E13" s="24">
        <v>71474388</v>
      </c>
      <c r="F13" s="6">
        <v>177483393</v>
      </c>
      <c r="G13" s="25">
        <v>177483393</v>
      </c>
      <c r="H13" s="26">
        <v>125318311</v>
      </c>
      <c r="I13" s="24">
        <v>186889529</v>
      </c>
      <c r="J13" s="6">
        <v>198363310</v>
      </c>
      <c r="K13" s="25">
        <v>209273292</v>
      </c>
    </row>
    <row r="14" spans="1:11" ht="13.5">
      <c r="A14" s="22" t="s">
        <v>24</v>
      </c>
      <c r="B14" s="6">
        <v>0</v>
      </c>
      <c r="C14" s="6">
        <v>0</v>
      </c>
      <c r="D14" s="23">
        <v>499466</v>
      </c>
      <c r="E14" s="24">
        <v>2084256</v>
      </c>
      <c r="F14" s="6">
        <v>463816</v>
      </c>
      <c r="G14" s="25">
        <v>463816</v>
      </c>
      <c r="H14" s="26">
        <v>513446</v>
      </c>
      <c r="I14" s="24">
        <v>491853</v>
      </c>
      <c r="J14" s="6">
        <v>406509</v>
      </c>
      <c r="K14" s="25">
        <v>406509</v>
      </c>
    </row>
    <row r="15" spans="1:11" ht="13.5">
      <c r="A15" s="22" t="s">
        <v>25</v>
      </c>
      <c r="B15" s="6">
        <v>0</v>
      </c>
      <c r="C15" s="6">
        <v>0</v>
      </c>
      <c r="D15" s="23">
        <v>182088771</v>
      </c>
      <c r="E15" s="24">
        <v>204141924</v>
      </c>
      <c r="F15" s="6">
        <v>208798789</v>
      </c>
      <c r="G15" s="25">
        <v>208798789</v>
      </c>
      <c r="H15" s="26">
        <v>208831186</v>
      </c>
      <c r="I15" s="24">
        <v>226880969</v>
      </c>
      <c r="J15" s="6">
        <v>239132541</v>
      </c>
      <c r="K15" s="25">
        <v>252284831</v>
      </c>
    </row>
    <row r="16" spans="1:11" ht="13.5">
      <c r="A16" s="33" t="s">
        <v>26</v>
      </c>
      <c r="B16" s="6">
        <v>0</v>
      </c>
      <c r="C16" s="6">
        <v>0</v>
      </c>
      <c r="D16" s="23">
        <v>7541539</v>
      </c>
      <c r="E16" s="24">
        <v>11106936</v>
      </c>
      <c r="F16" s="6">
        <v>8513546</v>
      </c>
      <c r="G16" s="25">
        <v>8513546</v>
      </c>
      <c r="H16" s="26">
        <v>0</v>
      </c>
      <c r="I16" s="24">
        <v>9702440</v>
      </c>
      <c r="J16" s="6">
        <v>10226371</v>
      </c>
      <c r="K16" s="25">
        <v>10788822</v>
      </c>
    </row>
    <row r="17" spans="1:11" ht="13.5">
      <c r="A17" s="22" t="s">
        <v>27</v>
      </c>
      <c r="B17" s="6">
        <v>0</v>
      </c>
      <c r="C17" s="6">
        <v>0</v>
      </c>
      <c r="D17" s="23">
        <v>231608354</v>
      </c>
      <c r="E17" s="24">
        <v>186820652</v>
      </c>
      <c r="F17" s="6">
        <v>222276628</v>
      </c>
      <c r="G17" s="25">
        <v>222276628</v>
      </c>
      <c r="H17" s="26">
        <v>175832274</v>
      </c>
      <c r="I17" s="24">
        <v>212500022</v>
      </c>
      <c r="J17" s="6">
        <v>219891689</v>
      </c>
      <c r="K17" s="25">
        <v>231404043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791957871</v>
      </c>
      <c r="E18" s="35">
        <f t="shared" si="1"/>
        <v>774619100</v>
      </c>
      <c r="F18" s="36">
        <f t="shared" si="1"/>
        <v>916692105</v>
      </c>
      <c r="G18" s="38">
        <f t="shared" si="1"/>
        <v>916692105</v>
      </c>
      <c r="H18" s="39">
        <f t="shared" si="1"/>
        <v>798348859</v>
      </c>
      <c r="I18" s="35">
        <f t="shared" si="1"/>
        <v>995475353</v>
      </c>
      <c r="J18" s="36">
        <f t="shared" si="1"/>
        <v>1033448610</v>
      </c>
      <c r="K18" s="38">
        <f t="shared" si="1"/>
        <v>1095765529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-64296120</v>
      </c>
      <c r="E19" s="40">
        <f t="shared" si="2"/>
        <v>-22856653</v>
      </c>
      <c r="F19" s="41">
        <f t="shared" si="2"/>
        <v>-128865068</v>
      </c>
      <c r="G19" s="43">
        <f t="shared" si="2"/>
        <v>-128865068</v>
      </c>
      <c r="H19" s="44">
        <f t="shared" si="2"/>
        <v>-83582899</v>
      </c>
      <c r="I19" s="40">
        <f t="shared" si="2"/>
        <v>-163155505</v>
      </c>
      <c r="J19" s="41">
        <f t="shared" si="2"/>
        <v>-149155808</v>
      </c>
      <c r="K19" s="43">
        <f t="shared" si="2"/>
        <v>-152924931</v>
      </c>
    </row>
    <row r="20" spans="1:11" ht="13.5">
      <c r="A20" s="22" t="s">
        <v>30</v>
      </c>
      <c r="B20" s="24">
        <v>0</v>
      </c>
      <c r="C20" s="6">
        <v>0</v>
      </c>
      <c r="D20" s="23">
        <v>120353000</v>
      </c>
      <c r="E20" s="24">
        <v>77748996</v>
      </c>
      <c r="F20" s="6">
        <v>80538581</v>
      </c>
      <c r="G20" s="25">
        <v>80538581</v>
      </c>
      <c r="H20" s="26">
        <v>63577015</v>
      </c>
      <c r="I20" s="24">
        <v>91987000</v>
      </c>
      <c r="J20" s="6">
        <v>70650780</v>
      </c>
      <c r="K20" s="25">
        <v>74751838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56056880</v>
      </c>
      <c r="E22" s="51">
        <f t="shared" si="3"/>
        <v>54892343</v>
      </c>
      <c r="F22" s="52">
        <f t="shared" si="3"/>
        <v>-48326487</v>
      </c>
      <c r="G22" s="54">
        <f t="shared" si="3"/>
        <v>-48326487</v>
      </c>
      <c r="H22" s="55">
        <f t="shared" si="3"/>
        <v>-20005884</v>
      </c>
      <c r="I22" s="51">
        <f t="shared" si="3"/>
        <v>-71168505</v>
      </c>
      <c r="J22" s="52">
        <f t="shared" si="3"/>
        <v>-78505028</v>
      </c>
      <c r="K22" s="54">
        <f t="shared" si="3"/>
        <v>-78173093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56056880</v>
      </c>
      <c r="E24" s="40">
        <f t="shared" si="4"/>
        <v>54892343</v>
      </c>
      <c r="F24" s="41">
        <f t="shared" si="4"/>
        <v>-48326487</v>
      </c>
      <c r="G24" s="43">
        <f t="shared" si="4"/>
        <v>-48326487</v>
      </c>
      <c r="H24" s="44">
        <f t="shared" si="4"/>
        <v>-20005884</v>
      </c>
      <c r="I24" s="40">
        <f t="shared" si="4"/>
        <v>-71168505</v>
      </c>
      <c r="J24" s="41">
        <f t="shared" si="4"/>
        <v>-78505028</v>
      </c>
      <c r="K24" s="43">
        <f t="shared" si="4"/>
        <v>-78173093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248261215</v>
      </c>
      <c r="E27" s="65">
        <v>89637597</v>
      </c>
      <c r="F27" s="7">
        <v>102953002</v>
      </c>
      <c r="G27" s="66">
        <v>102953002</v>
      </c>
      <c r="H27" s="67">
        <v>98676024</v>
      </c>
      <c r="I27" s="65">
        <v>127846863</v>
      </c>
      <c r="J27" s="7">
        <v>89379130</v>
      </c>
      <c r="K27" s="66">
        <v>86152231</v>
      </c>
    </row>
    <row r="28" spans="1:11" ht="13.5">
      <c r="A28" s="68" t="s">
        <v>30</v>
      </c>
      <c r="B28" s="6">
        <v>0</v>
      </c>
      <c r="C28" s="6">
        <v>0</v>
      </c>
      <c r="D28" s="23">
        <v>176024751</v>
      </c>
      <c r="E28" s="24">
        <v>77749000</v>
      </c>
      <c r="F28" s="6">
        <v>81142000</v>
      </c>
      <c r="G28" s="25">
        <v>81142000</v>
      </c>
      <c r="H28" s="26">
        <v>79149000</v>
      </c>
      <c r="I28" s="24">
        <v>91987000</v>
      </c>
      <c r="J28" s="6">
        <v>70650780</v>
      </c>
      <c r="K28" s="25">
        <v>74752231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19527024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72236464</v>
      </c>
      <c r="E31" s="24">
        <v>11888597</v>
      </c>
      <c r="F31" s="6">
        <v>21811002</v>
      </c>
      <c r="G31" s="25">
        <v>21811002</v>
      </c>
      <c r="H31" s="26">
        <v>0</v>
      </c>
      <c r="I31" s="24">
        <v>35859863</v>
      </c>
      <c r="J31" s="6">
        <v>18728350</v>
      </c>
      <c r="K31" s="25">
        <v>11400000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248261215</v>
      </c>
      <c r="E32" s="65">
        <f t="shared" si="5"/>
        <v>89637597</v>
      </c>
      <c r="F32" s="7">
        <f t="shared" si="5"/>
        <v>102953002</v>
      </c>
      <c r="G32" s="66">
        <f t="shared" si="5"/>
        <v>102953002</v>
      </c>
      <c r="H32" s="67">
        <f t="shared" si="5"/>
        <v>98676024</v>
      </c>
      <c r="I32" s="65">
        <f t="shared" si="5"/>
        <v>127846863</v>
      </c>
      <c r="J32" s="7">
        <f t="shared" si="5"/>
        <v>89379130</v>
      </c>
      <c r="K32" s="66">
        <f t="shared" si="5"/>
        <v>86152231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453850312</v>
      </c>
      <c r="E35" s="24">
        <v>523037543</v>
      </c>
      <c r="F35" s="6">
        <v>444219544</v>
      </c>
      <c r="G35" s="25">
        <v>444219544</v>
      </c>
      <c r="H35" s="26">
        <v>591440416</v>
      </c>
      <c r="I35" s="24">
        <v>461714258</v>
      </c>
      <c r="J35" s="6">
        <v>471894294</v>
      </c>
      <c r="K35" s="25">
        <v>505009412</v>
      </c>
    </row>
    <row r="36" spans="1:11" ht="13.5">
      <c r="A36" s="22" t="s">
        <v>39</v>
      </c>
      <c r="B36" s="6">
        <v>0</v>
      </c>
      <c r="C36" s="6">
        <v>0</v>
      </c>
      <c r="D36" s="23">
        <v>1720980040</v>
      </c>
      <c r="E36" s="24">
        <v>1267217087</v>
      </c>
      <c r="F36" s="6">
        <v>1621582710</v>
      </c>
      <c r="G36" s="25">
        <v>1621582710</v>
      </c>
      <c r="H36" s="26">
        <v>1841959462</v>
      </c>
      <c r="I36" s="24">
        <v>1343968674</v>
      </c>
      <c r="J36" s="6">
        <v>1237055088</v>
      </c>
      <c r="K36" s="25">
        <v>1107104981</v>
      </c>
    </row>
    <row r="37" spans="1:11" ht="13.5">
      <c r="A37" s="22" t="s">
        <v>40</v>
      </c>
      <c r="B37" s="6">
        <v>0</v>
      </c>
      <c r="C37" s="6">
        <v>0</v>
      </c>
      <c r="D37" s="23">
        <v>232095526</v>
      </c>
      <c r="E37" s="24">
        <v>266011928</v>
      </c>
      <c r="F37" s="6">
        <v>283221053</v>
      </c>
      <c r="G37" s="25">
        <v>283221053</v>
      </c>
      <c r="H37" s="26">
        <v>250658692</v>
      </c>
      <c r="I37" s="24">
        <v>214590038</v>
      </c>
      <c r="J37" s="6">
        <v>189529819</v>
      </c>
      <c r="K37" s="25">
        <v>189583025</v>
      </c>
    </row>
    <row r="38" spans="1:11" ht="13.5">
      <c r="A38" s="22" t="s">
        <v>41</v>
      </c>
      <c r="B38" s="6">
        <v>0</v>
      </c>
      <c r="C38" s="6">
        <v>0</v>
      </c>
      <c r="D38" s="23">
        <v>87376471</v>
      </c>
      <c r="E38" s="24">
        <v>20882170</v>
      </c>
      <c r="F38" s="6">
        <v>14947289</v>
      </c>
      <c r="G38" s="25">
        <v>14947289</v>
      </c>
      <c r="H38" s="26">
        <v>87979383</v>
      </c>
      <c r="I38" s="24">
        <v>13409175</v>
      </c>
      <c r="J38" s="6">
        <v>12735920</v>
      </c>
      <c r="K38" s="25">
        <v>12009458</v>
      </c>
    </row>
    <row r="39" spans="1:11" ht="13.5">
      <c r="A39" s="22" t="s">
        <v>42</v>
      </c>
      <c r="B39" s="6">
        <v>0</v>
      </c>
      <c r="C39" s="6">
        <v>0</v>
      </c>
      <c r="D39" s="23">
        <v>1855358355</v>
      </c>
      <c r="E39" s="24">
        <v>1503360532</v>
      </c>
      <c r="F39" s="6">
        <v>1767633912</v>
      </c>
      <c r="G39" s="25">
        <v>1767633912</v>
      </c>
      <c r="H39" s="26">
        <v>2094761803</v>
      </c>
      <c r="I39" s="24">
        <v>1577683719</v>
      </c>
      <c r="J39" s="6">
        <v>1506683643</v>
      </c>
      <c r="K39" s="25">
        <v>1410521910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216177083</v>
      </c>
      <c r="E42" s="24">
        <v>90673891</v>
      </c>
      <c r="F42" s="6">
        <v>104641306</v>
      </c>
      <c r="G42" s="25">
        <v>104641306</v>
      </c>
      <c r="H42" s="26">
        <v>94455889</v>
      </c>
      <c r="I42" s="24">
        <v>92786284</v>
      </c>
      <c r="J42" s="6">
        <v>95592112</v>
      </c>
      <c r="K42" s="25">
        <v>104781675</v>
      </c>
    </row>
    <row r="43" spans="1:11" ht="13.5">
      <c r="A43" s="22" t="s">
        <v>45</v>
      </c>
      <c r="B43" s="6">
        <v>0</v>
      </c>
      <c r="C43" s="6">
        <v>0</v>
      </c>
      <c r="D43" s="23">
        <v>-185527664</v>
      </c>
      <c r="E43" s="24">
        <v>-89637996</v>
      </c>
      <c r="F43" s="6">
        <v>-102954073</v>
      </c>
      <c r="G43" s="25">
        <v>-102954073</v>
      </c>
      <c r="H43" s="26">
        <v>-81860642</v>
      </c>
      <c r="I43" s="24">
        <v>-127846863</v>
      </c>
      <c r="J43" s="6">
        <v>-89379130</v>
      </c>
      <c r="K43" s="25">
        <v>-86151838</v>
      </c>
    </row>
    <row r="44" spans="1:11" ht="13.5">
      <c r="A44" s="22" t="s">
        <v>46</v>
      </c>
      <c r="B44" s="6">
        <v>0</v>
      </c>
      <c r="C44" s="6">
        <v>0</v>
      </c>
      <c r="D44" s="23">
        <v>-453646</v>
      </c>
      <c r="E44" s="24">
        <v>-1050619</v>
      </c>
      <c r="F44" s="6">
        <v>-514000</v>
      </c>
      <c r="G44" s="25">
        <v>-514000</v>
      </c>
      <c r="H44" s="26">
        <v>-537174</v>
      </c>
      <c r="I44" s="24">
        <v>-576000</v>
      </c>
      <c r="J44" s="6">
        <v>-494313</v>
      </c>
      <c r="K44" s="25">
        <v>-517566</v>
      </c>
    </row>
    <row r="45" spans="1:11" ht="13.5">
      <c r="A45" s="34" t="s">
        <v>47</v>
      </c>
      <c r="B45" s="7">
        <v>0</v>
      </c>
      <c r="C45" s="7">
        <v>0</v>
      </c>
      <c r="D45" s="64">
        <v>263813123</v>
      </c>
      <c r="E45" s="65">
        <v>261305978</v>
      </c>
      <c r="F45" s="7">
        <v>263381233</v>
      </c>
      <c r="G45" s="66">
        <v>263381233</v>
      </c>
      <c r="H45" s="67">
        <v>274265932</v>
      </c>
      <c r="I45" s="65">
        <v>226571280</v>
      </c>
      <c r="J45" s="7">
        <v>232289949</v>
      </c>
      <c r="K45" s="66">
        <v>250402220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262207858</v>
      </c>
      <c r="E48" s="24">
        <v>293487498</v>
      </c>
      <c r="F48" s="6">
        <v>258433037</v>
      </c>
      <c r="G48" s="25">
        <v>258433037</v>
      </c>
      <c r="H48" s="26">
        <v>274281346</v>
      </c>
      <c r="I48" s="24">
        <v>284514790</v>
      </c>
      <c r="J48" s="6">
        <v>298554763</v>
      </c>
      <c r="K48" s="25">
        <v>334958347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408728236</v>
      </c>
      <c r="E49" s="24">
        <f t="shared" si="6"/>
        <v>474375466</v>
      </c>
      <c r="F49" s="6">
        <f t="shared" si="6"/>
        <v>473706936</v>
      </c>
      <c r="G49" s="25">
        <f t="shared" si="6"/>
        <v>473706936</v>
      </c>
      <c r="H49" s="26">
        <f t="shared" si="6"/>
        <v>470335171</v>
      </c>
      <c r="I49" s="24">
        <f t="shared" si="6"/>
        <v>510605850</v>
      </c>
      <c r="J49" s="6">
        <f t="shared" si="6"/>
        <v>541477724</v>
      </c>
      <c r="K49" s="25">
        <f t="shared" si="6"/>
        <v>573944964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-146520378</v>
      </c>
      <c r="E50" s="65">
        <f t="shared" si="7"/>
        <v>-180887968</v>
      </c>
      <c r="F50" s="7">
        <f t="shared" si="7"/>
        <v>-215273899</v>
      </c>
      <c r="G50" s="66">
        <f t="shared" si="7"/>
        <v>-215273899</v>
      </c>
      <c r="H50" s="67">
        <f t="shared" si="7"/>
        <v>-196053825</v>
      </c>
      <c r="I50" s="65">
        <f t="shared" si="7"/>
        <v>-226091060</v>
      </c>
      <c r="J50" s="7">
        <f t="shared" si="7"/>
        <v>-242922961</v>
      </c>
      <c r="K50" s="66">
        <f t="shared" si="7"/>
        <v>-238986617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1720964628</v>
      </c>
      <c r="E53" s="24">
        <v>1530168387</v>
      </c>
      <c r="F53" s="6">
        <v>1832409608</v>
      </c>
      <c r="G53" s="25">
        <v>1832409608</v>
      </c>
      <c r="H53" s="26">
        <v>1860646995</v>
      </c>
      <c r="I53" s="24">
        <v>127846863</v>
      </c>
      <c r="J53" s="6">
        <v>89379130</v>
      </c>
      <c r="K53" s="25">
        <v>86152231</v>
      </c>
    </row>
    <row r="54" spans="1:11" ht="13.5">
      <c r="A54" s="22" t="s">
        <v>128</v>
      </c>
      <c r="B54" s="6">
        <v>0</v>
      </c>
      <c r="C54" s="6">
        <v>0</v>
      </c>
      <c r="D54" s="23">
        <v>137984643</v>
      </c>
      <c r="E54" s="24">
        <v>71474388</v>
      </c>
      <c r="F54" s="6">
        <v>177483393</v>
      </c>
      <c r="G54" s="25">
        <v>177483393</v>
      </c>
      <c r="H54" s="26">
        <v>125318311</v>
      </c>
      <c r="I54" s="24">
        <v>186889529</v>
      </c>
      <c r="J54" s="6">
        <v>198363310</v>
      </c>
      <c r="K54" s="25">
        <v>209273292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17825717</v>
      </c>
      <c r="I55" s="24">
        <v>3459863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15009868</v>
      </c>
      <c r="E56" s="24">
        <v>68448385</v>
      </c>
      <c r="F56" s="6">
        <v>0</v>
      </c>
      <c r="G56" s="25">
        <v>0</v>
      </c>
      <c r="H56" s="26">
        <v>5057015</v>
      </c>
      <c r="I56" s="24">
        <v>78012088</v>
      </c>
      <c r="J56" s="6">
        <v>75012088</v>
      </c>
      <c r="K56" s="25">
        <v>75012088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11824609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50286064</v>
      </c>
      <c r="F60" s="6">
        <v>8223000</v>
      </c>
      <c r="G60" s="25">
        <v>8223000</v>
      </c>
      <c r="H60" s="26">
        <v>13103000</v>
      </c>
      <c r="I60" s="24">
        <v>5172995</v>
      </c>
      <c r="J60" s="6">
        <v>5535105</v>
      </c>
      <c r="K60" s="25">
        <v>5922562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6924</v>
      </c>
      <c r="F62" s="92">
        <v>0</v>
      </c>
      <c r="G62" s="93">
        <v>0</v>
      </c>
      <c r="H62" s="94">
        <v>0</v>
      </c>
      <c r="I62" s="91">
        <v>6924</v>
      </c>
      <c r="J62" s="92">
        <v>6924</v>
      </c>
      <c r="K62" s="93">
        <v>6924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4889</v>
      </c>
      <c r="F63" s="92">
        <v>0</v>
      </c>
      <c r="G63" s="93">
        <v>0</v>
      </c>
      <c r="H63" s="94">
        <v>0</v>
      </c>
      <c r="I63" s="91">
        <v>4889</v>
      </c>
      <c r="J63" s="92">
        <v>4889</v>
      </c>
      <c r="K63" s="93">
        <v>4889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232557</v>
      </c>
      <c r="F64" s="92">
        <v>0</v>
      </c>
      <c r="G64" s="93">
        <v>0</v>
      </c>
      <c r="H64" s="94">
        <v>0</v>
      </c>
      <c r="I64" s="91">
        <v>2023</v>
      </c>
      <c r="J64" s="92">
        <v>2023</v>
      </c>
      <c r="K64" s="93">
        <v>2023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32708</v>
      </c>
      <c r="F65" s="92">
        <v>0</v>
      </c>
      <c r="G65" s="93">
        <v>0</v>
      </c>
      <c r="H65" s="94">
        <v>0</v>
      </c>
      <c r="I65" s="91">
        <v>383</v>
      </c>
      <c r="J65" s="92">
        <v>383</v>
      </c>
      <c r="K65" s="93">
        <v>383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134</v>
      </c>
      <c r="B71" s="1">
        <f>+B83</f>
        <v>0</v>
      </c>
      <c r="C71" s="1">
        <f aca="true" t="shared" si="9" ref="C71:K71">+C83</f>
        <v>0</v>
      </c>
      <c r="D71" s="1">
        <f t="shared" si="9"/>
        <v>0</v>
      </c>
      <c r="E71" s="1">
        <f t="shared" si="9"/>
        <v>0</v>
      </c>
      <c r="F71" s="1">
        <f t="shared" si="9"/>
        <v>0</v>
      </c>
      <c r="G71" s="1">
        <f t="shared" si="9"/>
        <v>0</v>
      </c>
      <c r="H71" s="1">
        <f t="shared" si="9"/>
        <v>0</v>
      </c>
      <c r="I71" s="1">
        <f t="shared" si="9"/>
        <v>0</v>
      </c>
      <c r="J71" s="1">
        <f t="shared" si="9"/>
        <v>0</v>
      </c>
      <c r="K71" s="1">
        <f t="shared" si="9"/>
        <v>0</v>
      </c>
    </row>
    <row r="72" spans="1:11" ht="12.75" hidden="1">
      <c r="A72" s="1" t="s">
        <v>135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136</v>
      </c>
      <c r="B73" s="1">
        <f>+B74</f>
        <v>296773685.1666666</v>
      </c>
      <c r="C73" s="1">
        <f aca="true" t="shared" si="11" ref="C73:K73">+(C78+C80+C81+C82)-(B78+B80+B81+B82)</f>
        <v>0</v>
      </c>
      <c r="D73" s="1">
        <f t="shared" si="11"/>
        <v>905202134</v>
      </c>
      <c r="E73" s="1">
        <f t="shared" si="11"/>
        <v>29762157</v>
      </c>
      <c r="F73" s="1">
        <f>+(F78+F80+F81+F82)-(D78+D80+D81+D82)</f>
        <v>15021640</v>
      </c>
      <c r="G73" s="1">
        <f>+(G78+G80+G81+G82)-(D78+D80+D81+D82)</f>
        <v>15021640</v>
      </c>
      <c r="H73" s="1">
        <f>+(H78+H80+H81+H82)-(D78+D80+D81+D82)</f>
        <v>150969080</v>
      </c>
      <c r="I73" s="1">
        <f>+(I78+I80+I81+I82)-(E78+E80+E81+E82)</f>
        <v>3016610</v>
      </c>
      <c r="J73" s="1">
        <f t="shared" si="11"/>
        <v>3982102</v>
      </c>
      <c r="K73" s="1">
        <f t="shared" si="11"/>
        <v>32034552</v>
      </c>
    </row>
    <row r="74" spans="1:11" ht="12.75" hidden="1">
      <c r="A74" s="1" t="s">
        <v>137</v>
      </c>
      <c r="B74" s="1">
        <f>+TREND(C74:E74)</f>
        <v>296773685.1666666</v>
      </c>
      <c r="C74" s="1">
        <f>+C73</f>
        <v>0</v>
      </c>
      <c r="D74" s="1">
        <f aca="true" t="shared" si="12" ref="D74:K74">+D73</f>
        <v>905202134</v>
      </c>
      <c r="E74" s="1">
        <f t="shared" si="12"/>
        <v>29762157</v>
      </c>
      <c r="F74" s="1">
        <f t="shared" si="12"/>
        <v>15021640</v>
      </c>
      <c r="G74" s="1">
        <f t="shared" si="12"/>
        <v>15021640</v>
      </c>
      <c r="H74" s="1">
        <f t="shared" si="12"/>
        <v>150969080</v>
      </c>
      <c r="I74" s="1">
        <f t="shared" si="12"/>
        <v>3016610</v>
      </c>
      <c r="J74" s="1">
        <f t="shared" si="12"/>
        <v>3982102</v>
      </c>
      <c r="K74" s="1">
        <f t="shared" si="12"/>
        <v>32034552</v>
      </c>
    </row>
    <row r="75" spans="1:11" ht="12.75" hidden="1">
      <c r="A75" s="1" t="s">
        <v>138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408728236</v>
      </c>
      <c r="E75" s="1">
        <f t="shared" si="13"/>
        <v>474375466</v>
      </c>
      <c r="F75" s="1">
        <f t="shared" si="13"/>
        <v>473706936</v>
      </c>
      <c r="G75" s="1">
        <f t="shared" si="13"/>
        <v>473706936</v>
      </c>
      <c r="H75" s="1">
        <f t="shared" si="13"/>
        <v>470335171</v>
      </c>
      <c r="I75" s="1">
        <f t="shared" si="13"/>
        <v>510605850</v>
      </c>
      <c r="J75" s="1">
        <f t="shared" si="13"/>
        <v>541477724</v>
      </c>
      <c r="K75" s="1">
        <f t="shared" si="13"/>
        <v>573944964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535447651</v>
      </c>
      <c r="E78" s="3">
        <v>524726419</v>
      </c>
      <c r="F78" s="3">
        <v>552304354</v>
      </c>
      <c r="G78" s="3">
        <v>552304354</v>
      </c>
      <c r="H78" s="3">
        <v>562164856</v>
      </c>
      <c r="I78" s="3">
        <v>590490948</v>
      </c>
      <c r="J78" s="3">
        <v>625769553</v>
      </c>
      <c r="K78" s="3">
        <v>663589571</v>
      </c>
    </row>
    <row r="79" spans="1:11" ht="12.75" hidden="1">
      <c r="A79" s="2" t="s">
        <v>65</v>
      </c>
      <c r="B79" s="3">
        <v>0</v>
      </c>
      <c r="C79" s="3">
        <v>0</v>
      </c>
      <c r="D79" s="3">
        <v>15414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2.75" hidden="1">
      <c r="A80" s="2" t="s">
        <v>66</v>
      </c>
      <c r="B80" s="3">
        <v>0</v>
      </c>
      <c r="C80" s="3">
        <v>0</v>
      </c>
      <c r="D80" s="3">
        <v>217061286</v>
      </c>
      <c r="E80" s="3">
        <v>216377174</v>
      </c>
      <c r="F80" s="3">
        <v>209930009</v>
      </c>
      <c r="G80" s="3">
        <v>209930009</v>
      </c>
      <c r="H80" s="3">
        <v>229216573</v>
      </c>
      <c r="I80" s="3">
        <v>213368363</v>
      </c>
      <c r="J80" s="3">
        <v>188258009</v>
      </c>
      <c r="K80" s="3">
        <v>188258009</v>
      </c>
    </row>
    <row r="81" spans="1:11" ht="12.75" hidden="1">
      <c r="A81" s="2" t="s">
        <v>67</v>
      </c>
      <c r="B81" s="3">
        <v>0</v>
      </c>
      <c r="C81" s="3">
        <v>0</v>
      </c>
      <c r="D81" s="3">
        <v>89006966</v>
      </c>
      <c r="E81" s="3">
        <v>158465106</v>
      </c>
      <c r="F81" s="3">
        <v>97989411</v>
      </c>
      <c r="G81" s="3">
        <v>97989411</v>
      </c>
      <c r="H81" s="3">
        <v>50630631</v>
      </c>
      <c r="I81" s="3">
        <v>48314410</v>
      </c>
      <c r="J81" s="3">
        <v>37409261</v>
      </c>
      <c r="K81" s="3">
        <v>26645795</v>
      </c>
    </row>
    <row r="82" spans="1:11" ht="12.75" hidden="1">
      <c r="A82" s="2" t="s">
        <v>68</v>
      </c>
      <c r="B82" s="3">
        <v>0</v>
      </c>
      <c r="C82" s="3">
        <v>0</v>
      </c>
      <c r="D82" s="3">
        <v>63686231</v>
      </c>
      <c r="E82" s="3">
        <v>35395592</v>
      </c>
      <c r="F82" s="3">
        <v>60000000</v>
      </c>
      <c r="G82" s="3">
        <v>60000000</v>
      </c>
      <c r="H82" s="3">
        <v>214159154</v>
      </c>
      <c r="I82" s="3">
        <v>85807180</v>
      </c>
      <c r="J82" s="3">
        <v>90526180</v>
      </c>
      <c r="K82" s="3">
        <v>95504180</v>
      </c>
    </row>
    <row r="83" spans="1:11" ht="12.75" hidden="1">
      <c r="A83" s="2" t="s">
        <v>69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2" t="s">
        <v>70</v>
      </c>
      <c r="B84" s="3">
        <v>0</v>
      </c>
      <c r="C84" s="3">
        <v>0</v>
      </c>
      <c r="D84" s="3">
        <v>408712822</v>
      </c>
      <c r="E84" s="3">
        <v>474375466</v>
      </c>
      <c r="F84" s="3">
        <v>473706936</v>
      </c>
      <c r="G84" s="3">
        <v>473706936</v>
      </c>
      <c r="H84" s="3">
        <v>470335171</v>
      </c>
      <c r="I84" s="3">
        <v>510605850</v>
      </c>
      <c r="J84" s="3">
        <v>541477724</v>
      </c>
      <c r="K84" s="3">
        <v>573944964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226525000</v>
      </c>
      <c r="F85" s="3">
        <v>0</v>
      </c>
      <c r="G85" s="3">
        <v>0</v>
      </c>
      <c r="H85" s="3">
        <v>0</v>
      </c>
      <c r="I85" s="3">
        <v>118165380</v>
      </c>
      <c r="J85" s="3">
        <v>118165380</v>
      </c>
      <c r="K85" s="3">
        <v>118165380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126440171</v>
      </c>
      <c r="C6" s="6">
        <v>150116589</v>
      </c>
      <c r="D6" s="23">
        <v>154021456</v>
      </c>
      <c r="E6" s="24">
        <v>264566005</v>
      </c>
      <c r="F6" s="6">
        <v>273565944</v>
      </c>
      <c r="G6" s="25">
        <v>273565944</v>
      </c>
      <c r="H6" s="26">
        <v>177077705</v>
      </c>
      <c r="I6" s="24">
        <v>291664841</v>
      </c>
      <c r="J6" s="6">
        <v>307414433</v>
      </c>
      <c r="K6" s="25">
        <v>324322627</v>
      </c>
    </row>
    <row r="7" spans="1:11" ht="13.5">
      <c r="A7" s="22" t="s">
        <v>19</v>
      </c>
      <c r="B7" s="6">
        <v>9072588</v>
      </c>
      <c r="C7" s="6">
        <v>11991453</v>
      </c>
      <c r="D7" s="23">
        <v>7189148</v>
      </c>
      <c r="E7" s="24">
        <v>11539385</v>
      </c>
      <c r="F7" s="6">
        <v>8000000</v>
      </c>
      <c r="G7" s="25">
        <v>8000000</v>
      </c>
      <c r="H7" s="26">
        <v>4191714</v>
      </c>
      <c r="I7" s="24">
        <v>6572000</v>
      </c>
      <c r="J7" s="6">
        <v>6926888</v>
      </c>
      <c r="K7" s="25">
        <v>7307867</v>
      </c>
    </row>
    <row r="8" spans="1:11" ht="13.5">
      <c r="A8" s="22" t="s">
        <v>20</v>
      </c>
      <c r="B8" s="6">
        <v>301290609</v>
      </c>
      <c r="C8" s="6">
        <v>322989343</v>
      </c>
      <c r="D8" s="23">
        <v>347535111</v>
      </c>
      <c r="E8" s="24">
        <v>367387000</v>
      </c>
      <c r="F8" s="6">
        <v>300254488</v>
      </c>
      <c r="G8" s="25">
        <v>300254488</v>
      </c>
      <c r="H8" s="26">
        <v>369840706</v>
      </c>
      <c r="I8" s="24">
        <v>405533000</v>
      </c>
      <c r="J8" s="6">
        <v>434001000</v>
      </c>
      <c r="K8" s="25">
        <v>471163000</v>
      </c>
    </row>
    <row r="9" spans="1:11" ht="13.5">
      <c r="A9" s="22" t="s">
        <v>21</v>
      </c>
      <c r="B9" s="6">
        <v>28709607</v>
      </c>
      <c r="C9" s="6">
        <v>23781460</v>
      </c>
      <c r="D9" s="23">
        <v>51554338</v>
      </c>
      <c r="E9" s="24">
        <v>45157777</v>
      </c>
      <c r="F9" s="6">
        <v>36985126</v>
      </c>
      <c r="G9" s="25">
        <v>36985126</v>
      </c>
      <c r="H9" s="26">
        <v>59573593</v>
      </c>
      <c r="I9" s="24">
        <v>54604200</v>
      </c>
      <c r="J9" s="6">
        <v>57553265</v>
      </c>
      <c r="K9" s="25">
        <v>60718506</v>
      </c>
    </row>
    <row r="10" spans="1:11" ht="25.5">
      <c r="A10" s="27" t="s">
        <v>127</v>
      </c>
      <c r="B10" s="28">
        <f>SUM(B5:B9)</f>
        <v>465512975</v>
      </c>
      <c r="C10" s="29">
        <f aca="true" t="shared" si="0" ref="C10:K10">SUM(C5:C9)</f>
        <v>508878845</v>
      </c>
      <c r="D10" s="30">
        <f t="shared" si="0"/>
        <v>560300053</v>
      </c>
      <c r="E10" s="28">
        <f t="shared" si="0"/>
        <v>688650167</v>
      </c>
      <c r="F10" s="29">
        <f t="shared" si="0"/>
        <v>618805558</v>
      </c>
      <c r="G10" s="31">
        <f t="shared" si="0"/>
        <v>618805558</v>
      </c>
      <c r="H10" s="32">
        <f t="shared" si="0"/>
        <v>610683718</v>
      </c>
      <c r="I10" s="28">
        <f t="shared" si="0"/>
        <v>758374041</v>
      </c>
      <c r="J10" s="29">
        <f t="shared" si="0"/>
        <v>805895586</v>
      </c>
      <c r="K10" s="31">
        <f t="shared" si="0"/>
        <v>863512000</v>
      </c>
    </row>
    <row r="11" spans="1:11" ht="13.5">
      <c r="A11" s="22" t="s">
        <v>22</v>
      </c>
      <c r="B11" s="6">
        <v>152520450</v>
      </c>
      <c r="C11" s="6">
        <v>199309646</v>
      </c>
      <c r="D11" s="23">
        <v>218649140</v>
      </c>
      <c r="E11" s="24">
        <v>241091832</v>
      </c>
      <c r="F11" s="6">
        <v>251091831</v>
      </c>
      <c r="G11" s="25">
        <v>251091831</v>
      </c>
      <c r="H11" s="26">
        <v>253202908</v>
      </c>
      <c r="I11" s="24">
        <v>271836632</v>
      </c>
      <c r="J11" s="6">
        <v>286515511</v>
      </c>
      <c r="K11" s="25">
        <v>302274481</v>
      </c>
    </row>
    <row r="12" spans="1:11" ht="13.5">
      <c r="A12" s="22" t="s">
        <v>23</v>
      </c>
      <c r="B12" s="6">
        <v>5841687</v>
      </c>
      <c r="C12" s="6">
        <v>6381097</v>
      </c>
      <c r="D12" s="23">
        <v>5482999</v>
      </c>
      <c r="E12" s="24">
        <v>6453893</v>
      </c>
      <c r="F12" s="6">
        <v>6453893</v>
      </c>
      <c r="G12" s="25">
        <v>6453893</v>
      </c>
      <c r="H12" s="26">
        <v>6546749</v>
      </c>
      <c r="I12" s="24">
        <v>8155992</v>
      </c>
      <c r="J12" s="6">
        <v>8596416</v>
      </c>
      <c r="K12" s="25">
        <v>9069218</v>
      </c>
    </row>
    <row r="13" spans="1:11" ht="13.5">
      <c r="A13" s="22" t="s">
        <v>128</v>
      </c>
      <c r="B13" s="6">
        <v>45537144</v>
      </c>
      <c r="C13" s="6">
        <v>49197065</v>
      </c>
      <c r="D13" s="23">
        <v>73384655</v>
      </c>
      <c r="E13" s="24">
        <v>53136560</v>
      </c>
      <c r="F13" s="6">
        <v>72000400</v>
      </c>
      <c r="G13" s="25">
        <v>72000400</v>
      </c>
      <c r="H13" s="26">
        <v>68227863</v>
      </c>
      <c r="I13" s="24">
        <v>86633967</v>
      </c>
      <c r="J13" s="6">
        <v>91312201</v>
      </c>
      <c r="K13" s="25">
        <v>96334372</v>
      </c>
    </row>
    <row r="14" spans="1:11" ht="13.5">
      <c r="A14" s="22" t="s">
        <v>24</v>
      </c>
      <c r="B14" s="6">
        <v>2465418</v>
      </c>
      <c r="C14" s="6">
        <v>1125317</v>
      </c>
      <c r="D14" s="23">
        <v>2554911</v>
      </c>
      <c r="E14" s="24">
        <v>313040</v>
      </c>
      <c r="F14" s="6">
        <v>533000</v>
      </c>
      <c r="G14" s="25">
        <v>533000</v>
      </c>
      <c r="H14" s="26">
        <v>2788880</v>
      </c>
      <c r="I14" s="24">
        <v>561072</v>
      </c>
      <c r="J14" s="6">
        <v>591370</v>
      </c>
      <c r="K14" s="25">
        <v>623895</v>
      </c>
    </row>
    <row r="15" spans="1:11" ht="13.5">
      <c r="A15" s="22" t="s">
        <v>25</v>
      </c>
      <c r="B15" s="6">
        <v>40666887</v>
      </c>
      <c r="C15" s="6">
        <v>45527501</v>
      </c>
      <c r="D15" s="23">
        <v>42296145</v>
      </c>
      <c r="E15" s="24">
        <v>46576855</v>
      </c>
      <c r="F15" s="6">
        <v>48280100</v>
      </c>
      <c r="G15" s="25">
        <v>48280100</v>
      </c>
      <c r="H15" s="26">
        <v>33493005</v>
      </c>
      <c r="I15" s="24">
        <v>22609368</v>
      </c>
      <c r="J15" s="6">
        <v>23830032</v>
      </c>
      <c r="K15" s="25">
        <v>25141298</v>
      </c>
    </row>
    <row r="16" spans="1:11" ht="13.5">
      <c r="A16" s="33" t="s">
        <v>26</v>
      </c>
      <c r="B16" s="6">
        <v>0</v>
      </c>
      <c r="C16" s="6">
        <v>60635030</v>
      </c>
      <c r="D16" s="23">
        <v>4776406</v>
      </c>
      <c r="E16" s="24">
        <v>26600000</v>
      </c>
      <c r="F16" s="6">
        <v>26600000</v>
      </c>
      <c r="G16" s="25">
        <v>26600000</v>
      </c>
      <c r="H16" s="26">
        <v>0</v>
      </c>
      <c r="I16" s="24">
        <v>1000000</v>
      </c>
      <c r="J16" s="6">
        <v>1000000</v>
      </c>
      <c r="K16" s="25">
        <v>1000000</v>
      </c>
    </row>
    <row r="17" spans="1:11" ht="13.5">
      <c r="A17" s="22" t="s">
        <v>27</v>
      </c>
      <c r="B17" s="6">
        <v>320549147</v>
      </c>
      <c r="C17" s="6">
        <v>338132203</v>
      </c>
      <c r="D17" s="23">
        <v>403889939</v>
      </c>
      <c r="E17" s="24">
        <v>225238134</v>
      </c>
      <c r="F17" s="6">
        <v>216997984</v>
      </c>
      <c r="G17" s="25">
        <v>216997984</v>
      </c>
      <c r="H17" s="26">
        <v>331146638</v>
      </c>
      <c r="I17" s="24">
        <v>329312064</v>
      </c>
      <c r="J17" s="6">
        <v>339338329</v>
      </c>
      <c r="K17" s="25">
        <v>357836700</v>
      </c>
    </row>
    <row r="18" spans="1:11" ht="13.5">
      <c r="A18" s="34" t="s">
        <v>28</v>
      </c>
      <c r="B18" s="35">
        <f>SUM(B11:B17)</f>
        <v>567580733</v>
      </c>
      <c r="C18" s="36">
        <f aca="true" t="shared" si="1" ref="C18:K18">SUM(C11:C17)</f>
        <v>700307859</v>
      </c>
      <c r="D18" s="37">
        <f t="shared" si="1"/>
        <v>751034195</v>
      </c>
      <c r="E18" s="35">
        <f t="shared" si="1"/>
        <v>599410314</v>
      </c>
      <c r="F18" s="36">
        <f t="shared" si="1"/>
        <v>621957208</v>
      </c>
      <c r="G18" s="38">
        <f t="shared" si="1"/>
        <v>621957208</v>
      </c>
      <c r="H18" s="39">
        <f t="shared" si="1"/>
        <v>695406043</v>
      </c>
      <c r="I18" s="35">
        <f t="shared" si="1"/>
        <v>720109095</v>
      </c>
      <c r="J18" s="36">
        <f t="shared" si="1"/>
        <v>751183859</v>
      </c>
      <c r="K18" s="38">
        <f t="shared" si="1"/>
        <v>792279964</v>
      </c>
    </row>
    <row r="19" spans="1:11" ht="13.5">
      <c r="A19" s="34" t="s">
        <v>29</v>
      </c>
      <c r="B19" s="40">
        <f>+B10-B18</f>
        <v>-102067758</v>
      </c>
      <c r="C19" s="41">
        <f aca="true" t="shared" si="2" ref="C19:K19">+C10-C18</f>
        <v>-191429014</v>
      </c>
      <c r="D19" s="42">
        <f t="shared" si="2"/>
        <v>-190734142</v>
      </c>
      <c r="E19" s="40">
        <f t="shared" si="2"/>
        <v>89239853</v>
      </c>
      <c r="F19" s="41">
        <f t="shared" si="2"/>
        <v>-3151650</v>
      </c>
      <c r="G19" s="43">
        <f t="shared" si="2"/>
        <v>-3151650</v>
      </c>
      <c r="H19" s="44">
        <f t="shared" si="2"/>
        <v>-84722325</v>
      </c>
      <c r="I19" s="40">
        <f t="shared" si="2"/>
        <v>38264946</v>
      </c>
      <c r="J19" s="41">
        <f t="shared" si="2"/>
        <v>54711727</v>
      </c>
      <c r="K19" s="43">
        <f t="shared" si="2"/>
        <v>71232036</v>
      </c>
    </row>
    <row r="20" spans="1:11" ht="13.5">
      <c r="A20" s="22" t="s">
        <v>30</v>
      </c>
      <c r="B20" s="24">
        <v>306704286</v>
      </c>
      <c r="C20" s="6">
        <v>245341913</v>
      </c>
      <c r="D20" s="23">
        <v>274084673</v>
      </c>
      <c r="E20" s="24">
        <v>367339000</v>
      </c>
      <c r="F20" s="6">
        <v>367339000</v>
      </c>
      <c r="G20" s="25">
        <v>367339000</v>
      </c>
      <c r="H20" s="26">
        <v>300959202</v>
      </c>
      <c r="I20" s="24">
        <v>407804000</v>
      </c>
      <c r="J20" s="6">
        <v>420034000</v>
      </c>
      <c r="K20" s="25">
        <v>438864000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204636528</v>
      </c>
      <c r="C22" s="52">
        <f aca="true" t="shared" si="3" ref="C22:K22">SUM(C19:C21)</f>
        <v>53912899</v>
      </c>
      <c r="D22" s="53">
        <f t="shared" si="3"/>
        <v>83350531</v>
      </c>
      <c r="E22" s="51">
        <f t="shared" si="3"/>
        <v>456578853</v>
      </c>
      <c r="F22" s="52">
        <f t="shared" si="3"/>
        <v>364187350</v>
      </c>
      <c r="G22" s="54">
        <f t="shared" si="3"/>
        <v>364187350</v>
      </c>
      <c r="H22" s="55">
        <f t="shared" si="3"/>
        <v>216236877</v>
      </c>
      <c r="I22" s="51">
        <f t="shared" si="3"/>
        <v>446068946</v>
      </c>
      <c r="J22" s="52">
        <f t="shared" si="3"/>
        <v>474745727</v>
      </c>
      <c r="K22" s="54">
        <f t="shared" si="3"/>
        <v>510096036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204636528</v>
      </c>
      <c r="C24" s="41">
        <f aca="true" t="shared" si="4" ref="C24:K24">SUM(C22:C23)</f>
        <v>53912899</v>
      </c>
      <c r="D24" s="42">
        <f t="shared" si="4"/>
        <v>83350531</v>
      </c>
      <c r="E24" s="40">
        <f t="shared" si="4"/>
        <v>456578853</v>
      </c>
      <c r="F24" s="41">
        <f t="shared" si="4"/>
        <v>364187350</v>
      </c>
      <c r="G24" s="43">
        <f t="shared" si="4"/>
        <v>364187350</v>
      </c>
      <c r="H24" s="44">
        <f t="shared" si="4"/>
        <v>216236877</v>
      </c>
      <c r="I24" s="40">
        <f t="shared" si="4"/>
        <v>446068946</v>
      </c>
      <c r="J24" s="41">
        <f t="shared" si="4"/>
        <v>474745727</v>
      </c>
      <c r="K24" s="43">
        <f t="shared" si="4"/>
        <v>510096036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312677848</v>
      </c>
      <c r="C27" s="7">
        <v>251028515</v>
      </c>
      <c r="D27" s="64">
        <v>175803188</v>
      </c>
      <c r="E27" s="65">
        <v>371539000</v>
      </c>
      <c r="F27" s="7">
        <v>368089000</v>
      </c>
      <c r="G27" s="66">
        <v>368089000</v>
      </c>
      <c r="H27" s="67">
        <v>241235133</v>
      </c>
      <c r="I27" s="65">
        <v>407831000</v>
      </c>
      <c r="J27" s="7">
        <v>420034000</v>
      </c>
      <c r="K27" s="66">
        <v>438864000</v>
      </c>
    </row>
    <row r="28" spans="1:11" ht="13.5">
      <c r="A28" s="68" t="s">
        <v>30</v>
      </c>
      <c r="B28" s="6">
        <v>247607552</v>
      </c>
      <c r="C28" s="6">
        <v>250334505</v>
      </c>
      <c r="D28" s="23">
        <v>175109178</v>
      </c>
      <c r="E28" s="24">
        <v>367339000</v>
      </c>
      <c r="F28" s="6">
        <v>367339000</v>
      </c>
      <c r="G28" s="25">
        <v>367339000</v>
      </c>
      <c r="H28" s="26">
        <v>222954106</v>
      </c>
      <c r="I28" s="24">
        <v>407804000</v>
      </c>
      <c r="J28" s="6">
        <v>420034000</v>
      </c>
      <c r="K28" s="25">
        <v>438864000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65070296</v>
      </c>
      <c r="C31" s="6">
        <v>694010</v>
      </c>
      <c r="D31" s="23">
        <v>694010</v>
      </c>
      <c r="E31" s="24">
        <v>4200000</v>
      </c>
      <c r="F31" s="6">
        <v>750000</v>
      </c>
      <c r="G31" s="25">
        <v>750000</v>
      </c>
      <c r="H31" s="26">
        <v>18281027</v>
      </c>
      <c r="I31" s="24">
        <v>27000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312677848</v>
      </c>
      <c r="C32" s="7">
        <f aca="true" t="shared" si="5" ref="C32:K32">SUM(C28:C31)</f>
        <v>251028515</v>
      </c>
      <c r="D32" s="64">
        <f t="shared" si="5"/>
        <v>175803188</v>
      </c>
      <c r="E32" s="65">
        <f t="shared" si="5"/>
        <v>371539000</v>
      </c>
      <c r="F32" s="7">
        <f t="shared" si="5"/>
        <v>368089000</v>
      </c>
      <c r="G32" s="66">
        <f t="shared" si="5"/>
        <v>368089000</v>
      </c>
      <c r="H32" s="67">
        <f t="shared" si="5"/>
        <v>241235133</v>
      </c>
      <c r="I32" s="65">
        <f t="shared" si="5"/>
        <v>407831000</v>
      </c>
      <c r="J32" s="7">
        <f t="shared" si="5"/>
        <v>420034000</v>
      </c>
      <c r="K32" s="66">
        <f t="shared" si="5"/>
        <v>438864000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285385869</v>
      </c>
      <c r="C35" s="6">
        <v>197486877</v>
      </c>
      <c r="D35" s="23">
        <v>176556281</v>
      </c>
      <c r="E35" s="24">
        <v>259329000</v>
      </c>
      <c r="F35" s="6">
        <v>210591000</v>
      </c>
      <c r="G35" s="25">
        <v>210591000</v>
      </c>
      <c r="H35" s="26">
        <v>224873364</v>
      </c>
      <c r="I35" s="24">
        <v>250890291</v>
      </c>
      <c r="J35" s="6">
        <v>231938051</v>
      </c>
      <c r="K35" s="25">
        <v>293431305</v>
      </c>
    </row>
    <row r="36" spans="1:11" ht="13.5">
      <c r="A36" s="22" t="s">
        <v>39</v>
      </c>
      <c r="B36" s="6">
        <v>1785872749</v>
      </c>
      <c r="C36" s="6">
        <v>2144702085</v>
      </c>
      <c r="D36" s="23">
        <v>2299198761</v>
      </c>
      <c r="E36" s="24">
        <v>2577456000</v>
      </c>
      <c r="F36" s="6">
        <v>2574006000</v>
      </c>
      <c r="G36" s="25">
        <v>2574006000</v>
      </c>
      <c r="H36" s="26">
        <v>2519746027</v>
      </c>
      <c r="I36" s="24">
        <v>2801752695</v>
      </c>
      <c r="J36" s="6">
        <v>2953015605</v>
      </c>
      <c r="K36" s="25">
        <v>3115399140</v>
      </c>
    </row>
    <row r="37" spans="1:11" ht="13.5">
      <c r="A37" s="22" t="s">
        <v>40</v>
      </c>
      <c r="B37" s="6">
        <v>246118894</v>
      </c>
      <c r="C37" s="6">
        <v>215219188</v>
      </c>
      <c r="D37" s="23">
        <v>268928043</v>
      </c>
      <c r="E37" s="24">
        <v>37286000</v>
      </c>
      <c r="F37" s="6">
        <v>132338000</v>
      </c>
      <c r="G37" s="25">
        <v>132338000</v>
      </c>
      <c r="H37" s="26">
        <v>322293381</v>
      </c>
      <c r="I37" s="24">
        <v>139818088</v>
      </c>
      <c r="J37" s="6">
        <v>148463855</v>
      </c>
      <c r="K37" s="25">
        <v>157522147</v>
      </c>
    </row>
    <row r="38" spans="1:11" ht="13.5">
      <c r="A38" s="22" t="s">
        <v>41</v>
      </c>
      <c r="B38" s="6">
        <v>12494245</v>
      </c>
      <c r="C38" s="6">
        <v>26438620</v>
      </c>
      <c r="D38" s="23">
        <v>28135528</v>
      </c>
      <c r="E38" s="24">
        <v>19504000</v>
      </c>
      <c r="F38" s="6">
        <v>33989000</v>
      </c>
      <c r="G38" s="25">
        <v>33989000</v>
      </c>
      <c r="H38" s="26">
        <v>31812818</v>
      </c>
      <c r="I38" s="24">
        <v>35824406</v>
      </c>
      <c r="J38" s="6">
        <v>37794748</v>
      </c>
      <c r="K38" s="25">
        <v>39873459</v>
      </c>
    </row>
    <row r="39" spans="1:11" ht="13.5">
      <c r="A39" s="22" t="s">
        <v>42</v>
      </c>
      <c r="B39" s="6">
        <v>1812645479</v>
      </c>
      <c r="C39" s="6">
        <v>2100531154</v>
      </c>
      <c r="D39" s="23">
        <v>2178691471</v>
      </c>
      <c r="E39" s="24">
        <v>2779995000</v>
      </c>
      <c r="F39" s="6">
        <v>2618270000</v>
      </c>
      <c r="G39" s="25">
        <v>2618270000</v>
      </c>
      <c r="H39" s="26">
        <v>2390513192</v>
      </c>
      <c r="I39" s="24">
        <v>2877000492</v>
      </c>
      <c r="J39" s="6">
        <v>2998695052</v>
      </c>
      <c r="K39" s="25">
        <v>3211434839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339512910</v>
      </c>
      <c r="C42" s="6">
        <v>132853535</v>
      </c>
      <c r="D42" s="23">
        <v>143634506</v>
      </c>
      <c r="E42" s="24">
        <v>403902504</v>
      </c>
      <c r="F42" s="6">
        <v>342403576</v>
      </c>
      <c r="G42" s="25">
        <v>342403576</v>
      </c>
      <c r="H42" s="26">
        <v>234880195</v>
      </c>
      <c r="I42" s="24">
        <v>458459442</v>
      </c>
      <c r="J42" s="6">
        <v>487805183</v>
      </c>
      <c r="K42" s="25">
        <v>522254543</v>
      </c>
    </row>
    <row r="43" spans="1:11" ht="13.5">
      <c r="A43" s="22" t="s">
        <v>45</v>
      </c>
      <c r="B43" s="6">
        <v>-312677448</v>
      </c>
      <c r="C43" s="6">
        <v>-250984972</v>
      </c>
      <c r="D43" s="23">
        <v>-175803188</v>
      </c>
      <c r="E43" s="24">
        <v>-371539000</v>
      </c>
      <c r="F43" s="6">
        <v>-368089000</v>
      </c>
      <c r="G43" s="25">
        <v>-368089000</v>
      </c>
      <c r="H43" s="26">
        <v>-233448184</v>
      </c>
      <c r="I43" s="24">
        <v>-407831004</v>
      </c>
      <c r="J43" s="6">
        <v>-420034000</v>
      </c>
      <c r="K43" s="25">
        <v>-438864000</v>
      </c>
    </row>
    <row r="44" spans="1:11" ht="13.5">
      <c r="A44" s="22" t="s">
        <v>46</v>
      </c>
      <c r="B44" s="6">
        <v>-8302213</v>
      </c>
      <c r="C44" s="6">
        <v>9759271</v>
      </c>
      <c r="D44" s="23">
        <v>1451158</v>
      </c>
      <c r="E44" s="24">
        <v>1148000</v>
      </c>
      <c r="F44" s="6">
        <v>1148000</v>
      </c>
      <c r="G44" s="25">
        <v>1148000</v>
      </c>
      <c r="H44" s="26">
        <v>-1419129</v>
      </c>
      <c r="I44" s="24">
        <v>1764516</v>
      </c>
      <c r="J44" s="6">
        <v>1799809</v>
      </c>
      <c r="K44" s="25">
        <v>1835805</v>
      </c>
    </row>
    <row r="45" spans="1:11" ht="13.5">
      <c r="A45" s="34" t="s">
        <v>47</v>
      </c>
      <c r="B45" s="7">
        <v>145087575</v>
      </c>
      <c r="C45" s="7">
        <v>36715409</v>
      </c>
      <c r="D45" s="64">
        <v>5997885</v>
      </c>
      <c r="E45" s="65">
        <v>55340504</v>
      </c>
      <c r="F45" s="7">
        <v>-18539424</v>
      </c>
      <c r="G45" s="66">
        <v>-18539424</v>
      </c>
      <c r="H45" s="67">
        <v>6010767</v>
      </c>
      <c r="I45" s="65">
        <v>1248835</v>
      </c>
      <c r="J45" s="7">
        <v>70819827</v>
      </c>
      <c r="K45" s="66">
        <v>156046175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145087575</v>
      </c>
      <c r="C48" s="6">
        <v>36715409</v>
      </c>
      <c r="D48" s="23">
        <v>5997885</v>
      </c>
      <c r="E48" s="24">
        <v>2632559000</v>
      </c>
      <c r="F48" s="6">
        <v>-18539000</v>
      </c>
      <c r="G48" s="25">
        <v>-18539000</v>
      </c>
      <c r="H48" s="26">
        <v>6010767</v>
      </c>
      <c r="I48" s="24">
        <v>51248840</v>
      </c>
      <c r="J48" s="6">
        <v>123519832</v>
      </c>
      <c r="K48" s="25">
        <v>211644680</v>
      </c>
    </row>
    <row r="49" spans="1:11" ht="13.5">
      <c r="A49" s="22" t="s">
        <v>50</v>
      </c>
      <c r="B49" s="6">
        <f>+B75</f>
        <v>107483684.95844716</v>
      </c>
      <c r="C49" s="6">
        <f aca="true" t="shared" si="6" ref="C49:K49">+C75</f>
        <v>40604740.21207616</v>
      </c>
      <c r="D49" s="23">
        <f t="shared" si="6"/>
        <v>68513557.03435516</v>
      </c>
      <c r="E49" s="24">
        <f t="shared" si="6"/>
        <v>-7346438.153276846</v>
      </c>
      <c r="F49" s="6">
        <f t="shared" si="6"/>
        <v>18953991.678985357</v>
      </c>
      <c r="G49" s="25">
        <f t="shared" si="6"/>
        <v>18953991.678985357</v>
      </c>
      <c r="H49" s="26">
        <f t="shared" si="6"/>
        <v>65067004.18585253</v>
      </c>
      <c r="I49" s="24">
        <f t="shared" si="6"/>
        <v>49061470.79809755</v>
      </c>
      <c r="J49" s="6">
        <f t="shared" si="6"/>
        <v>91763088.50120541</v>
      </c>
      <c r="K49" s="25">
        <f t="shared" si="6"/>
        <v>109597728.65335897</v>
      </c>
    </row>
    <row r="50" spans="1:11" ht="13.5">
      <c r="A50" s="34" t="s">
        <v>51</v>
      </c>
      <c r="B50" s="7">
        <f>+B48-B49</f>
        <v>37603890.04155284</v>
      </c>
      <c r="C50" s="7">
        <f aca="true" t="shared" si="7" ref="C50:K50">+C48-C49</f>
        <v>-3889331.2120761573</v>
      </c>
      <c r="D50" s="64">
        <f t="shared" si="7"/>
        <v>-62515672.03435516</v>
      </c>
      <c r="E50" s="65">
        <f t="shared" si="7"/>
        <v>2639905438.153277</v>
      </c>
      <c r="F50" s="7">
        <f t="shared" si="7"/>
        <v>-37492991.67898536</v>
      </c>
      <c r="G50" s="66">
        <f t="shared" si="7"/>
        <v>-37492991.67898536</v>
      </c>
      <c r="H50" s="67">
        <f t="shared" si="7"/>
        <v>-59056237.18585253</v>
      </c>
      <c r="I50" s="65">
        <f t="shared" si="7"/>
        <v>2187369.201902449</v>
      </c>
      <c r="J50" s="7">
        <f t="shared" si="7"/>
        <v>31756743.498794585</v>
      </c>
      <c r="K50" s="66">
        <f t="shared" si="7"/>
        <v>102046951.34664103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1785872749</v>
      </c>
      <c r="C53" s="6">
        <v>2143043679</v>
      </c>
      <c r="D53" s="23">
        <v>2292947931</v>
      </c>
      <c r="E53" s="24">
        <v>2606049519</v>
      </c>
      <c r="F53" s="6">
        <v>2589036531</v>
      </c>
      <c r="G53" s="25">
        <v>2589036531</v>
      </c>
      <c r="H53" s="26">
        <v>2236927729</v>
      </c>
      <c r="I53" s="24">
        <v>2801752695</v>
      </c>
      <c r="J53" s="6">
        <v>2953015605</v>
      </c>
      <c r="K53" s="25">
        <v>3115399140</v>
      </c>
    </row>
    <row r="54" spans="1:11" ht="13.5">
      <c r="A54" s="22" t="s">
        <v>128</v>
      </c>
      <c r="B54" s="6">
        <v>45537144</v>
      </c>
      <c r="C54" s="6">
        <v>49197065</v>
      </c>
      <c r="D54" s="23">
        <v>73384655</v>
      </c>
      <c r="E54" s="24">
        <v>53136560</v>
      </c>
      <c r="F54" s="6">
        <v>72000400</v>
      </c>
      <c r="G54" s="25">
        <v>72000400</v>
      </c>
      <c r="H54" s="26">
        <v>68227863</v>
      </c>
      <c r="I54" s="24">
        <v>86633967</v>
      </c>
      <c r="J54" s="6">
        <v>91312201</v>
      </c>
      <c r="K54" s="25">
        <v>96334372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96000000</v>
      </c>
      <c r="G55" s="25">
        <v>96000000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34497407</v>
      </c>
      <c r="C56" s="6">
        <v>37829399</v>
      </c>
      <c r="D56" s="23">
        <v>34234958</v>
      </c>
      <c r="E56" s="24">
        <v>40322327</v>
      </c>
      <c r="F56" s="6">
        <v>42024503</v>
      </c>
      <c r="G56" s="25">
        <v>42024503</v>
      </c>
      <c r="H56" s="26">
        <v>30053455</v>
      </c>
      <c r="I56" s="24">
        <v>41457000</v>
      </c>
      <c r="J56" s="6">
        <v>43696000</v>
      </c>
      <c r="K56" s="25">
        <v>46098000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3590000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32000</v>
      </c>
      <c r="C62" s="92">
        <v>33000</v>
      </c>
      <c r="D62" s="93">
        <v>28000</v>
      </c>
      <c r="E62" s="91">
        <v>22835</v>
      </c>
      <c r="F62" s="92">
        <v>22835</v>
      </c>
      <c r="G62" s="93">
        <v>22835</v>
      </c>
      <c r="H62" s="94">
        <v>22835</v>
      </c>
      <c r="I62" s="91">
        <v>23292</v>
      </c>
      <c r="J62" s="92">
        <v>23758</v>
      </c>
      <c r="K62" s="93">
        <v>24233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27614</v>
      </c>
      <c r="F63" s="92">
        <v>0</v>
      </c>
      <c r="G63" s="93">
        <v>0</v>
      </c>
      <c r="H63" s="94">
        <v>27918</v>
      </c>
      <c r="I63" s="91">
        <v>28476</v>
      </c>
      <c r="J63" s="92">
        <v>29046</v>
      </c>
      <c r="K63" s="93">
        <v>29627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0.942116082177056</v>
      </c>
      <c r="C70" s="5">
        <f aca="true" t="shared" si="8" ref="C70:K70">IF(ISERROR(C71/C72),0,(C71/C72))</f>
        <v>0.9685145461292668</v>
      </c>
      <c r="D70" s="5">
        <f t="shared" si="8"/>
        <v>1.0059742588176506</v>
      </c>
      <c r="E70" s="5">
        <f t="shared" si="8"/>
        <v>0.3985438225082761</v>
      </c>
      <c r="F70" s="5">
        <f t="shared" si="8"/>
        <v>0.4428367836568716</v>
      </c>
      <c r="G70" s="5">
        <f t="shared" si="8"/>
        <v>0.4428367836568716</v>
      </c>
      <c r="H70" s="5">
        <f t="shared" si="8"/>
        <v>0.9798524705324033</v>
      </c>
      <c r="I70" s="5">
        <f t="shared" si="8"/>
        <v>0.39101815631273834</v>
      </c>
      <c r="J70" s="5">
        <f t="shared" si="8"/>
        <v>0.3910180155176363</v>
      </c>
      <c r="K70" s="5">
        <f t="shared" si="8"/>
        <v>0.3910178032849285</v>
      </c>
    </row>
    <row r="71" spans="1:11" ht="12.75" hidden="1">
      <c r="A71" s="1" t="s">
        <v>134</v>
      </c>
      <c r="B71" s="1">
        <f>+B83</f>
        <v>146169101</v>
      </c>
      <c r="C71" s="1">
        <f aca="true" t="shared" si="9" ref="C71:K71">+C83</f>
        <v>168422790</v>
      </c>
      <c r="D71" s="1">
        <f t="shared" si="9"/>
        <v>206803957</v>
      </c>
      <c r="E71" s="1">
        <f t="shared" si="9"/>
        <v>123438500</v>
      </c>
      <c r="F71" s="1">
        <f t="shared" si="9"/>
        <v>137523437</v>
      </c>
      <c r="G71" s="1">
        <f t="shared" si="9"/>
        <v>137523437</v>
      </c>
      <c r="H71" s="1">
        <f t="shared" si="9"/>
        <v>231883359</v>
      </c>
      <c r="I71" s="1">
        <f t="shared" si="9"/>
        <v>135397482</v>
      </c>
      <c r="J71" s="1">
        <f t="shared" si="9"/>
        <v>142708945</v>
      </c>
      <c r="K71" s="1">
        <f t="shared" si="9"/>
        <v>150557938</v>
      </c>
    </row>
    <row r="72" spans="1:11" ht="12.75" hidden="1">
      <c r="A72" s="1" t="s">
        <v>135</v>
      </c>
      <c r="B72" s="1">
        <f>+B77</f>
        <v>155149778</v>
      </c>
      <c r="C72" s="1">
        <f aca="true" t="shared" si="10" ref="C72:K72">+C77</f>
        <v>173898049</v>
      </c>
      <c r="D72" s="1">
        <f t="shared" si="10"/>
        <v>205575794</v>
      </c>
      <c r="E72" s="1">
        <f t="shared" si="10"/>
        <v>309723782</v>
      </c>
      <c r="F72" s="1">
        <f t="shared" si="10"/>
        <v>310551070</v>
      </c>
      <c r="G72" s="1">
        <f t="shared" si="10"/>
        <v>310551070</v>
      </c>
      <c r="H72" s="1">
        <f t="shared" si="10"/>
        <v>236651298</v>
      </c>
      <c r="I72" s="1">
        <f t="shared" si="10"/>
        <v>346269041</v>
      </c>
      <c r="J72" s="1">
        <f t="shared" si="10"/>
        <v>364967698</v>
      </c>
      <c r="K72" s="1">
        <f t="shared" si="10"/>
        <v>385041133</v>
      </c>
    </row>
    <row r="73" spans="1:11" ht="12.75" hidden="1">
      <c r="A73" s="1" t="s">
        <v>136</v>
      </c>
      <c r="B73" s="1">
        <f>+B74</f>
        <v>18150701.333333332</v>
      </c>
      <c r="C73" s="1">
        <f aca="true" t="shared" si="11" ref="C73:K73">+(C78+C80+C81+C82)-(B78+B80+B81+B82)</f>
        <v>21801645</v>
      </c>
      <c r="D73" s="1">
        <f t="shared" si="11"/>
        <v>14000357</v>
      </c>
      <c r="E73" s="1">
        <f t="shared" si="11"/>
        <v>28104731</v>
      </c>
      <c r="F73" s="1">
        <f>+(F78+F80+F81+F82)-(D78+D80+D81+D82)</f>
        <v>53246731</v>
      </c>
      <c r="G73" s="1">
        <f>+(G78+G80+G81+G82)-(D78+D80+D81+D82)</f>
        <v>53246731</v>
      </c>
      <c r="H73" s="1">
        <f>+(H78+H80+H81+H82)-(D78+D80+D81+D82)</f>
        <v>47334722</v>
      </c>
      <c r="I73" s="1">
        <f>+(I78+I80+I81+I82)-(E78+E80+E81+E82)</f>
        <v>-6131226</v>
      </c>
      <c r="J73" s="1">
        <f t="shared" si="11"/>
        <v>-91698160</v>
      </c>
      <c r="K73" s="1">
        <f t="shared" si="11"/>
        <v>-27139766</v>
      </c>
    </row>
    <row r="74" spans="1:11" ht="12.75" hidden="1">
      <c r="A74" s="1" t="s">
        <v>137</v>
      </c>
      <c r="B74" s="1">
        <f>+TREND(C74:E74)</f>
        <v>18150701.333333332</v>
      </c>
      <c r="C74" s="1">
        <f>+C73</f>
        <v>21801645</v>
      </c>
      <c r="D74" s="1">
        <f aca="true" t="shared" si="12" ref="D74:K74">+D73</f>
        <v>14000357</v>
      </c>
      <c r="E74" s="1">
        <f t="shared" si="12"/>
        <v>28104731</v>
      </c>
      <c r="F74" s="1">
        <f t="shared" si="12"/>
        <v>53246731</v>
      </c>
      <c r="G74" s="1">
        <f t="shared" si="12"/>
        <v>53246731</v>
      </c>
      <c r="H74" s="1">
        <f t="shared" si="12"/>
        <v>47334722</v>
      </c>
      <c r="I74" s="1">
        <f t="shared" si="12"/>
        <v>-6131226</v>
      </c>
      <c r="J74" s="1">
        <f t="shared" si="12"/>
        <v>-91698160</v>
      </c>
      <c r="K74" s="1">
        <f t="shared" si="12"/>
        <v>-27139766</v>
      </c>
    </row>
    <row r="75" spans="1:11" ht="12.75" hidden="1">
      <c r="A75" s="1" t="s">
        <v>138</v>
      </c>
      <c r="B75" s="1">
        <f>+B84-(((B80+B81+B78)*B70)-B79)</f>
        <v>107483684.95844716</v>
      </c>
      <c r="C75" s="1">
        <f aca="true" t="shared" si="13" ref="C75:K75">+C84-(((C80+C81+C78)*C70)-C79)</f>
        <v>40604740.21207616</v>
      </c>
      <c r="D75" s="1">
        <f t="shared" si="13"/>
        <v>68513557.03435516</v>
      </c>
      <c r="E75" s="1">
        <f t="shared" si="13"/>
        <v>-7346438.153276846</v>
      </c>
      <c r="F75" s="1">
        <f t="shared" si="13"/>
        <v>18953991.678985357</v>
      </c>
      <c r="G75" s="1">
        <f t="shared" si="13"/>
        <v>18953991.678985357</v>
      </c>
      <c r="H75" s="1">
        <f t="shared" si="13"/>
        <v>65067004.18585253</v>
      </c>
      <c r="I75" s="1">
        <f t="shared" si="13"/>
        <v>49061470.79809755</v>
      </c>
      <c r="J75" s="1">
        <f t="shared" si="13"/>
        <v>91763088.50120541</v>
      </c>
      <c r="K75" s="1">
        <f t="shared" si="13"/>
        <v>109597728.65335897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155149778</v>
      </c>
      <c r="C77" s="3">
        <v>173898049</v>
      </c>
      <c r="D77" s="3">
        <v>205575794</v>
      </c>
      <c r="E77" s="3">
        <v>309723782</v>
      </c>
      <c r="F77" s="3">
        <v>310551070</v>
      </c>
      <c r="G77" s="3">
        <v>310551070</v>
      </c>
      <c r="H77" s="3">
        <v>236651298</v>
      </c>
      <c r="I77" s="3">
        <v>346269041</v>
      </c>
      <c r="J77" s="3">
        <v>364967698</v>
      </c>
      <c r="K77" s="3">
        <v>385041133</v>
      </c>
    </row>
    <row r="78" spans="1:11" ht="12.75" hidden="1">
      <c r="A78" s="2" t="s">
        <v>65</v>
      </c>
      <c r="B78" s="3">
        <v>0</v>
      </c>
      <c r="C78" s="3">
        <v>1658406</v>
      </c>
      <c r="D78" s="3">
        <v>6250830</v>
      </c>
      <c r="E78" s="3">
        <v>0</v>
      </c>
      <c r="F78" s="3">
        <v>0</v>
      </c>
      <c r="G78" s="3">
        <v>0</v>
      </c>
      <c r="H78" s="3">
        <v>6250830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234745919</v>
      </c>
      <c r="C79" s="3">
        <v>184059201</v>
      </c>
      <c r="D79" s="3">
        <v>235413683</v>
      </c>
      <c r="E79" s="3">
        <v>23155000</v>
      </c>
      <c r="F79" s="3">
        <v>118207000</v>
      </c>
      <c r="G79" s="3">
        <v>118207000</v>
      </c>
      <c r="H79" s="3">
        <v>275730439</v>
      </c>
      <c r="I79" s="3">
        <v>124471971</v>
      </c>
      <c r="J79" s="3">
        <v>131317929</v>
      </c>
      <c r="K79" s="3">
        <v>138540416</v>
      </c>
    </row>
    <row r="80" spans="1:11" ht="12.75" hidden="1">
      <c r="A80" s="2" t="s">
        <v>67</v>
      </c>
      <c r="B80" s="3">
        <v>128698175</v>
      </c>
      <c r="C80" s="3">
        <v>146319994</v>
      </c>
      <c r="D80" s="3">
        <v>159658113</v>
      </c>
      <c r="E80" s="3">
        <v>190988000</v>
      </c>
      <c r="F80" s="3">
        <v>216130000</v>
      </c>
      <c r="G80" s="3">
        <v>216130000</v>
      </c>
      <c r="H80" s="3">
        <v>207824177</v>
      </c>
      <c r="I80" s="3">
        <v>191275774</v>
      </c>
      <c r="J80" s="3">
        <v>99490659</v>
      </c>
      <c r="K80" s="3">
        <v>72259155</v>
      </c>
    </row>
    <row r="81" spans="1:11" ht="12.75" hidden="1">
      <c r="A81" s="2" t="s">
        <v>68</v>
      </c>
      <c r="B81" s="3">
        <v>6383092</v>
      </c>
      <c r="C81" s="3">
        <v>139624</v>
      </c>
      <c r="D81" s="3">
        <v>0</v>
      </c>
      <c r="E81" s="3">
        <v>8000000</v>
      </c>
      <c r="F81" s="3">
        <v>8000000</v>
      </c>
      <c r="G81" s="3">
        <v>8000000</v>
      </c>
      <c r="H81" s="3">
        <v>920047</v>
      </c>
      <c r="I81" s="3">
        <v>1581000</v>
      </c>
      <c r="J81" s="3">
        <v>1667955</v>
      </c>
      <c r="K81" s="3">
        <v>1759693</v>
      </c>
    </row>
    <row r="82" spans="1:11" ht="12.75" hidden="1">
      <c r="A82" s="2" t="s">
        <v>69</v>
      </c>
      <c r="B82" s="3">
        <v>0</v>
      </c>
      <c r="C82" s="3">
        <v>8764888</v>
      </c>
      <c r="D82" s="3">
        <v>4974326</v>
      </c>
      <c r="E82" s="3">
        <v>0</v>
      </c>
      <c r="F82" s="3">
        <v>0</v>
      </c>
      <c r="G82" s="3">
        <v>0</v>
      </c>
      <c r="H82" s="3">
        <v>3222937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146169101</v>
      </c>
      <c r="C83" s="3">
        <v>168422790</v>
      </c>
      <c r="D83" s="3">
        <v>206803957</v>
      </c>
      <c r="E83" s="3">
        <v>123438500</v>
      </c>
      <c r="F83" s="3">
        <v>137523437</v>
      </c>
      <c r="G83" s="3">
        <v>137523437</v>
      </c>
      <c r="H83" s="3">
        <v>231883359</v>
      </c>
      <c r="I83" s="3">
        <v>135397482</v>
      </c>
      <c r="J83" s="3">
        <v>142708945</v>
      </c>
      <c r="K83" s="3">
        <v>150557938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48804000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5747115000</v>
      </c>
      <c r="C5" s="6">
        <v>6219986169</v>
      </c>
      <c r="D5" s="23">
        <v>6570118000</v>
      </c>
      <c r="E5" s="24">
        <v>6907500000</v>
      </c>
      <c r="F5" s="6">
        <v>7013367000</v>
      </c>
      <c r="G5" s="25">
        <v>7013367000</v>
      </c>
      <c r="H5" s="26">
        <v>7822490040</v>
      </c>
      <c r="I5" s="24">
        <v>7497289350</v>
      </c>
      <c r="J5" s="6">
        <v>8014602330</v>
      </c>
      <c r="K5" s="25">
        <v>8567609870</v>
      </c>
    </row>
    <row r="6" spans="1:11" ht="13.5">
      <c r="A6" s="22" t="s">
        <v>18</v>
      </c>
      <c r="B6" s="6">
        <v>14284475718</v>
      </c>
      <c r="C6" s="6">
        <v>15597272215</v>
      </c>
      <c r="D6" s="23">
        <v>16571802000</v>
      </c>
      <c r="E6" s="24">
        <v>18265088429</v>
      </c>
      <c r="F6" s="6">
        <v>18423317164</v>
      </c>
      <c r="G6" s="25">
        <v>18423317164</v>
      </c>
      <c r="H6" s="26">
        <v>17180436526</v>
      </c>
      <c r="I6" s="24">
        <v>19336547430</v>
      </c>
      <c r="J6" s="6">
        <v>21179095540</v>
      </c>
      <c r="K6" s="25">
        <v>23158721970</v>
      </c>
    </row>
    <row r="7" spans="1:11" ht="13.5">
      <c r="A7" s="22" t="s">
        <v>19</v>
      </c>
      <c r="B7" s="6">
        <v>380544000</v>
      </c>
      <c r="C7" s="6">
        <v>540598857</v>
      </c>
      <c r="D7" s="23">
        <v>664334000</v>
      </c>
      <c r="E7" s="24">
        <v>1296055260</v>
      </c>
      <c r="F7" s="6">
        <v>462323928</v>
      </c>
      <c r="G7" s="25">
        <v>462323928</v>
      </c>
      <c r="H7" s="26">
        <v>598037821</v>
      </c>
      <c r="I7" s="24">
        <v>455655090</v>
      </c>
      <c r="J7" s="6">
        <v>428188780</v>
      </c>
      <c r="K7" s="25">
        <v>417066110</v>
      </c>
    </row>
    <row r="8" spans="1:11" ht="13.5">
      <c r="A8" s="22" t="s">
        <v>20</v>
      </c>
      <c r="B8" s="6">
        <v>2657498900</v>
      </c>
      <c r="C8" s="6">
        <v>2439255856</v>
      </c>
      <c r="D8" s="23">
        <v>2716460000</v>
      </c>
      <c r="E8" s="24">
        <v>3087888523</v>
      </c>
      <c r="F8" s="6">
        <v>5355544565</v>
      </c>
      <c r="G8" s="25">
        <v>5355544565</v>
      </c>
      <c r="H8" s="26">
        <v>5349615201</v>
      </c>
      <c r="I8" s="24">
        <v>5736951310</v>
      </c>
      <c r="J8" s="6">
        <v>6126574210</v>
      </c>
      <c r="K8" s="25">
        <v>6669891690</v>
      </c>
    </row>
    <row r="9" spans="1:11" ht="13.5">
      <c r="A9" s="22" t="s">
        <v>21</v>
      </c>
      <c r="B9" s="6">
        <v>3803192130</v>
      </c>
      <c r="C9" s="6">
        <v>4245626985</v>
      </c>
      <c r="D9" s="23">
        <v>4048458704</v>
      </c>
      <c r="E9" s="24">
        <v>3828123492</v>
      </c>
      <c r="F9" s="6">
        <v>1513155064</v>
      </c>
      <c r="G9" s="25">
        <v>1513155064</v>
      </c>
      <c r="H9" s="26">
        <v>2124682076</v>
      </c>
      <c r="I9" s="24">
        <v>2149019400</v>
      </c>
      <c r="J9" s="6">
        <v>2284537250</v>
      </c>
      <c r="K9" s="25">
        <v>2428161310</v>
      </c>
    </row>
    <row r="10" spans="1:11" ht="25.5">
      <c r="A10" s="27" t="s">
        <v>127</v>
      </c>
      <c r="B10" s="28">
        <f>SUM(B5:B9)</f>
        <v>26872825748</v>
      </c>
      <c r="C10" s="29">
        <f aca="true" t="shared" si="0" ref="C10:K10">SUM(C5:C9)</f>
        <v>29042740082</v>
      </c>
      <c r="D10" s="30">
        <f t="shared" si="0"/>
        <v>30571172704</v>
      </c>
      <c r="E10" s="28">
        <f t="shared" si="0"/>
        <v>33384655704</v>
      </c>
      <c r="F10" s="29">
        <f t="shared" si="0"/>
        <v>32767707721</v>
      </c>
      <c r="G10" s="31">
        <f t="shared" si="0"/>
        <v>32767707721</v>
      </c>
      <c r="H10" s="32">
        <f t="shared" si="0"/>
        <v>33075261664</v>
      </c>
      <c r="I10" s="28">
        <f t="shared" si="0"/>
        <v>35175462580</v>
      </c>
      <c r="J10" s="29">
        <f t="shared" si="0"/>
        <v>38032998110</v>
      </c>
      <c r="K10" s="31">
        <f t="shared" si="0"/>
        <v>41241450950</v>
      </c>
    </row>
    <row r="11" spans="1:11" ht="13.5">
      <c r="A11" s="22" t="s">
        <v>22</v>
      </c>
      <c r="B11" s="6">
        <v>7157526000</v>
      </c>
      <c r="C11" s="6">
        <v>8251751998</v>
      </c>
      <c r="D11" s="23">
        <v>8860254775</v>
      </c>
      <c r="E11" s="24">
        <v>9824017625</v>
      </c>
      <c r="F11" s="6">
        <v>9780760153</v>
      </c>
      <c r="G11" s="25">
        <v>9780760153</v>
      </c>
      <c r="H11" s="26">
        <v>10040236430</v>
      </c>
      <c r="I11" s="24">
        <v>10470211079</v>
      </c>
      <c r="J11" s="6">
        <v>11288481786</v>
      </c>
      <c r="K11" s="25">
        <v>12086746193</v>
      </c>
    </row>
    <row r="12" spans="1:11" ht="13.5">
      <c r="A12" s="22" t="s">
        <v>23</v>
      </c>
      <c r="B12" s="6">
        <v>100795066</v>
      </c>
      <c r="C12" s="6">
        <v>105334342</v>
      </c>
      <c r="D12" s="23">
        <v>110934000</v>
      </c>
      <c r="E12" s="24">
        <v>107946853</v>
      </c>
      <c r="F12" s="6">
        <v>107946853</v>
      </c>
      <c r="G12" s="25">
        <v>107946853</v>
      </c>
      <c r="H12" s="26">
        <v>119344337</v>
      </c>
      <c r="I12" s="24">
        <v>132014290</v>
      </c>
      <c r="J12" s="6">
        <v>141245210</v>
      </c>
      <c r="K12" s="25">
        <v>149993140</v>
      </c>
    </row>
    <row r="13" spans="1:11" ht="13.5">
      <c r="A13" s="22" t="s">
        <v>128</v>
      </c>
      <c r="B13" s="6">
        <v>1938879135</v>
      </c>
      <c r="C13" s="6">
        <v>1972413945</v>
      </c>
      <c r="D13" s="23">
        <v>2188667000</v>
      </c>
      <c r="E13" s="24">
        <v>2080882000</v>
      </c>
      <c r="F13" s="6">
        <v>2050098721</v>
      </c>
      <c r="G13" s="25">
        <v>2050098721</v>
      </c>
      <c r="H13" s="26">
        <v>2367335254</v>
      </c>
      <c r="I13" s="24">
        <v>2554436226</v>
      </c>
      <c r="J13" s="6">
        <v>2706729464</v>
      </c>
      <c r="K13" s="25">
        <v>2948471642</v>
      </c>
    </row>
    <row r="14" spans="1:11" ht="13.5">
      <c r="A14" s="22" t="s">
        <v>24</v>
      </c>
      <c r="B14" s="6">
        <v>950564919</v>
      </c>
      <c r="C14" s="6">
        <v>968805001</v>
      </c>
      <c r="D14" s="23">
        <v>897959000</v>
      </c>
      <c r="E14" s="24">
        <v>1466337000</v>
      </c>
      <c r="F14" s="6">
        <v>841444304</v>
      </c>
      <c r="G14" s="25">
        <v>841444304</v>
      </c>
      <c r="H14" s="26">
        <v>852319879</v>
      </c>
      <c r="I14" s="24">
        <v>857778878</v>
      </c>
      <c r="J14" s="6">
        <v>982615740</v>
      </c>
      <c r="K14" s="25">
        <v>963737783</v>
      </c>
    </row>
    <row r="15" spans="1:11" ht="13.5">
      <c r="A15" s="22" t="s">
        <v>25</v>
      </c>
      <c r="B15" s="6">
        <v>8436187386</v>
      </c>
      <c r="C15" s="6">
        <v>9515942407</v>
      </c>
      <c r="D15" s="23">
        <v>10232764990</v>
      </c>
      <c r="E15" s="24">
        <v>10840261560</v>
      </c>
      <c r="F15" s="6">
        <v>11541230238</v>
      </c>
      <c r="G15" s="25">
        <v>11541230238</v>
      </c>
      <c r="H15" s="26">
        <v>11541545418</v>
      </c>
      <c r="I15" s="24">
        <v>12484357038</v>
      </c>
      <c r="J15" s="6">
        <v>13681338544</v>
      </c>
      <c r="K15" s="25">
        <v>15006567786</v>
      </c>
    </row>
    <row r="16" spans="1:11" ht="13.5">
      <c r="A16" s="33" t="s">
        <v>26</v>
      </c>
      <c r="B16" s="6">
        <v>179772000</v>
      </c>
      <c r="C16" s="6">
        <v>208921191</v>
      </c>
      <c r="D16" s="23">
        <v>282815000</v>
      </c>
      <c r="E16" s="24">
        <v>226274730</v>
      </c>
      <c r="F16" s="6">
        <v>454203057</v>
      </c>
      <c r="G16" s="25">
        <v>454203057</v>
      </c>
      <c r="H16" s="26">
        <v>397900690</v>
      </c>
      <c r="I16" s="24">
        <v>481898000</v>
      </c>
      <c r="J16" s="6">
        <v>518079230</v>
      </c>
      <c r="K16" s="25">
        <v>556306990</v>
      </c>
    </row>
    <row r="17" spans="1:11" ht="13.5">
      <c r="A17" s="22" t="s">
        <v>27</v>
      </c>
      <c r="B17" s="6">
        <v>7935138897</v>
      </c>
      <c r="C17" s="6">
        <v>7090379660</v>
      </c>
      <c r="D17" s="23">
        <v>8768168619</v>
      </c>
      <c r="E17" s="24">
        <v>8151551182</v>
      </c>
      <c r="F17" s="6">
        <v>7479848624</v>
      </c>
      <c r="G17" s="25">
        <v>7479848624</v>
      </c>
      <c r="H17" s="26">
        <v>8282011387</v>
      </c>
      <c r="I17" s="24">
        <v>8246415759</v>
      </c>
      <c r="J17" s="6">
        <v>8650403366</v>
      </c>
      <c r="K17" s="25">
        <v>9217047485</v>
      </c>
    </row>
    <row r="18" spans="1:11" ht="13.5">
      <c r="A18" s="34" t="s">
        <v>28</v>
      </c>
      <c r="B18" s="35">
        <f>SUM(B11:B17)</f>
        <v>26698863403</v>
      </c>
      <c r="C18" s="36">
        <f aca="true" t="shared" si="1" ref="C18:K18">SUM(C11:C17)</f>
        <v>28113548544</v>
      </c>
      <c r="D18" s="37">
        <f t="shared" si="1"/>
        <v>31341563384</v>
      </c>
      <c r="E18" s="35">
        <f t="shared" si="1"/>
        <v>32697270950</v>
      </c>
      <c r="F18" s="36">
        <f t="shared" si="1"/>
        <v>32255531950</v>
      </c>
      <c r="G18" s="38">
        <f t="shared" si="1"/>
        <v>32255531950</v>
      </c>
      <c r="H18" s="39">
        <f t="shared" si="1"/>
        <v>33600693395</v>
      </c>
      <c r="I18" s="35">
        <f t="shared" si="1"/>
        <v>35227111270</v>
      </c>
      <c r="J18" s="36">
        <f t="shared" si="1"/>
        <v>37968893340</v>
      </c>
      <c r="K18" s="38">
        <f t="shared" si="1"/>
        <v>40928871019</v>
      </c>
    </row>
    <row r="19" spans="1:11" ht="13.5">
      <c r="A19" s="34" t="s">
        <v>29</v>
      </c>
      <c r="B19" s="40">
        <f>+B10-B18</f>
        <v>173962345</v>
      </c>
      <c r="C19" s="41">
        <f aca="true" t="shared" si="2" ref="C19:K19">+C10-C18</f>
        <v>929191538</v>
      </c>
      <c r="D19" s="42">
        <f t="shared" si="2"/>
        <v>-770390680</v>
      </c>
      <c r="E19" s="40">
        <f t="shared" si="2"/>
        <v>687384754</v>
      </c>
      <c r="F19" s="41">
        <f t="shared" si="2"/>
        <v>512175771</v>
      </c>
      <c r="G19" s="43">
        <f t="shared" si="2"/>
        <v>512175771</v>
      </c>
      <c r="H19" s="44">
        <f t="shared" si="2"/>
        <v>-525431731</v>
      </c>
      <c r="I19" s="40">
        <f t="shared" si="2"/>
        <v>-51648690</v>
      </c>
      <c r="J19" s="41">
        <f t="shared" si="2"/>
        <v>64104770</v>
      </c>
      <c r="K19" s="43">
        <f t="shared" si="2"/>
        <v>312579931</v>
      </c>
    </row>
    <row r="20" spans="1:11" ht="13.5">
      <c r="A20" s="22" t="s">
        <v>30</v>
      </c>
      <c r="B20" s="24">
        <v>2779110434</v>
      </c>
      <c r="C20" s="6">
        <v>3331031272</v>
      </c>
      <c r="D20" s="23">
        <v>2968039000</v>
      </c>
      <c r="E20" s="24">
        <v>3807035850</v>
      </c>
      <c r="F20" s="6">
        <v>3771386600</v>
      </c>
      <c r="G20" s="25">
        <v>3771386600</v>
      </c>
      <c r="H20" s="26">
        <v>2642970293</v>
      </c>
      <c r="I20" s="24">
        <v>3493321800</v>
      </c>
      <c r="J20" s="6">
        <v>3629292050</v>
      </c>
      <c r="K20" s="25">
        <v>3903462800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2953072779</v>
      </c>
      <c r="C22" s="52">
        <f aca="true" t="shared" si="3" ref="C22:K22">SUM(C19:C21)</f>
        <v>4260222810</v>
      </c>
      <c r="D22" s="53">
        <f t="shared" si="3"/>
        <v>2197648320</v>
      </c>
      <c r="E22" s="51">
        <f t="shared" si="3"/>
        <v>4494420604</v>
      </c>
      <c r="F22" s="52">
        <f t="shared" si="3"/>
        <v>4283562371</v>
      </c>
      <c r="G22" s="54">
        <f t="shared" si="3"/>
        <v>4283562371</v>
      </c>
      <c r="H22" s="55">
        <f t="shared" si="3"/>
        <v>2117538562</v>
      </c>
      <c r="I22" s="51">
        <f t="shared" si="3"/>
        <v>3441673110</v>
      </c>
      <c r="J22" s="52">
        <f t="shared" si="3"/>
        <v>3693396820</v>
      </c>
      <c r="K22" s="54">
        <f t="shared" si="3"/>
        <v>4216042731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2953072779</v>
      </c>
      <c r="C24" s="41">
        <f aca="true" t="shared" si="4" ref="C24:K24">SUM(C22:C23)</f>
        <v>4260222810</v>
      </c>
      <c r="D24" s="42">
        <f t="shared" si="4"/>
        <v>2197648320</v>
      </c>
      <c r="E24" s="40">
        <f t="shared" si="4"/>
        <v>4494420604</v>
      </c>
      <c r="F24" s="41">
        <f t="shared" si="4"/>
        <v>4283562371</v>
      </c>
      <c r="G24" s="43">
        <f t="shared" si="4"/>
        <v>4283562371</v>
      </c>
      <c r="H24" s="44">
        <f t="shared" si="4"/>
        <v>2117538562</v>
      </c>
      <c r="I24" s="40">
        <f t="shared" si="4"/>
        <v>3441673110</v>
      </c>
      <c r="J24" s="41">
        <f t="shared" si="4"/>
        <v>3693396820</v>
      </c>
      <c r="K24" s="43">
        <f t="shared" si="4"/>
        <v>4216042731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4716504000</v>
      </c>
      <c r="C27" s="7">
        <v>4902924000</v>
      </c>
      <c r="D27" s="64">
        <v>5466428000</v>
      </c>
      <c r="E27" s="65">
        <v>7340084000</v>
      </c>
      <c r="F27" s="7">
        <v>7335632000</v>
      </c>
      <c r="G27" s="66">
        <v>7335632000</v>
      </c>
      <c r="H27" s="67">
        <v>4783399000</v>
      </c>
      <c r="I27" s="65">
        <v>7110162000</v>
      </c>
      <c r="J27" s="7">
        <v>7688341000</v>
      </c>
      <c r="K27" s="66">
        <v>7774881000</v>
      </c>
    </row>
    <row r="28" spans="1:11" ht="13.5">
      <c r="A28" s="68" t="s">
        <v>30</v>
      </c>
      <c r="B28" s="6">
        <v>2779110000</v>
      </c>
      <c r="C28" s="6">
        <v>3331031000</v>
      </c>
      <c r="D28" s="23">
        <v>2968039000</v>
      </c>
      <c r="E28" s="24">
        <v>3807036000</v>
      </c>
      <c r="F28" s="6">
        <v>3771386000</v>
      </c>
      <c r="G28" s="25">
        <v>3771386000</v>
      </c>
      <c r="H28" s="26">
        <v>2482639000</v>
      </c>
      <c r="I28" s="24">
        <v>3427476000</v>
      </c>
      <c r="J28" s="6">
        <v>3559428000</v>
      </c>
      <c r="K28" s="25">
        <v>3829750000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1000000000</v>
      </c>
      <c r="C30" s="6">
        <v>0</v>
      </c>
      <c r="D30" s="23">
        <v>171914000</v>
      </c>
      <c r="E30" s="24">
        <v>1000000000</v>
      </c>
      <c r="F30" s="6">
        <v>1000000000</v>
      </c>
      <c r="G30" s="25">
        <v>1000000000</v>
      </c>
      <c r="H30" s="26">
        <v>199499000</v>
      </c>
      <c r="I30" s="24">
        <v>1000000000</v>
      </c>
      <c r="J30" s="6">
        <v>1000000000</v>
      </c>
      <c r="K30" s="25">
        <v>1000000000</v>
      </c>
    </row>
    <row r="31" spans="1:11" ht="13.5">
      <c r="A31" s="22" t="s">
        <v>35</v>
      </c>
      <c r="B31" s="6">
        <v>937394000</v>
      </c>
      <c r="C31" s="6">
        <v>1571893000</v>
      </c>
      <c r="D31" s="23">
        <v>2326475000</v>
      </c>
      <c r="E31" s="24">
        <v>2533048000</v>
      </c>
      <c r="F31" s="6">
        <v>2564246000</v>
      </c>
      <c r="G31" s="25">
        <v>2564246000</v>
      </c>
      <c r="H31" s="26">
        <v>2101261000</v>
      </c>
      <c r="I31" s="24">
        <v>2682686000</v>
      </c>
      <c r="J31" s="6">
        <v>3128913000</v>
      </c>
      <c r="K31" s="25">
        <v>2945131000</v>
      </c>
    </row>
    <row r="32" spans="1:11" ht="13.5">
      <c r="A32" s="34" t="s">
        <v>36</v>
      </c>
      <c r="B32" s="7">
        <f>SUM(B28:B31)</f>
        <v>4716504000</v>
      </c>
      <c r="C32" s="7">
        <f aca="true" t="shared" si="5" ref="C32:K32">SUM(C28:C31)</f>
        <v>4902924000</v>
      </c>
      <c r="D32" s="64">
        <f t="shared" si="5"/>
        <v>5466428000</v>
      </c>
      <c r="E32" s="65">
        <f t="shared" si="5"/>
        <v>7340084000</v>
      </c>
      <c r="F32" s="7">
        <f t="shared" si="5"/>
        <v>7335632000</v>
      </c>
      <c r="G32" s="66">
        <f t="shared" si="5"/>
        <v>7335632000</v>
      </c>
      <c r="H32" s="67">
        <f t="shared" si="5"/>
        <v>4783399000</v>
      </c>
      <c r="I32" s="65">
        <f t="shared" si="5"/>
        <v>7110162000</v>
      </c>
      <c r="J32" s="7">
        <f t="shared" si="5"/>
        <v>7688341000</v>
      </c>
      <c r="K32" s="66">
        <f t="shared" si="5"/>
        <v>7774881000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12818086000</v>
      </c>
      <c r="C35" s="6">
        <v>15059946000</v>
      </c>
      <c r="D35" s="23">
        <v>14315463000</v>
      </c>
      <c r="E35" s="24">
        <v>16466103041</v>
      </c>
      <c r="F35" s="6">
        <v>16210882487</v>
      </c>
      <c r="G35" s="25">
        <v>16210882487</v>
      </c>
      <c r="H35" s="26">
        <v>14343257000</v>
      </c>
      <c r="I35" s="24">
        <v>15035207097</v>
      </c>
      <c r="J35" s="6">
        <v>15042404941</v>
      </c>
      <c r="K35" s="25">
        <v>15462876198</v>
      </c>
    </row>
    <row r="36" spans="1:11" ht="13.5">
      <c r="A36" s="22" t="s">
        <v>39</v>
      </c>
      <c r="B36" s="6">
        <v>42577437000</v>
      </c>
      <c r="C36" s="6">
        <v>45079185000</v>
      </c>
      <c r="D36" s="23">
        <v>48301228000</v>
      </c>
      <c r="E36" s="24">
        <v>54530664083</v>
      </c>
      <c r="F36" s="6">
        <v>54500474083</v>
      </c>
      <c r="G36" s="25">
        <v>54500474083</v>
      </c>
      <c r="H36" s="26">
        <v>50496502000</v>
      </c>
      <c r="I36" s="24">
        <v>58147514943</v>
      </c>
      <c r="J36" s="6">
        <v>63120510264</v>
      </c>
      <c r="K36" s="25">
        <v>68002560530</v>
      </c>
    </row>
    <row r="37" spans="1:11" ht="13.5">
      <c r="A37" s="22" t="s">
        <v>40</v>
      </c>
      <c r="B37" s="6">
        <v>10594766000</v>
      </c>
      <c r="C37" s="6">
        <v>11448109000</v>
      </c>
      <c r="D37" s="23">
        <v>11300859000</v>
      </c>
      <c r="E37" s="24">
        <v>11347683728</v>
      </c>
      <c r="F37" s="6">
        <v>11348890727</v>
      </c>
      <c r="G37" s="25">
        <v>11348890727</v>
      </c>
      <c r="H37" s="26">
        <v>11863029000</v>
      </c>
      <c r="I37" s="24">
        <v>11511703753</v>
      </c>
      <c r="J37" s="6">
        <v>11728685597</v>
      </c>
      <c r="K37" s="25">
        <v>12119120787</v>
      </c>
    </row>
    <row r="38" spans="1:11" ht="13.5">
      <c r="A38" s="22" t="s">
        <v>41</v>
      </c>
      <c r="B38" s="6">
        <v>12403651000</v>
      </c>
      <c r="C38" s="6">
        <v>11990573000</v>
      </c>
      <c r="D38" s="23">
        <v>12197749000</v>
      </c>
      <c r="E38" s="24">
        <v>12474404155</v>
      </c>
      <c r="F38" s="6">
        <v>12247814155</v>
      </c>
      <c r="G38" s="25">
        <v>12247814155</v>
      </c>
      <c r="H38" s="26">
        <v>11901884000</v>
      </c>
      <c r="I38" s="24">
        <v>12721318783</v>
      </c>
      <c r="J38" s="6">
        <v>12868006826</v>
      </c>
      <c r="K38" s="25">
        <v>13087342765</v>
      </c>
    </row>
    <row r="39" spans="1:11" ht="13.5">
      <c r="A39" s="22" t="s">
        <v>42</v>
      </c>
      <c r="B39" s="6">
        <v>32397106000</v>
      </c>
      <c r="C39" s="6">
        <v>36700449000</v>
      </c>
      <c r="D39" s="23">
        <v>39118083000</v>
      </c>
      <c r="E39" s="24">
        <v>47174679241</v>
      </c>
      <c r="F39" s="6">
        <v>47114651688</v>
      </c>
      <c r="G39" s="25">
        <v>47114651688</v>
      </c>
      <c r="H39" s="26">
        <v>41074846000</v>
      </c>
      <c r="I39" s="24">
        <v>48949699504</v>
      </c>
      <c r="J39" s="6">
        <v>53566222782</v>
      </c>
      <c r="K39" s="25">
        <v>58258973176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4024457000</v>
      </c>
      <c r="C42" s="6">
        <v>7037273000</v>
      </c>
      <c r="D42" s="23">
        <v>5119974000</v>
      </c>
      <c r="E42" s="24">
        <v>6016701783</v>
      </c>
      <c r="F42" s="6">
        <v>6463308256</v>
      </c>
      <c r="G42" s="25">
        <v>6463308256</v>
      </c>
      <c r="H42" s="26">
        <v>5110696000</v>
      </c>
      <c r="I42" s="24">
        <v>5542319174</v>
      </c>
      <c r="J42" s="6">
        <v>6084280389</v>
      </c>
      <c r="K42" s="25">
        <v>6801438224</v>
      </c>
    </row>
    <row r="43" spans="1:11" ht="13.5">
      <c r="A43" s="22" t="s">
        <v>45</v>
      </c>
      <c r="B43" s="6">
        <v>-4709909000</v>
      </c>
      <c r="C43" s="6">
        <v>-4891549000</v>
      </c>
      <c r="D43" s="23">
        <v>-5338579000</v>
      </c>
      <c r="E43" s="24">
        <v>-7317651732</v>
      </c>
      <c r="F43" s="6">
        <v>-7313200434</v>
      </c>
      <c r="G43" s="25">
        <v>-7313200434</v>
      </c>
      <c r="H43" s="26">
        <v>-4760042000</v>
      </c>
      <c r="I43" s="24">
        <v>-7196864908</v>
      </c>
      <c r="J43" s="6">
        <v>-7705559060</v>
      </c>
      <c r="K43" s="25">
        <v>-7792135170</v>
      </c>
    </row>
    <row r="44" spans="1:11" ht="13.5">
      <c r="A44" s="22" t="s">
        <v>46</v>
      </c>
      <c r="B44" s="6">
        <v>-7396000</v>
      </c>
      <c r="C44" s="6">
        <v>-1096160000</v>
      </c>
      <c r="D44" s="23">
        <v>-400374000</v>
      </c>
      <c r="E44" s="24">
        <v>345254729</v>
      </c>
      <c r="F44" s="6">
        <v>339313729</v>
      </c>
      <c r="G44" s="25">
        <v>339313729</v>
      </c>
      <c r="H44" s="26">
        <v>-551155000</v>
      </c>
      <c r="I44" s="24">
        <v>268979119</v>
      </c>
      <c r="J44" s="6">
        <v>94555164</v>
      </c>
      <c r="K44" s="25">
        <v>228307267</v>
      </c>
    </row>
    <row r="45" spans="1:11" ht="13.5">
      <c r="A45" s="34" t="s">
        <v>47</v>
      </c>
      <c r="B45" s="7">
        <v>6166809001</v>
      </c>
      <c r="C45" s="7">
        <v>7216329000</v>
      </c>
      <c r="D45" s="64">
        <v>6597350000</v>
      </c>
      <c r="E45" s="65">
        <v>5380625670</v>
      </c>
      <c r="F45" s="7">
        <v>5825742553</v>
      </c>
      <c r="G45" s="66">
        <v>5825742553</v>
      </c>
      <c r="H45" s="67">
        <v>6386707000</v>
      </c>
      <c r="I45" s="65">
        <v>4770896004</v>
      </c>
      <c r="J45" s="7">
        <v>3244172497</v>
      </c>
      <c r="K45" s="66">
        <v>2481782818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6166809000</v>
      </c>
      <c r="C48" s="6">
        <v>7216329000</v>
      </c>
      <c r="D48" s="23">
        <v>6597350000</v>
      </c>
      <c r="E48" s="24">
        <v>7982744551</v>
      </c>
      <c r="F48" s="6">
        <v>5825744551</v>
      </c>
      <c r="G48" s="25">
        <v>5825744551</v>
      </c>
      <c r="H48" s="26">
        <v>6386707000</v>
      </c>
      <c r="I48" s="24">
        <v>6373258327</v>
      </c>
      <c r="J48" s="6">
        <v>5845732481</v>
      </c>
      <c r="K48" s="25">
        <v>5608926413</v>
      </c>
    </row>
    <row r="49" spans="1:11" ht="13.5">
      <c r="A49" s="22" t="s">
        <v>50</v>
      </c>
      <c r="B49" s="6">
        <f>+B75</f>
        <v>5335182178.50723</v>
      </c>
      <c r="C49" s="6">
        <f aca="true" t="shared" si="6" ref="C49:K49">+C75</f>
        <v>5856317249.935777</v>
      </c>
      <c r="D49" s="23">
        <f t="shared" si="6"/>
        <v>5936330790.223949</v>
      </c>
      <c r="E49" s="24">
        <f t="shared" si="6"/>
        <v>3419761938.318408</v>
      </c>
      <c r="F49" s="6">
        <f t="shared" si="6"/>
        <v>1634269831.5231361</v>
      </c>
      <c r="G49" s="25">
        <f t="shared" si="6"/>
        <v>1634269831.5231361</v>
      </c>
      <c r="H49" s="26">
        <f t="shared" si="6"/>
        <v>237421991.8059225</v>
      </c>
      <c r="I49" s="24">
        <f t="shared" si="6"/>
        <v>3228601274.9088497</v>
      </c>
      <c r="J49" s="6">
        <f t="shared" si="6"/>
        <v>1838529674.8595123</v>
      </c>
      <c r="K49" s="25">
        <f t="shared" si="6"/>
        <v>746831667.5796642</v>
      </c>
    </row>
    <row r="50" spans="1:11" ht="13.5">
      <c r="A50" s="34" t="s">
        <v>51</v>
      </c>
      <c r="B50" s="7">
        <f>+B48-B49</f>
        <v>831626821.4927702</v>
      </c>
      <c r="C50" s="7">
        <f aca="true" t="shared" si="7" ref="C50:K50">+C48-C49</f>
        <v>1360011750.0642233</v>
      </c>
      <c r="D50" s="64">
        <f t="shared" si="7"/>
        <v>661019209.7760506</v>
      </c>
      <c r="E50" s="65">
        <f t="shared" si="7"/>
        <v>4562982612.681592</v>
      </c>
      <c r="F50" s="7">
        <f t="shared" si="7"/>
        <v>4191474719.476864</v>
      </c>
      <c r="G50" s="66">
        <f t="shared" si="7"/>
        <v>4191474719.476864</v>
      </c>
      <c r="H50" s="67">
        <f t="shared" si="7"/>
        <v>6149285008.1940775</v>
      </c>
      <c r="I50" s="65">
        <f t="shared" si="7"/>
        <v>3144657052.0911503</v>
      </c>
      <c r="J50" s="7">
        <f t="shared" si="7"/>
        <v>4007202806.1404877</v>
      </c>
      <c r="K50" s="66">
        <f t="shared" si="7"/>
        <v>4862094745.420336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45007719000</v>
      </c>
      <c r="C53" s="6">
        <v>48191024299</v>
      </c>
      <c r="D53" s="23">
        <v>54406804999</v>
      </c>
      <c r="E53" s="24">
        <v>54405709991</v>
      </c>
      <c r="F53" s="6">
        <v>53752060991</v>
      </c>
      <c r="G53" s="25">
        <v>53752060991</v>
      </c>
      <c r="H53" s="26">
        <v>39484229354</v>
      </c>
      <c r="I53" s="24">
        <v>57060781237</v>
      </c>
      <c r="J53" s="6">
        <v>61993064023</v>
      </c>
      <c r="K53" s="25">
        <v>66834645283</v>
      </c>
    </row>
    <row r="54" spans="1:11" ht="13.5">
      <c r="A54" s="22" t="s">
        <v>128</v>
      </c>
      <c r="B54" s="6">
        <v>1938879135</v>
      </c>
      <c r="C54" s="6">
        <v>1972413945</v>
      </c>
      <c r="D54" s="23">
        <v>2188667000</v>
      </c>
      <c r="E54" s="24">
        <v>2080882000</v>
      </c>
      <c r="F54" s="6">
        <v>2050098721</v>
      </c>
      <c r="G54" s="25">
        <v>2050098721</v>
      </c>
      <c r="H54" s="26">
        <v>2367335254</v>
      </c>
      <c r="I54" s="24">
        <v>2554436226</v>
      </c>
      <c r="J54" s="6">
        <v>2706729464</v>
      </c>
      <c r="K54" s="25">
        <v>2948471642</v>
      </c>
    </row>
    <row r="55" spans="1:11" ht="13.5">
      <c r="A55" s="22" t="s">
        <v>54</v>
      </c>
      <c r="B55" s="6">
        <v>1730332000</v>
      </c>
      <c r="C55" s="6">
        <v>1767799000</v>
      </c>
      <c r="D55" s="23">
        <v>3604921000</v>
      </c>
      <c r="E55" s="24">
        <v>3317005000</v>
      </c>
      <c r="F55" s="6">
        <v>3160813000</v>
      </c>
      <c r="G55" s="25">
        <v>3160813000</v>
      </c>
      <c r="H55" s="26">
        <v>1966859000</v>
      </c>
      <c r="I55" s="24">
        <v>3376270000</v>
      </c>
      <c r="J55" s="6">
        <v>3375046000</v>
      </c>
      <c r="K55" s="25">
        <v>3714068000</v>
      </c>
    </row>
    <row r="56" spans="1:11" ht="13.5">
      <c r="A56" s="22" t="s">
        <v>55</v>
      </c>
      <c r="B56" s="6">
        <v>3010049701</v>
      </c>
      <c r="C56" s="6">
        <v>2892428006</v>
      </c>
      <c r="D56" s="23">
        <v>2487235000</v>
      </c>
      <c r="E56" s="24">
        <v>3949554426</v>
      </c>
      <c r="F56" s="6">
        <v>3825205000</v>
      </c>
      <c r="G56" s="25">
        <v>3825205000</v>
      </c>
      <c r="H56" s="26">
        <v>0</v>
      </c>
      <c r="I56" s="24">
        <v>4576285000</v>
      </c>
      <c r="J56" s="6">
        <v>4838134000</v>
      </c>
      <c r="K56" s="25">
        <v>5247792000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1305077000</v>
      </c>
      <c r="C59" s="6">
        <v>1494154000</v>
      </c>
      <c r="D59" s="23">
        <v>1721398000</v>
      </c>
      <c r="E59" s="24">
        <v>1654765000</v>
      </c>
      <c r="F59" s="6">
        <v>1951723000</v>
      </c>
      <c r="G59" s="25">
        <v>1951723000</v>
      </c>
      <c r="H59" s="26">
        <v>1844623000</v>
      </c>
      <c r="I59" s="24">
        <v>1526495000</v>
      </c>
      <c r="J59" s="6">
        <v>1679101000</v>
      </c>
      <c r="K59" s="25">
        <v>1850518000</v>
      </c>
    </row>
    <row r="60" spans="1:11" ht="13.5">
      <c r="A60" s="33" t="s">
        <v>58</v>
      </c>
      <c r="B60" s="6">
        <v>2795722536</v>
      </c>
      <c r="C60" s="6">
        <v>2984953811</v>
      </c>
      <c r="D60" s="23">
        <v>1935904028</v>
      </c>
      <c r="E60" s="24">
        <v>2827232951</v>
      </c>
      <c r="F60" s="6">
        <v>2826230279</v>
      </c>
      <c r="G60" s="25">
        <v>2826230279</v>
      </c>
      <c r="H60" s="26">
        <v>2789357450</v>
      </c>
      <c r="I60" s="24">
        <v>3221751930</v>
      </c>
      <c r="J60" s="6">
        <v>3378737710</v>
      </c>
      <c r="K60" s="25">
        <v>3673198980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73447</v>
      </c>
      <c r="C62" s="92">
        <v>125307</v>
      </c>
      <c r="D62" s="93">
        <v>127855</v>
      </c>
      <c r="E62" s="91">
        <v>127855</v>
      </c>
      <c r="F62" s="92">
        <v>125562</v>
      </c>
      <c r="G62" s="93">
        <v>125562</v>
      </c>
      <c r="H62" s="94">
        <v>0</v>
      </c>
      <c r="I62" s="91">
        <v>126962</v>
      </c>
      <c r="J62" s="92">
        <v>124962</v>
      </c>
      <c r="K62" s="93">
        <v>122000</v>
      </c>
    </row>
    <row r="63" spans="1:11" ht="13.5">
      <c r="A63" s="90" t="s">
        <v>61</v>
      </c>
      <c r="B63" s="91">
        <v>171844</v>
      </c>
      <c r="C63" s="92">
        <v>274673</v>
      </c>
      <c r="D63" s="93">
        <v>188659</v>
      </c>
      <c r="E63" s="91">
        <v>188659</v>
      </c>
      <c r="F63" s="92">
        <v>172459</v>
      </c>
      <c r="G63" s="93">
        <v>172459</v>
      </c>
      <c r="H63" s="94">
        <v>0</v>
      </c>
      <c r="I63" s="91">
        <v>143259</v>
      </c>
      <c r="J63" s="92">
        <v>136000</v>
      </c>
      <c r="K63" s="93">
        <v>140000</v>
      </c>
    </row>
    <row r="64" spans="1:11" ht="13.5">
      <c r="A64" s="90" t="s">
        <v>62</v>
      </c>
      <c r="B64" s="91">
        <v>368000</v>
      </c>
      <c r="C64" s="92">
        <v>394000</v>
      </c>
      <c r="D64" s="93">
        <v>399000</v>
      </c>
      <c r="E64" s="91">
        <v>399000</v>
      </c>
      <c r="F64" s="92">
        <v>405000</v>
      </c>
      <c r="G64" s="93">
        <v>405000</v>
      </c>
      <c r="H64" s="94">
        <v>447000</v>
      </c>
      <c r="I64" s="91">
        <v>410000</v>
      </c>
      <c r="J64" s="92">
        <v>415000</v>
      </c>
      <c r="K64" s="93">
        <v>410000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0.8832890956308351</v>
      </c>
      <c r="C70" s="5">
        <f aca="true" t="shared" si="8" ref="C70:K70">IF(ISERROR(C71/C72),0,(C71/C72))</f>
        <v>0.9156587000424976</v>
      </c>
      <c r="D70" s="5">
        <f t="shared" si="8"/>
        <v>0.9239917646422494</v>
      </c>
      <c r="E70" s="5">
        <f t="shared" si="8"/>
        <v>0.9502453015335547</v>
      </c>
      <c r="F70" s="5">
        <f t="shared" si="8"/>
        <v>0.9478188778256215</v>
      </c>
      <c r="G70" s="5">
        <f t="shared" si="8"/>
        <v>0.9478188778256215</v>
      </c>
      <c r="H70" s="5">
        <f t="shared" si="8"/>
        <v>0.9883244908838139</v>
      </c>
      <c r="I70" s="5">
        <f t="shared" si="8"/>
        <v>0.9403698278566481</v>
      </c>
      <c r="J70" s="5">
        <f t="shared" si="8"/>
        <v>0.9407651454541519</v>
      </c>
      <c r="K70" s="5">
        <f t="shared" si="8"/>
        <v>0.9410543970733074</v>
      </c>
    </row>
    <row r="71" spans="1:11" ht="12.75" hidden="1">
      <c r="A71" s="1" t="s">
        <v>134</v>
      </c>
      <c r="B71" s="1">
        <f>+B83</f>
        <v>21009470000</v>
      </c>
      <c r="C71" s="1">
        <f aca="true" t="shared" si="9" ref="C71:K71">+C83</f>
        <v>23856352000</v>
      </c>
      <c r="D71" s="1">
        <f t="shared" si="9"/>
        <v>25123686000</v>
      </c>
      <c r="E71" s="1">
        <f t="shared" si="9"/>
        <v>27519050235</v>
      </c>
      <c r="F71" s="1">
        <f t="shared" si="9"/>
        <v>25504925761</v>
      </c>
      <c r="G71" s="1">
        <f t="shared" si="9"/>
        <v>25504925761</v>
      </c>
      <c r="H71" s="1">
        <f t="shared" si="9"/>
        <v>26810880000</v>
      </c>
      <c r="I71" s="1">
        <f t="shared" si="9"/>
        <v>27233994247</v>
      </c>
      <c r="J71" s="1">
        <f t="shared" si="9"/>
        <v>29592879804</v>
      </c>
      <c r="K71" s="1">
        <f t="shared" si="9"/>
        <v>32120691019</v>
      </c>
    </row>
    <row r="72" spans="1:11" ht="12.75" hidden="1">
      <c r="A72" s="1" t="s">
        <v>135</v>
      </c>
      <c r="B72" s="1">
        <f>+B77</f>
        <v>23785496848</v>
      </c>
      <c r="C72" s="1">
        <f aca="true" t="shared" si="10" ref="C72:K72">+C77</f>
        <v>26053759986</v>
      </c>
      <c r="D72" s="1">
        <f t="shared" si="10"/>
        <v>27190378704</v>
      </c>
      <c r="E72" s="1">
        <f t="shared" si="10"/>
        <v>28959943491</v>
      </c>
      <c r="F72" s="1">
        <f t="shared" si="10"/>
        <v>26909071298</v>
      </c>
      <c r="G72" s="1">
        <f t="shared" si="10"/>
        <v>26909071298</v>
      </c>
      <c r="H72" s="1">
        <f t="shared" si="10"/>
        <v>27127608642</v>
      </c>
      <c r="I72" s="1">
        <f t="shared" si="10"/>
        <v>28960940090</v>
      </c>
      <c r="J72" s="1">
        <f t="shared" si="10"/>
        <v>31456182180</v>
      </c>
      <c r="K72" s="1">
        <f t="shared" si="10"/>
        <v>34132661320</v>
      </c>
    </row>
    <row r="73" spans="1:11" ht="12.75" hidden="1">
      <c r="A73" s="1" t="s">
        <v>136</v>
      </c>
      <c r="B73" s="1">
        <f>+B74</f>
        <v>362721663</v>
      </c>
      <c r="C73" s="1">
        <f aca="true" t="shared" si="11" ref="C73:K73">+(C78+C80+C81+C82)-(B78+B80+B81+B82)</f>
        <v>423384000</v>
      </c>
      <c r="D73" s="1">
        <f t="shared" si="11"/>
        <v>283940000</v>
      </c>
      <c r="E73" s="1">
        <f t="shared" si="11"/>
        <v>508470022</v>
      </c>
      <c r="F73" s="1">
        <f>+(F78+F80+F81+F82)-(D78+D80+D81+D82)</f>
        <v>2413730469</v>
      </c>
      <c r="G73" s="1">
        <f>+(G78+G80+G81+G82)-(D78+D80+D81+D82)</f>
        <v>2413730469</v>
      </c>
      <c r="H73" s="1">
        <f>+(H78+H80+H81+H82)-(D78+D80+D81+D82)</f>
        <v>459381000</v>
      </c>
      <c r="I73" s="1">
        <f>+(I78+I80+I81+I82)-(E78+E80+E81+E82)</f>
        <v>575653870</v>
      </c>
      <c r="J73" s="1">
        <f t="shared" si="11"/>
        <v>553789246</v>
      </c>
      <c r="K73" s="1">
        <f t="shared" si="11"/>
        <v>667406509</v>
      </c>
    </row>
    <row r="74" spans="1:11" ht="12.75" hidden="1">
      <c r="A74" s="1" t="s">
        <v>137</v>
      </c>
      <c r="B74" s="1">
        <f>+TREND(C74:E74)</f>
        <v>362721663</v>
      </c>
      <c r="C74" s="1">
        <f>+C73</f>
        <v>423384000</v>
      </c>
      <c r="D74" s="1">
        <f aca="true" t="shared" si="12" ref="D74:K74">+D73</f>
        <v>283940000</v>
      </c>
      <c r="E74" s="1">
        <f t="shared" si="12"/>
        <v>508470022</v>
      </c>
      <c r="F74" s="1">
        <f t="shared" si="12"/>
        <v>2413730469</v>
      </c>
      <c r="G74" s="1">
        <f t="shared" si="12"/>
        <v>2413730469</v>
      </c>
      <c r="H74" s="1">
        <f t="shared" si="12"/>
        <v>459381000</v>
      </c>
      <c r="I74" s="1">
        <f t="shared" si="12"/>
        <v>575653870</v>
      </c>
      <c r="J74" s="1">
        <f t="shared" si="12"/>
        <v>553789246</v>
      </c>
      <c r="K74" s="1">
        <f t="shared" si="12"/>
        <v>667406509</v>
      </c>
    </row>
    <row r="75" spans="1:11" ht="12.75" hidden="1">
      <c r="A75" s="1" t="s">
        <v>138</v>
      </c>
      <c r="B75" s="1">
        <f>+B84-(((B80+B81+B78)*B70)-B79)</f>
        <v>5335182178.50723</v>
      </c>
      <c r="C75" s="1">
        <f aca="true" t="shared" si="13" ref="C75:K75">+C84-(((C80+C81+C78)*C70)-C79)</f>
        <v>5856317249.935777</v>
      </c>
      <c r="D75" s="1">
        <f t="shared" si="13"/>
        <v>5936330790.223949</v>
      </c>
      <c r="E75" s="1">
        <f t="shared" si="13"/>
        <v>3419761938.318408</v>
      </c>
      <c r="F75" s="1">
        <f t="shared" si="13"/>
        <v>1634269831.5231361</v>
      </c>
      <c r="G75" s="1">
        <f t="shared" si="13"/>
        <v>1634269831.5231361</v>
      </c>
      <c r="H75" s="1">
        <f t="shared" si="13"/>
        <v>237421991.8059225</v>
      </c>
      <c r="I75" s="1">
        <f t="shared" si="13"/>
        <v>3228601274.9088497</v>
      </c>
      <c r="J75" s="1">
        <f t="shared" si="13"/>
        <v>1838529674.8595123</v>
      </c>
      <c r="K75" s="1">
        <f t="shared" si="13"/>
        <v>746831667.5796642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23785496848</v>
      </c>
      <c r="C77" s="3">
        <v>26053759986</v>
      </c>
      <c r="D77" s="3">
        <v>27190378704</v>
      </c>
      <c r="E77" s="3">
        <v>28959943491</v>
      </c>
      <c r="F77" s="3">
        <v>26909071298</v>
      </c>
      <c r="G77" s="3">
        <v>26909071298</v>
      </c>
      <c r="H77" s="3">
        <v>27127608642</v>
      </c>
      <c r="I77" s="3">
        <v>28960940090</v>
      </c>
      <c r="J77" s="3">
        <v>31456182180</v>
      </c>
      <c r="K77" s="3">
        <v>34132661320</v>
      </c>
    </row>
    <row r="78" spans="1:11" ht="12.75" hidden="1">
      <c r="A78" s="2" t="s">
        <v>65</v>
      </c>
      <c r="B78" s="3">
        <v>84497000</v>
      </c>
      <c r="C78" s="3">
        <v>41817000</v>
      </c>
      <c r="D78" s="3">
        <v>84749000</v>
      </c>
      <c r="E78" s="3">
        <v>47643000</v>
      </c>
      <c r="F78" s="3">
        <v>52518000</v>
      </c>
      <c r="G78" s="3">
        <v>52518000</v>
      </c>
      <c r="H78" s="3">
        <v>58292000</v>
      </c>
      <c r="I78" s="3">
        <v>116229860</v>
      </c>
      <c r="J78" s="3">
        <v>137532317</v>
      </c>
      <c r="K78" s="3">
        <v>158203043</v>
      </c>
    </row>
    <row r="79" spans="1:11" ht="12.75" hidden="1">
      <c r="A79" s="2" t="s">
        <v>66</v>
      </c>
      <c r="B79" s="3">
        <v>6385768000</v>
      </c>
      <c r="C79" s="3">
        <v>6950455000</v>
      </c>
      <c r="D79" s="3">
        <v>7364065000</v>
      </c>
      <c r="E79" s="3">
        <v>7042903510</v>
      </c>
      <c r="F79" s="3">
        <v>7040861510</v>
      </c>
      <c r="G79" s="3">
        <v>7040861510</v>
      </c>
      <c r="H79" s="3">
        <v>7405276000</v>
      </c>
      <c r="I79" s="3">
        <v>6826978000</v>
      </c>
      <c r="J79" s="3">
        <v>7144709000</v>
      </c>
      <c r="K79" s="3">
        <v>7489818000</v>
      </c>
    </row>
    <row r="80" spans="1:11" ht="12.75" hidden="1">
      <c r="A80" s="2" t="s">
        <v>67</v>
      </c>
      <c r="B80" s="3">
        <v>3077172000</v>
      </c>
      <c r="C80" s="3">
        <v>2767695000</v>
      </c>
      <c r="D80" s="3">
        <v>4022047000</v>
      </c>
      <c r="E80" s="3">
        <v>3693090403</v>
      </c>
      <c r="F80" s="3">
        <v>5581427851</v>
      </c>
      <c r="G80" s="3">
        <v>5581427851</v>
      </c>
      <c r="H80" s="3">
        <v>4650279000</v>
      </c>
      <c r="I80" s="3">
        <v>4884817645</v>
      </c>
      <c r="J80" s="3">
        <v>5384053076</v>
      </c>
      <c r="K80" s="3">
        <v>5997052258</v>
      </c>
    </row>
    <row r="81" spans="1:11" ht="12.75" hidden="1">
      <c r="A81" s="2" t="s">
        <v>68</v>
      </c>
      <c r="B81" s="3">
        <v>2954724000</v>
      </c>
      <c r="C81" s="3">
        <v>3699636000</v>
      </c>
      <c r="D81" s="3">
        <v>2685043000</v>
      </c>
      <c r="E81" s="3">
        <v>3356266181</v>
      </c>
      <c r="F81" s="3">
        <v>3368314180</v>
      </c>
      <c r="G81" s="3">
        <v>3368314180</v>
      </c>
      <c r="H81" s="3">
        <v>2543960000</v>
      </c>
      <c r="I81" s="3">
        <v>2716898182</v>
      </c>
      <c r="J81" s="3">
        <v>2746132315</v>
      </c>
      <c r="K81" s="3">
        <v>2775771348</v>
      </c>
    </row>
    <row r="82" spans="1:11" ht="12.75" hidden="1">
      <c r="A82" s="2" t="s">
        <v>69</v>
      </c>
      <c r="B82" s="3">
        <v>10966000</v>
      </c>
      <c r="C82" s="3">
        <v>41595000</v>
      </c>
      <c r="D82" s="3">
        <v>42844000</v>
      </c>
      <c r="E82" s="3">
        <v>246153438</v>
      </c>
      <c r="F82" s="3">
        <v>246153438</v>
      </c>
      <c r="G82" s="3">
        <v>246153438</v>
      </c>
      <c r="H82" s="3">
        <v>41533000</v>
      </c>
      <c r="I82" s="3">
        <v>200861205</v>
      </c>
      <c r="J82" s="3">
        <v>204878430</v>
      </c>
      <c r="K82" s="3">
        <v>208975998</v>
      </c>
    </row>
    <row r="83" spans="1:11" ht="12.75" hidden="1">
      <c r="A83" s="2" t="s">
        <v>70</v>
      </c>
      <c r="B83" s="3">
        <v>21009470000</v>
      </c>
      <c r="C83" s="3">
        <v>23856352000</v>
      </c>
      <c r="D83" s="3">
        <v>25123686000</v>
      </c>
      <c r="E83" s="3">
        <v>27519050235</v>
      </c>
      <c r="F83" s="3">
        <v>25504925761</v>
      </c>
      <c r="G83" s="3">
        <v>25504925761</v>
      </c>
      <c r="H83" s="3">
        <v>26810880000</v>
      </c>
      <c r="I83" s="3">
        <v>27233994247</v>
      </c>
      <c r="J83" s="3">
        <v>29592879804</v>
      </c>
      <c r="K83" s="3">
        <v>32120691019</v>
      </c>
    </row>
    <row r="84" spans="1:11" ht="12.75" hidden="1">
      <c r="A84" s="2" t="s">
        <v>71</v>
      </c>
      <c r="B84" s="3">
        <v>4351957420</v>
      </c>
      <c r="C84" s="3">
        <v>4866020246</v>
      </c>
      <c r="D84" s="3">
        <v>4847869093</v>
      </c>
      <c r="E84" s="3">
        <v>3120748938</v>
      </c>
      <c r="F84" s="3">
        <v>3125920322</v>
      </c>
      <c r="G84" s="3">
        <v>3125920322</v>
      </c>
      <c r="H84" s="3">
        <v>0</v>
      </c>
      <c r="I84" s="3">
        <v>3659346532</v>
      </c>
      <c r="J84" s="3">
        <v>2471801327</v>
      </c>
      <c r="K84" s="3">
        <v>1661595566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56690960</v>
      </c>
      <c r="C5" s="6">
        <v>64100223</v>
      </c>
      <c r="D5" s="23">
        <v>68178055</v>
      </c>
      <c r="E5" s="24">
        <v>79773910</v>
      </c>
      <c r="F5" s="6">
        <v>75820930</v>
      </c>
      <c r="G5" s="25">
        <v>75820930</v>
      </c>
      <c r="H5" s="26">
        <v>98549706</v>
      </c>
      <c r="I5" s="24">
        <v>77684470</v>
      </c>
      <c r="J5" s="6">
        <v>83119182</v>
      </c>
      <c r="K5" s="25">
        <v>88934254</v>
      </c>
    </row>
    <row r="6" spans="1:11" ht="13.5">
      <c r="A6" s="22" t="s">
        <v>18</v>
      </c>
      <c r="B6" s="6">
        <v>111367549</v>
      </c>
      <c r="C6" s="6">
        <v>120530864</v>
      </c>
      <c r="D6" s="23">
        <v>127544126</v>
      </c>
      <c r="E6" s="24">
        <v>132841422</v>
      </c>
      <c r="F6" s="6">
        <v>137011422</v>
      </c>
      <c r="G6" s="25">
        <v>137011422</v>
      </c>
      <c r="H6" s="26">
        <v>129429934</v>
      </c>
      <c r="I6" s="24">
        <v>152530915</v>
      </c>
      <c r="J6" s="6">
        <v>160603284</v>
      </c>
      <c r="K6" s="25">
        <v>169095382</v>
      </c>
    </row>
    <row r="7" spans="1:11" ht="13.5">
      <c r="A7" s="22" t="s">
        <v>19</v>
      </c>
      <c r="B7" s="6">
        <v>2267557</v>
      </c>
      <c r="C7" s="6">
        <v>3984499</v>
      </c>
      <c r="D7" s="23">
        <v>4472619</v>
      </c>
      <c r="E7" s="24">
        <v>4600000</v>
      </c>
      <c r="F7" s="6">
        <v>3300000</v>
      </c>
      <c r="G7" s="25">
        <v>3300000</v>
      </c>
      <c r="H7" s="26">
        <v>3282788</v>
      </c>
      <c r="I7" s="24">
        <v>5600000</v>
      </c>
      <c r="J7" s="6">
        <v>5700000</v>
      </c>
      <c r="K7" s="25">
        <v>5800000</v>
      </c>
    </row>
    <row r="8" spans="1:11" ht="13.5">
      <c r="A8" s="22" t="s">
        <v>20</v>
      </c>
      <c r="B8" s="6">
        <v>51032407</v>
      </c>
      <c r="C8" s="6">
        <v>61469533</v>
      </c>
      <c r="D8" s="23">
        <v>49724344</v>
      </c>
      <c r="E8" s="24">
        <v>45933001</v>
      </c>
      <c r="F8" s="6">
        <v>57220575</v>
      </c>
      <c r="G8" s="25">
        <v>57220575</v>
      </c>
      <c r="H8" s="26">
        <v>74934174</v>
      </c>
      <c r="I8" s="24">
        <v>80099999</v>
      </c>
      <c r="J8" s="6">
        <v>69462999</v>
      </c>
      <c r="K8" s="25">
        <v>67996000</v>
      </c>
    </row>
    <row r="9" spans="1:11" ht="13.5">
      <c r="A9" s="22" t="s">
        <v>21</v>
      </c>
      <c r="B9" s="6">
        <v>11694894</v>
      </c>
      <c r="C9" s="6">
        <v>13678554</v>
      </c>
      <c r="D9" s="23">
        <v>22848807</v>
      </c>
      <c r="E9" s="24">
        <v>25425125</v>
      </c>
      <c r="F9" s="6">
        <v>22835401</v>
      </c>
      <c r="G9" s="25">
        <v>22835401</v>
      </c>
      <c r="H9" s="26">
        <v>21173836</v>
      </c>
      <c r="I9" s="24">
        <v>29056268</v>
      </c>
      <c r="J9" s="6">
        <v>19393780</v>
      </c>
      <c r="K9" s="25">
        <v>19661494</v>
      </c>
    </row>
    <row r="10" spans="1:11" ht="25.5">
      <c r="A10" s="27" t="s">
        <v>127</v>
      </c>
      <c r="B10" s="28">
        <f>SUM(B5:B9)</f>
        <v>233053367</v>
      </c>
      <c r="C10" s="29">
        <f aca="true" t="shared" si="0" ref="C10:K10">SUM(C5:C9)</f>
        <v>263763673</v>
      </c>
      <c r="D10" s="30">
        <f t="shared" si="0"/>
        <v>272767951</v>
      </c>
      <c r="E10" s="28">
        <f t="shared" si="0"/>
        <v>288573458</v>
      </c>
      <c r="F10" s="29">
        <f t="shared" si="0"/>
        <v>296188328</v>
      </c>
      <c r="G10" s="31">
        <f t="shared" si="0"/>
        <v>296188328</v>
      </c>
      <c r="H10" s="32">
        <f t="shared" si="0"/>
        <v>327370438</v>
      </c>
      <c r="I10" s="28">
        <f t="shared" si="0"/>
        <v>344971652</v>
      </c>
      <c r="J10" s="29">
        <f t="shared" si="0"/>
        <v>338279245</v>
      </c>
      <c r="K10" s="31">
        <f t="shared" si="0"/>
        <v>351487130</v>
      </c>
    </row>
    <row r="11" spans="1:11" ht="13.5">
      <c r="A11" s="22" t="s">
        <v>22</v>
      </c>
      <c r="B11" s="6">
        <v>67184778</v>
      </c>
      <c r="C11" s="6">
        <v>79692570</v>
      </c>
      <c r="D11" s="23">
        <v>91977330</v>
      </c>
      <c r="E11" s="24">
        <v>116658770</v>
      </c>
      <c r="F11" s="6">
        <v>117864640</v>
      </c>
      <c r="G11" s="25">
        <v>117864640</v>
      </c>
      <c r="H11" s="26">
        <v>101827546</v>
      </c>
      <c r="I11" s="24">
        <v>131531955</v>
      </c>
      <c r="J11" s="6">
        <v>140405599</v>
      </c>
      <c r="K11" s="25">
        <v>148957434</v>
      </c>
    </row>
    <row r="12" spans="1:11" ht="13.5">
      <c r="A12" s="22" t="s">
        <v>23</v>
      </c>
      <c r="B12" s="6">
        <v>3259426</v>
      </c>
      <c r="C12" s="6">
        <v>3559888</v>
      </c>
      <c r="D12" s="23">
        <v>3845874</v>
      </c>
      <c r="E12" s="24">
        <v>4117707</v>
      </c>
      <c r="F12" s="6">
        <v>4337707</v>
      </c>
      <c r="G12" s="25">
        <v>4337707</v>
      </c>
      <c r="H12" s="26">
        <v>4262379</v>
      </c>
      <c r="I12" s="24">
        <v>4593957</v>
      </c>
      <c r="J12" s="6">
        <v>4915534</v>
      </c>
      <c r="K12" s="25">
        <v>5210466</v>
      </c>
    </row>
    <row r="13" spans="1:11" ht="13.5">
      <c r="A13" s="22" t="s">
        <v>128</v>
      </c>
      <c r="B13" s="6">
        <v>8664931</v>
      </c>
      <c r="C13" s="6">
        <v>7603545</v>
      </c>
      <c r="D13" s="23">
        <v>9566814</v>
      </c>
      <c r="E13" s="24">
        <v>5493000</v>
      </c>
      <c r="F13" s="6">
        <v>5493000</v>
      </c>
      <c r="G13" s="25">
        <v>5493000</v>
      </c>
      <c r="H13" s="26">
        <v>11367759</v>
      </c>
      <c r="I13" s="24">
        <v>5576000</v>
      </c>
      <c r="J13" s="6">
        <v>5657300</v>
      </c>
      <c r="K13" s="25">
        <v>5764000</v>
      </c>
    </row>
    <row r="14" spans="1:11" ht="13.5">
      <c r="A14" s="22" t="s">
        <v>24</v>
      </c>
      <c r="B14" s="6">
        <v>1028259</v>
      </c>
      <c r="C14" s="6">
        <v>790392</v>
      </c>
      <c r="D14" s="23">
        <v>509766</v>
      </c>
      <c r="E14" s="24">
        <v>10982579</v>
      </c>
      <c r="F14" s="6">
        <v>182579</v>
      </c>
      <c r="G14" s="25">
        <v>182579</v>
      </c>
      <c r="H14" s="26">
        <v>182809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70634216</v>
      </c>
      <c r="C15" s="6">
        <v>75592334</v>
      </c>
      <c r="D15" s="23">
        <v>81492020</v>
      </c>
      <c r="E15" s="24">
        <v>85996596</v>
      </c>
      <c r="F15" s="6">
        <v>88899515</v>
      </c>
      <c r="G15" s="25">
        <v>88899515</v>
      </c>
      <c r="H15" s="26">
        <v>81276911</v>
      </c>
      <c r="I15" s="24">
        <v>86958209</v>
      </c>
      <c r="J15" s="6">
        <v>90376049</v>
      </c>
      <c r="K15" s="25">
        <v>94889071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5433965</v>
      </c>
      <c r="F16" s="6">
        <v>5433965</v>
      </c>
      <c r="G16" s="25">
        <v>5433965</v>
      </c>
      <c r="H16" s="26">
        <v>0</v>
      </c>
      <c r="I16" s="24">
        <v>5465057</v>
      </c>
      <c r="J16" s="6">
        <v>5808825</v>
      </c>
      <c r="K16" s="25">
        <v>6174602</v>
      </c>
    </row>
    <row r="17" spans="1:11" ht="13.5">
      <c r="A17" s="22" t="s">
        <v>27</v>
      </c>
      <c r="B17" s="6">
        <v>53881011</v>
      </c>
      <c r="C17" s="6">
        <v>86324132</v>
      </c>
      <c r="D17" s="23">
        <v>82139290</v>
      </c>
      <c r="E17" s="24">
        <v>69541392</v>
      </c>
      <c r="F17" s="6">
        <v>85783293</v>
      </c>
      <c r="G17" s="25">
        <v>85783293</v>
      </c>
      <c r="H17" s="26">
        <v>108167758</v>
      </c>
      <c r="I17" s="24">
        <v>107439194</v>
      </c>
      <c r="J17" s="6">
        <v>89873641</v>
      </c>
      <c r="K17" s="25">
        <v>86121730</v>
      </c>
    </row>
    <row r="18" spans="1:11" ht="13.5">
      <c r="A18" s="34" t="s">
        <v>28</v>
      </c>
      <c r="B18" s="35">
        <f>SUM(B11:B17)</f>
        <v>204652621</v>
      </c>
      <c r="C18" s="36">
        <f aca="true" t="shared" si="1" ref="C18:K18">SUM(C11:C17)</f>
        <v>253562861</v>
      </c>
      <c r="D18" s="37">
        <f t="shared" si="1"/>
        <v>269531094</v>
      </c>
      <c r="E18" s="35">
        <f t="shared" si="1"/>
        <v>298224009</v>
      </c>
      <c r="F18" s="36">
        <f t="shared" si="1"/>
        <v>307994699</v>
      </c>
      <c r="G18" s="38">
        <f t="shared" si="1"/>
        <v>307994699</v>
      </c>
      <c r="H18" s="39">
        <f t="shared" si="1"/>
        <v>307085162</v>
      </c>
      <c r="I18" s="35">
        <f t="shared" si="1"/>
        <v>341564372</v>
      </c>
      <c r="J18" s="36">
        <f t="shared" si="1"/>
        <v>337036948</v>
      </c>
      <c r="K18" s="38">
        <f t="shared" si="1"/>
        <v>347117303</v>
      </c>
    </row>
    <row r="19" spans="1:11" ht="13.5">
      <c r="A19" s="34" t="s">
        <v>29</v>
      </c>
      <c r="B19" s="40">
        <f>+B10-B18</f>
        <v>28400746</v>
      </c>
      <c r="C19" s="41">
        <f aca="true" t="shared" si="2" ref="C19:K19">+C10-C18</f>
        <v>10200812</v>
      </c>
      <c r="D19" s="42">
        <f t="shared" si="2"/>
        <v>3236857</v>
      </c>
      <c r="E19" s="40">
        <f t="shared" si="2"/>
        <v>-9650551</v>
      </c>
      <c r="F19" s="41">
        <f t="shared" si="2"/>
        <v>-11806371</v>
      </c>
      <c r="G19" s="43">
        <f t="shared" si="2"/>
        <v>-11806371</v>
      </c>
      <c r="H19" s="44">
        <f t="shared" si="2"/>
        <v>20285276</v>
      </c>
      <c r="I19" s="40">
        <f t="shared" si="2"/>
        <v>3407280</v>
      </c>
      <c r="J19" s="41">
        <f t="shared" si="2"/>
        <v>1242297</v>
      </c>
      <c r="K19" s="43">
        <f t="shared" si="2"/>
        <v>4369827</v>
      </c>
    </row>
    <row r="20" spans="1:11" ht="13.5">
      <c r="A20" s="22" t="s">
        <v>30</v>
      </c>
      <c r="B20" s="24">
        <v>14383000</v>
      </c>
      <c r="C20" s="6">
        <v>21874989</v>
      </c>
      <c r="D20" s="23">
        <v>18167277</v>
      </c>
      <c r="E20" s="24">
        <v>22902000</v>
      </c>
      <c r="F20" s="6">
        <v>24402000</v>
      </c>
      <c r="G20" s="25">
        <v>24402000</v>
      </c>
      <c r="H20" s="26">
        <v>0</v>
      </c>
      <c r="I20" s="24">
        <v>32487000</v>
      </c>
      <c r="J20" s="6">
        <v>15210000</v>
      </c>
      <c r="K20" s="25">
        <v>15826000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42783746</v>
      </c>
      <c r="C22" s="52">
        <f aca="true" t="shared" si="3" ref="C22:K22">SUM(C19:C21)</f>
        <v>32075801</v>
      </c>
      <c r="D22" s="53">
        <f t="shared" si="3"/>
        <v>21404134</v>
      </c>
      <c r="E22" s="51">
        <f t="shared" si="3"/>
        <v>13251449</v>
      </c>
      <c r="F22" s="52">
        <f t="shared" si="3"/>
        <v>12595629</v>
      </c>
      <c r="G22" s="54">
        <f t="shared" si="3"/>
        <v>12595629</v>
      </c>
      <c r="H22" s="55">
        <f t="shared" si="3"/>
        <v>20285276</v>
      </c>
      <c r="I22" s="51">
        <f t="shared" si="3"/>
        <v>35894280</v>
      </c>
      <c r="J22" s="52">
        <f t="shared" si="3"/>
        <v>16452297</v>
      </c>
      <c r="K22" s="54">
        <f t="shared" si="3"/>
        <v>20195827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42783746</v>
      </c>
      <c r="C24" s="41">
        <f aca="true" t="shared" si="4" ref="C24:K24">SUM(C22:C23)</f>
        <v>32075801</v>
      </c>
      <c r="D24" s="42">
        <f t="shared" si="4"/>
        <v>21404134</v>
      </c>
      <c r="E24" s="40">
        <f t="shared" si="4"/>
        <v>13251449</v>
      </c>
      <c r="F24" s="41">
        <f t="shared" si="4"/>
        <v>12595629</v>
      </c>
      <c r="G24" s="43">
        <f t="shared" si="4"/>
        <v>12595629</v>
      </c>
      <c r="H24" s="44">
        <f t="shared" si="4"/>
        <v>20285276</v>
      </c>
      <c r="I24" s="40">
        <f t="shared" si="4"/>
        <v>35894280</v>
      </c>
      <c r="J24" s="41">
        <f t="shared" si="4"/>
        <v>16452297</v>
      </c>
      <c r="K24" s="43">
        <f t="shared" si="4"/>
        <v>20195827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28870496</v>
      </c>
      <c r="C27" s="7">
        <v>36734449</v>
      </c>
      <c r="D27" s="64">
        <v>26502827</v>
      </c>
      <c r="E27" s="65">
        <v>126725620</v>
      </c>
      <c r="F27" s="7">
        <v>36069800</v>
      </c>
      <c r="G27" s="66">
        <v>36069800</v>
      </c>
      <c r="H27" s="67">
        <v>37896844</v>
      </c>
      <c r="I27" s="65">
        <v>45178400</v>
      </c>
      <c r="J27" s="7">
        <v>35096500</v>
      </c>
      <c r="K27" s="66">
        <v>27597500</v>
      </c>
    </row>
    <row r="28" spans="1:11" ht="13.5">
      <c r="A28" s="68" t="s">
        <v>30</v>
      </c>
      <c r="B28" s="6">
        <v>17567562</v>
      </c>
      <c r="C28" s="6">
        <v>31804528</v>
      </c>
      <c r="D28" s="23">
        <v>20022296</v>
      </c>
      <c r="E28" s="24">
        <v>22902000</v>
      </c>
      <c r="F28" s="6">
        <v>4500000</v>
      </c>
      <c r="G28" s="25">
        <v>4500000</v>
      </c>
      <c r="H28" s="26">
        <v>32647586</v>
      </c>
      <c r="I28" s="24">
        <v>24487000</v>
      </c>
      <c r="J28" s="6">
        <v>15210000</v>
      </c>
      <c r="K28" s="25">
        <v>15826000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8000000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90000000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11302934</v>
      </c>
      <c r="C31" s="6">
        <v>4929921</v>
      </c>
      <c r="D31" s="23">
        <v>6480531</v>
      </c>
      <c r="E31" s="24">
        <v>13823620</v>
      </c>
      <c r="F31" s="6">
        <v>31569800</v>
      </c>
      <c r="G31" s="25">
        <v>31569800</v>
      </c>
      <c r="H31" s="26">
        <v>5249258</v>
      </c>
      <c r="I31" s="24">
        <v>12691400</v>
      </c>
      <c r="J31" s="6">
        <v>19886500</v>
      </c>
      <c r="K31" s="25">
        <v>11771500</v>
      </c>
    </row>
    <row r="32" spans="1:11" ht="13.5">
      <c r="A32" s="34" t="s">
        <v>36</v>
      </c>
      <c r="B32" s="7">
        <f>SUM(B28:B31)</f>
        <v>28870496</v>
      </c>
      <c r="C32" s="7">
        <f aca="true" t="shared" si="5" ref="C32:K32">SUM(C28:C31)</f>
        <v>36734449</v>
      </c>
      <c r="D32" s="64">
        <f t="shared" si="5"/>
        <v>26502827</v>
      </c>
      <c r="E32" s="65">
        <f t="shared" si="5"/>
        <v>126725620</v>
      </c>
      <c r="F32" s="7">
        <f t="shared" si="5"/>
        <v>36069800</v>
      </c>
      <c r="G32" s="66">
        <f t="shared" si="5"/>
        <v>36069800</v>
      </c>
      <c r="H32" s="67">
        <f t="shared" si="5"/>
        <v>37896844</v>
      </c>
      <c r="I32" s="65">
        <f t="shared" si="5"/>
        <v>45178400</v>
      </c>
      <c r="J32" s="7">
        <f t="shared" si="5"/>
        <v>35096500</v>
      </c>
      <c r="K32" s="66">
        <f t="shared" si="5"/>
        <v>27597500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79366432</v>
      </c>
      <c r="C35" s="6">
        <v>91307230</v>
      </c>
      <c r="D35" s="23">
        <v>74153237</v>
      </c>
      <c r="E35" s="24">
        <v>69422450</v>
      </c>
      <c r="F35" s="6">
        <v>69422950</v>
      </c>
      <c r="G35" s="25">
        <v>69422950</v>
      </c>
      <c r="H35" s="26">
        <v>64440792</v>
      </c>
      <c r="I35" s="24">
        <v>84349231</v>
      </c>
      <c r="J35" s="6">
        <v>88712819</v>
      </c>
      <c r="K35" s="25">
        <v>83834963</v>
      </c>
    </row>
    <row r="36" spans="1:11" ht="13.5">
      <c r="A36" s="22" t="s">
        <v>39</v>
      </c>
      <c r="B36" s="6">
        <v>264767287</v>
      </c>
      <c r="C36" s="6">
        <v>273967422</v>
      </c>
      <c r="D36" s="23">
        <v>303009483</v>
      </c>
      <c r="E36" s="24">
        <v>398046705</v>
      </c>
      <c r="F36" s="6">
        <v>307390885</v>
      </c>
      <c r="G36" s="25">
        <v>307390885</v>
      </c>
      <c r="H36" s="26">
        <v>348803745</v>
      </c>
      <c r="I36" s="24">
        <v>336784386</v>
      </c>
      <c r="J36" s="6">
        <v>350622155</v>
      </c>
      <c r="K36" s="25">
        <v>382695263</v>
      </c>
    </row>
    <row r="37" spans="1:11" ht="13.5">
      <c r="A37" s="22" t="s">
        <v>40</v>
      </c>
      <c r="B37" s="6">
        <v>48328991</v>
      </c>
      <c r="C37" s="6">
        <v>48168200</v>
      </c>
      <c r="D37" s="23">
        <v>44586171</v>
      </c>
      <c r="E37" s="24">
        <v>35641000</v>
      </c>
      <c r="F37" s="6">
        <v>35641500</v>
      </c>
      <c r="G37" s="25">
        <v>35641500</v>
      </c>
      <c r="H37" s="26">
        <v>49954559</v>
      </c>
      <c r="I37" s="24">
        <v>42041000</v>
      </c>
      <c r="J37" s="6">
        <v>42455960</v>
      </c>
      <c r="K37" s="25">
        <v>43028185</v>
      </c>
    </row>
    <row r="38" spans="1:11" ht="13.5">
      <c r="A38" s="22" t="s">
        <v>41</v>
      </c>
      <c r="B38" s="6">
        <v>59090723</v>
      </c>
      <c r="C38" s="6">
        <v>65721011</v>
      </c>
      <c r="D38" s="23">
        <v>59721483</v>
      </c>
      <c r="E38" s="24">
        <v>159728573</v>
      </c>
      <c r="F38" s="6">
        <v>69728573</v>
      </c>
      <c r="G38" s="25">
        <v>69728573</v>
      </c>
      <c r="H38" s="26">
        <v>61903209</v>
      </c>
      <c r="I38" s="24">
        <v>71990000</v>
      </c>
      <c r="J38" s="6">
        <v>73320000</v>
      </c>
      <c r="K38" s="25">
        <v>79650000</v>
      </c>
    </row>
    <row r="39" spans="1:11" ht="13.5">
      <c r="A39" s="22" t="s">
        <v>42</v>
      </c>
      <c r="B39" s="6">
        <v>236714005</v>
      </c>
      <c r="C39" s="6">
        <v>251385441</v>
      </c>
      <c r="D39" s="23">
        <v>272855066</v>
      </c>
      <c r="E39" s="24">
        <v>272099582</v>
      </c>
      <c r="F39" s="6">
        <v>271443762</v>
      </c>
      <c r="G39" s="25">
        <v>271443762</v>
      </c>
      <c r="H39" s="26">
        <v>301386769</v>
      </c>
      <c r="I39" s="24">
        <v>307102617</v>
      </c>
      <c r="J39" s="6">
        <v>323559014</v>
      </c>
      <c r="K39" s="25">
        <v>343852041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49213825</v>
      </c>
      <c r="C42" s="6">
        <v>48126151</v>
      </c>
      <c r="D42" s="23">
        <v>13778818</v>
      </c>
      <c r="E42" s="24">
        <v>5235875</v>
      </c>
      <c r="F42" s="6">
        <v>1597481</v>
      </c>
      <c r="G42" s="25">
        <v>1597481</v>
      </c>
      <c r="H42" s="26">
        <v>26291086</v>
      </c>
      <c r="I42" s="24">
        <v>58293032</v>
      </c>
      <c r="J42" s="6">
        <v>39931670</v>
      </c>
      <c r="K42" s="25">
        <v>20983653</v>
      </c>
    </row>
    <row r="43" spans="1:11" ht="13.5">
      <c r="A43" s="22" t="s">
        <v>45</v>
      </c>
      <c r="B43" s="6">
        <v>-28095986</v>
      </c>
      <c r="C43" s="6">
        <v>-35691898</v>
      </c>
      <c r="D43" s="23">
        <v>-26527925</v>
      </c>
      <c r="E43" s="24">
        <v>-114725625</v>
      </c>
      <c r="F43" s="6">
        <v>-24069805</v>
      </c>
      <c r="G43" s="25">
        <v>-24069805</v>
      </c>
      <c r="H43" s="26">
        <v>-37273669</v>
      </c>
      <c r="I43" s="24">
        <v>-45178402</v>
      </c>
      <c r="J43" s="6">
        <v>-35096500</v>
      </c>
      <c r="K43" s="25">
        <v>-27597500</v>
      </c>
    </row>
    <row r="44" spans="1:11" ht="13.5">
      <c r="A44" s="22" t="s">
        <v>46</v>
      </c>
      <c r="B44" s="6">
        <v>-1646714</v>
      </c>
      <c r="C44" s="6">
        <v>-1992031</v>
      </c>
      <c r="D44" s="23">
        <v>-2222110</v>
      </c>
      <c r="E44" s="24">
        <v>90500000</v>
      </c>
      <c r="F44" s="6">
        <v>500000</v>
      </c>
      <c r="G44" s="25">
        <v>500000</v>
      </c>
      <c r="H44" s="26">
        <v>-2580150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57902590</v>
      </c>
      <c r="C45" s="7">
        <v>68344812</v>
      </c>
      <c r="D45" s="64">
        <v>53373595</v>
      </c>
      <c r="E45" s="65">
        <v>49355063</v>
      </c>
      <c r="F45" s="7">
        <v>-21972324</v>
      </c>
      <c r="G45" s="66">
        <v>-21972324</v>
      </c>
      <c r="H45" s="67">
        <v>39810860</v>
      </c>
      <c r="I45" s="65">
        <v>62468701</v>
      </c>
      <c r="J45" s="7">
        <v>67303871</v>
      </c>
      <c r="K45" s="66">
        <v>60690024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57902590</v>
      </c>
      <c r="C48" s="6">
        <v>68344812</v>
      </c>
      <c r="D48" s="23">
        <v>53373593</v>
      </c>
      <c r="E48" s="24">
        <v>49355071</v>
      </c>
      <c r="F48" s="6">
        <v>49355571</v>
      </c>
      <c r="G48" s="25">
        <v>49355571</v>
      </c>
      <c r="H48" s="26">
        <v>39810861</v>
      </c>
      <c r="I48" s="24">
        <v>62468695</v>
      </c>
      <c r="J48" s="6">
        <v>67303864</v>
      </c>
      <c r="K48" s="25">
        <v>60690019</v>
      </c>
    </row>
    <row r="49" spans="1:11" ht="13.5">
      <c r="A49" s="22" t="s">
        <v>50</v>
      </c>
      <c r="B49" s="6">
        <f>+B75</f>
        <v>37406099.79185476</v>
      </c>
      <c r="C49" s="6">
        <f aca="true" t="shared" si="6" ref="C49:K49">+C75</f>
        <v>33720572.56176089</v>
      </c>
      <c r="D49" s="23">
        <f t="shared" si="6"/>
        <v>25489084.251587838</v>
      </c>
      <c r="E49" s="24">
        <f t="shared" si="6"/>
        <v>27171516.96429655</v>
      </c>
      <c r="F49" s="6">
        <f t="shared" si="6"/>
        <v>26866095.492987767</v>
      </c>
      <c r="G49" s="25">
        <f t="shared" si="6"/>
        <v>26866095.492987767</v>
      </c>
      <c r="H49" s="26">
        <f t="shared" si="6"/>
        <v>26473932.02695953</v>
      </c>
      <c r="I49" s="24">
        <f t="shared" si="6"/>
        <v>32362995.243352085</v>
      </c>
      <c r="J49" s="6">
        <f t="shared" si="6"/>
        <v>33224152.17425603</v>
      </c>
      <c r="K49" s="25">
        <f t="shared" si="6"/>
        <v>33271402.63955805</v>
      </c>
    </row>
    <row r="50" spans="1:11" ht="13.5">
      <c r="A50" s="34" t="s">
        <v>51</v>
      </c>
      <c r="B50" s="7">
        <f>+B48-B49</f>
        <v>20496490.20814524</v>
      </c>
      <c r="C50" s="7">
        <f aca="true" t="shared" si="7" ref="C50:K50">+C48-C49</f>
        <v>34624239.43823911</v>
      </c>
      <c r="D50" s="64">
        <f t="shared" si="7"/>
        <v>27884508.748412162</v>
      </c>
      <c r="E50" s="65">
        <f t="shared" si="7"/>
        <v>22183554.03570345</v>
      </c>
      <c r="F50" s="7">
        <f t="shared" si="7"/>
        <v>22489475.507012233</v>
      </c>
      <c r="G50" s="66">
        <f t="shared" si="7"/>
        <v>22489475.507012233</v>
      </c>
      <c r="H50" s="67">
        <f t="shared" si="7"/>
        <v>13336928.973040469</v>
      </c>
      <c r="I50" s="65">
        <f t="shared" si="7"/>
        <v>30105699.756647915</v>
      </c>
      <c r="J50" s="7">
        <f t="shared" si="7"/>
        <v>34079711.82574397</v>
      </c>
      <c r="K50" s="66">
        <f t="shared" si="7"/>
        <v>27418616.36044195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241893077</v>
      </c>
      <c r="C53" s="6">
        <v>287458430</v>
      </c>
      <c r="D53" s="23">
        <v>290518494</v>
      </c>
      <c r="E53" s="24">
        <v>398047600</v>
      </c>
      <c r="F53" s="6">
        <v>338367685</v>
      </c>
      <c r="G53" s="25">
        <v>338367685</v>
      </c>
      <c r="H53" s="26">
        <v>337291325</v>
      </c>
      <c r="I53" s="24">
        <v>336784386</v>
      </c>
      <c r="J53" s="6">
        <v>350622155</v>
      </c>
      <c r="K53" s="25">
        <v>382695263</v>
      </c>
    </row>
    <row r="54" spans="1:11" ht="13.5">
      <c r="A54" s="22" t="s">
        <v>128</v>
      </c>
      <c r="B54" s="6">
        <v>8664931</v>
      </c>
      <c r="C54" s="6">
        <v>7603545</v>
      </c>
      <c r="D54" s="23">
        <v>9566814</v>
      </c>
      <c r="E54" s="24">
        <v>5493000</v>
      </c>
      <c r="F54" s="6">
        <v>5493000</v>
      </c>
      <c r="G54" s="25">
        <v>5493000</v>
      </c>
      <c r="H54" s="26">
        <v>11367759</v>
      </c>
      <c r="I54" s="24">
        <v>5576000</v>
      </c>
      <c r="J54" s="6">
        <v>5657300</v>
      </c>
      <c r="K54" s="25">
        <v>5764000</v>
      </c>
    </row>
    <row r="55" spans="1:11" ht="13.5">
      <c r="A55" s="22" t="s">
        <v>54</v>
      </c>
      <c r="B55" s="6">
        <v>22569420</v>
      </c>
      <c r="C55" s="6">
        <v>4662230</v>
      </c>
      <c r="D55" s="23">
        <v>6480531</v>
      </c>
      <c r="E55" s="24">
        <v>80167300</v>
      </c>
      <c r="F55" s="6">
        <v>18196800</v>
      </c>
      <c r="G55" s="25">
        <v>18196800</v>
      </c>
      <c r="H55" s="26">
        <v>4553158</v>
      </c>
      <c r="I55" s="24">
        <v>8065400</v>
      </c>
      <c r="J55" s="6">
        <v>7820500</v>
      </c>
      <c r="K55" s="25">
        <v>2543500</v>
      </c>
    </row>
    <row r="56" spans="1:11" ht="13.5">
      <c r="A56" s="22" t="s">
        <v>55</v>
      </c>
      <c r="B56" s="6">
        <v>8125875</v>
      </c>
      <c r="C56" s="6">
        <v>9161898</v>
      </c>
      <c r="D56" s="23">
        <v>0</v>
      </c>
      <c r="E56" s="24">
        <v>8681882</v>
      </c>
      <c r="F56" s="6">
        <v>0</v>
      </c>
      <c r="G56" s="25">
        <v>0</v>
      </c>
      <c r="H56" s="26">
        <v>0</v>
      </c>
      <c r="I56" s="24">
        <v>9183012</v>
      </c>
      <c r="J56" s="6">
        <v>8412607</v>
      </c>
      <c r="K56" s="25">
        <v>8670607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1169</v>
      </c>
      <c r="E59" s="24">
        <v>3829</v>
      </c>
      <c r="F59" s="6">
        <v>3652</v>
      </c>
      <c r="G59" s="25">
        <v>3652</v>
      </c>
      <c r="H59" s="26">
        <v>0</v>
      </c>
      <c r="I59" s="24">
        <v>3526</v>
      </c>
      <c r="J59" s="6">
        <v>3526</v>
      </c>
      <c r="K59" s="25">
        <v>3526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26714697</v>
      </c>
      <c r="F60" s="6">
        <v>26714697</v>
      </c>
      <c r="G60" s="25">
        <v>26714697</v>
      </c>
      <c r="H60" s="26">
        <v>0</v>
      </c>
      <c r="I60" s="24">
        <v>29763734</v>
      </c>
      <c r="J60" s="6">
        <v>31847196</v>
      </c>
      <c r="K60" s="25">
        <v>34076500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271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0.9552433786190963</v>
      </c>
      <c r="C70" s="5">
        <f aca="true" t="shared" si="8" ref="C70:K70">IF(ISERROR(C71/C72),0,(C71/C72))</f>
        <v>0.9376019513277157</v>
      </c>
      <c r="D70" s="5">
        <f t="shared" si="8"/>
        <v>0.898680208189387</v>
      </c>
      <c r="E70" s="5">
        <f t="shared" si="8"/>
        <v>0.8738157567694246</v>
      </c>
      <c r="F70" s="5">
        <f t="shared" si="8"/>
        <v>0.8924784147688991</v>
      </c>
      <c r="G70" s="5">
        <f t="shared" si="8"/>
        <v>0.8924784147688991</v>
      </c>
      <c r="H70" s="5">
        <f t="shared" si="8"/>
        <v>0.8931001548619775</v>
      </c>
      <c r="I70" s="5">
        <f t="shared" si="8"/>
        <v>0.9014006556281724</v>
      </c>
      <c r="J70" s="5">
        <f t="shared" si="8"/>
        <v>0.8981668315532292</v>
      </c>
      <c r="K70" s="5">
        <f t="shared" si="8"/>
        <v>0.8774017844934406</v>
      </c>
    </row>
    <row r="71" spans="1:11" ht="12.75" hidden="1">
      <c r="A71" s="1" t="s">
        <v>134</v>
      </c>
      <c r="B71" s="1">
        <f>+B83</f>
        <v>171708248</v>
      </c>
      <c r="C71" s="1">
        <f aca="true" t="shared" si="9" ref="C71:K71">+C83</f>
        <v>185510798</v>
      </c>
      <c r="D71" s="1">
        <f t="shared" si="9"/>
        <v>196425421</v>
      </c>
      <c r="E71" s="1">
        <f t="shared" si="9"/>
        <v>200168870</v>
      </c>
      <c r="F71" s="1">
        <f t="shared" si="9"/>
        <v>205784775</v>
      </c>
      <c r="G71" s="1">
        <f t="shared" si="9"/>
        <v>205784775</v>
      </c>
      <c r="H71" s="1">
        <f t="shared" si="9"/>
        <v>222519008</v>
      </c>
      <c r="I71" s="1">
        <f t="shared" si="9"/>
        <v>233707638</v>
      </c>
      <c r="J71" s="1">
        <f t="shared" si="9"/>
        <v>236322285</v>
      </c>
      <c r="K71" s="1">
        <f t="shared" si="9"/>
        <v>243646693</v>
      </c>
    </row>
    <row r="72" spans="1:11" ht="12.75" hidden="1">
      <c r="A72" s="1" t="s">
        <v>135</v>
      </c>
      <c r="B72" s="1">
        <f>+B77</f>
        <v>179753403</v>
      </c>
      <c r="C72" s="1">
        <f aca="true" t="shared" si="10" ref="C72:K72">+C77</f>
        <v>197856668</v>
      </c>
      <c r="D72" s="1">
        <f t="shared" si="10"/>
        <v>218570988</v>
      </c>
      <c r="E72" s="1">
        <f t="shared" si="10"/>
        <v>229074457</v>
      </c>
      <c r="F72" s="1">
        <f t="shared" si="10"/>
        <v>230576753</v>
      </c>
      <c r="G72" s="1">
        <f t="shared" si="10"/>
        <v>230576753</v>
      </c>
      <c r="H72" s="1">
        <f t="shared" si="10"/>
        <v>249153476</v>
      </c>
      <c r="I72" s="1">
        <f t="shared" si="10"/>
        <v>259271653</v>
      </c>
      <c r="J72" s="1">
        <f t="shared" si="10"/>
        <v>263116246</v>
      </c>
      <c r="K72" s="1">
        <f t="shared" si="10"/>
        <v>277691130</v>
      </c>
    </row>
    <row r="73" spans="1:11" ht="12.75" hidden="1">
      <c r="A73" s="1" t="s">
        <v>136</v>
      </c>
      <c r="B73" s="1">
        <f>+B74</f>
        <v>-363290.33333333244</v>
      </c>
      <c r="C73" s="1">
        <f aca="true" t="shared" si="11" ref="C73:K73">+(C78+C80+C81+C82)-(B78+B80+B81+B82)</f>
        <v>1002353</v>
      </c>
      <c r="D73" s="1">
        <f t="shared" si="11"/>
        <v>-3425384</v>
      </c>
      <c r="E73" s="1">
        <f t="shared" si="11"/>
        <v>340739</v>
      </c>
      <c r="F73" s="1">
        <f>+(F78+F80+F81+F82)-(D78+D80+D81+D82)</f>
        <v>340739</v>
      </c>
      <c r="G73" s="1">
        <f>+(G78+G80+G81+G82)-(D78+D80+D81+D82)</f>
        <v>340739</v>
      </c>
      <c r="H73" s="1">
        <f>+(H78+H80+H81+H82)-(D78+D80+D81+D82)</f>
        <v>1918216</v>
      </c>
      <c r="I73" s="1">
        <f>+(I78+I80+I81+I82)-(E78+E80+E81+E82)</f>
        <v>1640157</v>
      </c>
      <c r="J73" s="1">
        <f t="shared" si="11"/>
        <v>-359581</v>
      </c>
      <c r="K73" s="1">
        <f t="shared" si="11"/>
        <v>1121989</v>
      </c>
    </row>
    <row r="74" spans="1:11" ht="12.75" hidden="1">
      <c r="A74" s="1" t="s">
        <v>137</v>
      </c>
      <c r="B74" s="1">
        <f>+TREND(C74:E74)</f>
        <v>-363290.33333333244</v>
      </c>
      <c r="C74" s="1">
        <f>+C73</f>
        <v>1002353</v>
      </c>
      <c r="D74" s="1">
        <f aca="true" t="shared" si="12" ref="D74:K74">+D73</f>
        <v>-3425384</v>
      </c>
      <c r="E74" s="1">
        <f t="shared" si="12"/>
        <v>340739</v>
      </c>
      <c r="F74" s="1">
        <f t="shared" si="12"/>
        <v>340739</v>
      </c>
      <c r="G74" s="1">
        <f t="shared" si="12"/>
        <v>340739</v>
      </c>
      <c r="H74" s="1">
        <f t="shared" si="12"/>
        <v>1918216</v>
      </c>
      <c r="I74" s="1">
        <f t="shared" si="12"/>
        <v>1640157</v>
      </c>
      <c r="J74" s="1">
        <f t="shared" si="12"/>
        <v>-359581</v>
      </c>
      <c r="K74" s="1">
        <f t="shared" si="12"/>
        <v>1121989</v>
      </c>
    </row>
    <row r="75" spans="1:11" ht="12.75" hidden="1">
      <c r="A75" s="1" t="s">
        <v>138</v>
      </c>
      <c r="B75" s="1">
        <f>+B84-(((B80+B81+B78)*B70)-B79)</f>
        <v>37406099.79185476</v>
      </c>
      <c r="C75" s="1">
        <f aca="true" t="shared" si="13" ref="C75:K75">+C84-(((C80+C81+C78)*C70)-C79)</f>
        <v>33720572.56176089</v>
      </c>
      <c r="D75" s="1">
        <f t="shared" si="13"/>
        <v>25489084.251587838</v>
      </c>
      <c r="E75" s="1">
        <f t="shared" si="13"/>
        <v>27171516.96429655</v>
      </c>
      <c r="F75" s="1">
        <f t="shared" si="13"/>
        <v>26866095.492987767</v>
      </c>
      <c r="G75" s="1">
        <f t="shared" si="13"/>
        <v>26866095.492987767</v>
      </c>
      <c r="H75" s="1">
        <f t="shared" si="13"/>
        <v>26473932.02695953</v>
      </c>
      <c r="I75" s="1">
        <f t="shared" si="13"/>
        <v>32362995.243352085</v>
      </c>
      <c r="J75" s="1">
        <f t="shared" si="13"/>
        <v>33224152.17425603</v>
      </c>
      <c r="K75" s="1">
        <f t="shared" si="13"/>
        <v>33271402.63955805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179753403</v>
      </c>
      <c r="C77" s="3">
        <v>197856668</v>
      </c>
      <c r="D77" s="3">
        <v>218570988</v>
      </c>
      <c r="E77" s="3">
        <v>229074457</v>
      </c>
      <c r="F77" s="3">
        <v>230576753</v>
      </c>
      <c r="G77" s="3">
        <v>230576753</v>
      </c>
      <c r="H77" s="3">
        <v>249153476</v>
      </c>
      <c r="I77" s="3">
        <v>259271653</v>
      </c>
      <c r="J77" s="3">
        <v>263116246</v>
      </c>
      <c r="K77" s="3">
        <v>277691130</v>
      </c>
    </row>
    <row r="78" spans="1:11" ht="12.75" hidden="1">
      <c r="A78" s="2" t="s">
        <v>65</v>
      </c>
      <c r="B78" s="3">
        <v>378097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39921473</v>
      </c>
      <c r="C79" s="3">
        <v>38945036</v>
      </c>
      <c r="D79" s="3">
        <v>34632540</v>
      </c>
      <c r="E79" s="3">
        <v>27984000</v>
      </c>
      <c r="F79" s="3">
        <v>27984000</v>
      </c>
      <c r="G79" s="3">
        <v>27984000</v>
      </c>
      <c r="H79" s="3">
        <v>42503165</v>
      </c>
      <c r="I79" s="3">
        <v>34604000</v>
      </c>
      <c r="J79" s="3">
        <v>35040960</v>
      </c>
      <c r="K79" s="3">
        <v>35660185</v>
      </c>
    </row>
    <row r="80" spans="1:11" ht="12.75" hidden="1">
      <c r="A80" s="2" t="s">
        <v>67</v>
      </c>
      <c r="B80" s="3">
        <v>5184134</v>
      </c>
      <c r="C80" s="3">
        <v>4940546</v>
      </c>
      <c r="D80" s="3">
        <v>4270559</v>
      </c>
      <c r="E80" s="3">
        <v>4954496</v>
      </c>
      <c r="F80" s="3">
        <v>4954496</v>
      </c>
      <c r="G80" s="3">
        <v>4954496</v>
      </c>
      <c r="H80" s="3">
        <v>4923279</v>
      </c>
      <c r="I80" s="3">
        <v>6257536</v>
      </c>
      <c r="J80" s="3">
        <v>5857955</v>
      </c>
      <c r="K80" s="3">
        <v>6019944</v>
      </c>
    </row>
    <row r="81" spans="1:11" ht="12.75" hidden="1">
      <c r="A81" s="2" t="s">
        <v>68</v>
      </c>
      <c r="B81" s="3">
        <v>12826887</v>
      </c>
      <c r="C81" s="3">
        <v>14508693</v>
      </c>
      <c r="D81" s="3">
        <v>11753371</v>
      </c>
      <c r="E81" s="3">
        <v>11410883</v>
      </c>
      <c r="F81" s="3">
        <v>11410883</v>
      </c>
      <c r="G81" s="3">
        <v>11410883</v>
      </c>
      <c r="H81" s="3">
        <v>13024577</v>
      </c>
      <c r="I81" s="3">
        <v>11750000</v>
      </c>
      <c r="J81" s="3">
        <v>11790000</v>
      </c>
      <c r="K81" s="3">
        <v>12750000</v>
      </c>
    </row>
    <row r="82" spans="1:11" ht="12.75" hidden="1">
      <c r="A82" s="2" t="s">
        <v>69</v>
      </c>
      <c r="B82" s="3">
        <v>63553</v>
      </c>
      <c r="C82" s="3">
        <v>5785</v>
      </c>
      <c r="D82" s="3">
        <v>5710</v>
      </c>
      <c r="E82" s="3">
        <v>5000</v>
      </c>
      <c r="F82" s="3">
        <v>5000</v>
      </c>
      <c r="G82" s="3">
        <v>5000</v>
      </c>
      <c r="H82" s="3">
        <v>0</v>
      </c>
      <c r="I82" s="3">
        <v>3000</v>
      </c>
      <c r="J82" s="3">
        <v>3000</v>
      </c>
      <c r="K82" s="3">
        <v>3000</v>
      </c>
    </row>
    <row r="83" spans="1:11" ht="12.75" hidden="1">
      <c r="A83" s="2" t="s">
        <v>70</v>
      </c>
      <c r="B83" s="3">
        <v>171708248</v>
      </c>
      <c r="C83" s="3">
        <v>185510798</v>
      </c>
      <c r="D83" s="3">
        <v>196425421</v>
      </c>
      <c r="E83" s="3">
        <v>200168870</v>
      </c>
      <c r="F83" s="3">
        <v>205784775</v>
      </c>
      <c r="G83" s="3">
        <v>205784775</v>
      </c>
      <c r="H83" s="3">
        <v>222519008</v>
      </c>
      <c r="I83" s="3">
        <v>233707638</v>
      </c>
      <c r="J83" s="3">
        <v>236322285</v>
      </c>
      <c r="K83" s="3">
        <v>243646693</v>
      </c>
    </row>
    <row r="84" spans="1:11" ht="12.75" hidden="1">
      <c r="A84" s="2" t="s">
        <v>71</v>
      </c>
      <c r="B84" s="3">
        <v>15050710</v>
      </c>
      <c r="C84" s="3">
        <v>13011181</v>
      </c>
      <c r="D84" s="3">
        <v>5256933</v>
      </c>
      <c r="E84" s="3">
        <v>13487843</v>
      </c>
      <c r="F84" s="3">
        <v>13487843</v>
      </c>
      <c r="G84" s="3">
        <v>13487843</v>
      </c>
      <c r="H84" s="3">
        <v>0</v>
      </c>
      <c r="I84" s="3">
        <v>13991000</v>
      </c>
      <c r="J84" s="3">
        <v>14034000</v>
      </c>
      <c r="K84" s="3">
        <v>14080000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19102373</v>
      </c>
      <c r="C5" s="6">
        <v>22006910</v>
      </c>
      <c r="D5" s="23">
        <v>20900252</v>
      </c>
      <c r="E5" s="24">
        <v>16168663</v>
      </c>
      <c r="F5" s="6">
        <v>16168663</v>
      </c>
      <c r="G5" s="25">
        <v>16168663</v>
      </c>
      <c r="H5" s="26">
        <v>0</v>
      </c>
      <c r="I5" s="24">
        <v>18560000</v>
      </c>
      <c r="J5" s="6">
        <v>19000000</v>
      </c>
      <c r="K5" s="25">
        <v>20140000</v>
      </c>
    </row>
    <row r="6" spans="1:11" ht="13.5">
      <c r="A6" s="22" t="s">
        <v>18</v>
      </c>
      <c r="B6" s="6">
        <v>12230108</v>
      </c>
      <c r="C6" s="6">
        <v>13631465</v>
      </c>
      <c r="D6" s="23">
        <v>14763782</v>
      </c>
      <c r="E6" s="24">
        <v>18249012</v>
      </c>
      <c r="F6" s="6">
        <v>18249012</v>
      </c>
      <c r="G6" s="25">
        <v>18249012</v>
      </c>
      <c r="H6" s="26">
        <v>0</v>
      </c>
      <c r="I6" s="24">
        <v>19349750</v>
      </c>
      <c r="J6" s="6">
        <v>21529539</v>
      </c>
      <c r="K6" s="25">
        <v>2551000</v>
      </c>
    </row>
    <row r="7" spans="1:11" ht="13.5">
      <c r="A7" s="22" t="s">
        <v>19</v>
      </c>
      <c r="B7" s="6">
        <v>7540262</v>
      </c>
      <c r="C7" s="6">
        <v>10368197</v>
      </c>
      <c r="D7" s="23">
        <v>12813407</v>
      </c>
      <c r="E7" s="24">
        <v>11000000</v>
      </c>
      <c r="F7" s="6">
        <v>11000000</v>
      </c>
      <c r="G7" s="25">
        <v>11000000</v>
      </c>
      <c r="H7" s="26">
        <v>0</v>
      </c>
      <c r="I7" s="24">
        <v>7000000</v>
      </c>
      <c r="J7" s="6">
        <v>6000000</v>
      </c>
      <c r="K7" s="25">
        <v>6360000</v>
      </c>
    </row>
    <row r="8" spans="1:11" ht="13.5">
      <c r="A8" s="22" t="s">
        <v>20</v>
      </c>
      <c r="B8" s="6">
        <v>105683727</v>
      </c>
      <c r="C8" s="6">
        <v>142294062</v>
      </c>
      <c r="D8" s="23">
        <v>116609833</v>
      </c>
      <c r="E8" s="24">
        <v>120803000</v>
      </c>
      <c r="F8" s="6">
        <v>120803000</v>
      </c>
      <c r="G8" s="25">
        <v>120803000</v>
      </c>
      <c r="H8" s="26">
        <v>0</v>
      </c>
      <c r="I8" s="24">
        <v>128513000</v>
      </c>
      <c r="J8" s="6">
        <v>139481000</v>
      </c>
      <c r="K8" s="25">
        <v>149830000</v>
      </c>
    </row>
    <row r="9" spans="1:11" ht="13.5">
      <c r="A9" s="22" t="s">
        <v>21</v>
      </c>
      <c r="B9" s="6">
        <v>1847829</v>
      </c>
      <c r="C9" s="6">
        <v>3098703</v>
      </c>
      <c r="D9" s="23">
        <v>4114710</v>
      </c>
      <c r="E9" s="24">
        <v>4757269</v>
      </c>
      <c r="F9" s="6">
        <v>4757269</v>
      </c>
      <c r="G9" s="25">
        <v>4757269</v>
      </c>
      <c r="H9" s="26">
        <v>0</v>
      </c>
      <c r="I9" s="24">
        <v>5161966</v>
      </c>
      <c r="J9" s="6">
        <v>5545262</v>
      </c>
      <c r="K9" s="25">
        <v>5878080</v>
      </c>
    </row>
    <row r="10" spans="1:11" ht="25.5">
      <c r="A10" s="27" t="s">
        <v>127</v>
      </c>
      <c r="B10" s="28">
        <f>SUM(B5:B9)</f>
        <v>146404299</v>
      </c>
      <c r="C10" s="29">
        <f aca="true" t="shared" si="0" ref="C10:K10">SUM(C5:C9)</f>
        <v>191399337</v>
      </c>
      <c r="D10" s="30">
        <f t="shared" si="0"/>
        <v>169201984</v>
      </c>
      <c r="E10" s="28">
        <f t="shared" si="0"/>
        <v>170977944</v>
      </c>
      <c r="F10" s="29">
        <f t="shared" si="0"/>
        <v>170977944</v>
      </c>
      <c r="G10" s="31">
        <f t="shared" si="0"/>
        <v>170977944</v>
      </c>
      <c r="H10" s="32">
        <f t="shared" si="0"/>
        <v>0</v>
      </c>
      <c r="I10" s="28">
        <f t="shared" si="0"/>
        <v>178584716</v>
      </c>
      <c r="J10" s="29">
        <f t="shared" si="0"/>
        <v>191555801</v>
      </c>
      <c r="K10" s="31">
        <f t="shared" si="0"/>
        <v>184759080</v>
      </c>
    </row>
    <row r="11" spans="1:11" ht="13.5">
      <c r="A11" s="22" t="s">
        <v>22</v>
      </c>
      <c r="B11" s="6">
        <v>31111275</v>
      </c>
      <c r="C11" s="6">
        <v>38218628</v>
      </c>
      <c r="D11" s="23">
        <v>39240203</v>
      </c>
      <c r="E11" s="24">
        <v>68413079</v>
      </c>
      <c r="F11" s="6">
        <v>68413079</v>
      </c>
      <c r="G11" s="25">
        <v>68413079</v>
      </c>
      <c r="H11" s="26">
        <v>0</v>
      </c>
      <c r="I11" s="24">
        <v>72367396</v>
      </c>
      <c r="J11" s="6">
        <v>76564760</v>
      </c>
      <c r="K11" s="25">
        <v>81159000</v>
      </c>
    </row>
    <row r="12" spans="1:11" ht="13.5">
      <c r="A12" s="22" t="s">
        <v>23</v>
      </c>
      <c r="B12" s="6">
        <v>9388737</v>
      </c>
      <c r="C12" s="6">
        <v>10015903</v>
      </c>
      <c r="D12" s="23">
        <v>6574391</v>
      </c>
      <c r="E12" s="24">
        <v>10935618</v>
      </c>
      <c r="F12" s="6">
        <v>10935618</v>
      </c>
      <c r="G12" s="25">
        <v>10935618</v>
      </c>
      <c r="H12" s="26">
        <v>0</v>
      </c>
      <c r="I12" s="24">
        <v>11591755</v>
      </c>
      <c r="J12" s="6">
        <v>12275669</v>
      </c>
      <c r="K12" s="25">
        <v>12999933</v>
      </c>
    </row>
    <row r="13" spans="1:11" ht="13.5">
      <c r="A13" s="22" t="s">
        <v>128</v>
      </c>
      <c r="B13" s="6">
        <v>8343312</v>
      </c>
      <c r="C13" s="6">
        <v>11158660</v>
      </c>
      <c r="D13" s="23">
        <v>16092115</v>
      </c>
      <c r="E13" s="24">
        <v>11793662</v>
      </c>
      <c r="F13" s="6">
        <v>11793662</v>
      </c>
      <c r="G13" s="25">
        <v>11793662</v>
      </c>
      <c r="H13" s="26">
        <v>0</v>
      </c>
      <c r="I13" s="24">
        <v>12489489</v>
      </c>
      <c r="J13" s="6">
        <v>12489489</v>
      </c>
      <c r="K13" s="25">
        <v>13238858</v>
      </c>
    </row>
    <row r="14" spans="1:11" ht="13.5">
      <c r="A14" s="22" t="s">
        <v>24</v>
      </c>
      <c r="B14" s="6">
        <v>31474</v>
      </c>
      <c r="C14" s="6">
        <v>15442</v>
      </c>
      <c r="D14" s="23">
        <v>3594</v>
      </c>
      <c r="E14" s="24">
        <v>162000</v>
      </c>
      <c r="F14" s="6">
        <v>162000</v>
      </c>
      <c r="G14" s="25">
        <v>162000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17314896</v>
      </c>
      <c r="C15" s="6">
        <v>16138484</v>
      </c>
      <c r="D15" s="23">
        <v>17152275</v>
      </c>
      <c r="E15" s="24">
        <v>20000000</v>
      </c>
      <c r="F15" s="6">
        <v>20000000</v>
      </c>
      <c r="G15" s="25">
        <v>20000000</v>
      </c>
      <c r="H15" s="26">
        <v>0</v>
      </c>
      <c r="I15" s="24">
        <v>37194150</v>
      </c>
      <c r="J15" s="6">
        <v>39082867</v>
      </c>
      <c r="K15" s="25">
        <v>41427839</v>
      </c>
    </row>
    <row r="16" spans="1:11" ht="13.5">
      <c r="A16" s="33" t="s">
        <v>26</v>
      </c>
      <c r="B16" s="6">
        <v>28429106</v>
      </c>
      <c r="C16" s="6">
        <v>6243189</v>
      </c>
      <c r="D16" s="23">
        <v>0</v>
      </c>
      <c r="E16" s="24">
        <v>3498000</v>
      </c>
      <c r="F16" s="6">
        <v>3498000</v>
      </c>
      <c r="G16" s="25">
        <v>3498000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40751495</v>
      </c>
      <c r="C17" s="6">
        <v>42729638</v>
      </c>
      <c r="D17" s="23">
        <v>37021297</v>
      </c>
      <c r="E17" s="24">
        <v>44751624</v>
      </c>
      <c r="F17" s="6">
        <v>44751624</v>
      </c>
      <c r="G17" s="25">
        <v>44751624</v>
      </c>
      <c r="H17" s="26">
        <v>0</v>
      </c>
      <c r="I17" s="24">
        <v>45953031</v>
      </c>
      <c r="J17" s="6">
        <v>49584824</v>
      </c>
      <c r="K17" s="25">
        <v>52559912</v>
      </c>
    </row>
    <row r="18" spans="1:11" ht="13.5">
      <c r="A18" s="34" t="s">
        <v>28</v>
      </c>
      <c r="B18" s="35">
        <f>SUM(B11:B17)</f>
        <v>135370295</v>
      </c>
      <c r="C18" s="36">
        <f aca="true" t="shared" si="1" ref="C18:K18">SUM(C11:C17)</f>
        <v>124519944</v>
      </c>
      <c r="D18" s="37">
        <f t="shared" si="1"/>
        <v>116083875</v>
      </c>
      <c r="E18" s="35">
        <f t="shared" si="1"/>
        <v>159553983</v>
      </c>
      <c r="F18" s="36">
        <f t="shared" si="1"/>
        <v>159553983</v>
      </c>
      <c r="G18" s="38">
        <f t="shared" si="1"/>
        <v>159553983</v>
      </c>
      <c r="H18" s="39">
        <f t="shared" si="1"/>
        <v>0</v>
      </c>
      <c r="I18" s="35">
        <f t="shared" si="1"/>
        <v>179595821</v>
      </c>
      <c r="J18" s="36">
        <f t="shared" si="1"/>
        <v>189997609</v>
      </c>
      <c r="K18" s="38">
        <f t="shared" si="1"/>
        <v>201385542</v>
      </c>
    </row>
    <row r="19" spans="1:11" ht="13.5">
      <c r="A19" s="34" t="s">
        <v>29</v>
      </c>
      <c r="B19" s="40">
        <f>+B10-B18</f>
        <v>11034004</v>
      </c>
      <c r="C19" s="41">
        <f aca="true" t="shared" si="2" ref="C19:K19">+C10-C18</f>
        <v>66879393</v>
      </c>
      <c r="D19" s="42">
        <f t="shared" si="2"/>
        <v>53118109</v>
      </c>
      <c r="E19" s="40">
        <f t="shared" si="2"/>
        <v>11423961</v>
      </c>
      <c r="F19" s="41">
        <f t="shared" si="2"/>
        <v>11423961</v>
      </c>
      <c r="G19" s="43">
        <f t="shared" si="2"/>
        <v>11423961</v>
      </c>
      <c r="H19" s="44">
        <f t="shared" si="2"/>
        <v>0</v>
      </c>
      <c r="I19" s="40">
        <f t="shared" si="2"/>
        <v>-1011105</v>
      </c>
      <c r="J19" s="41">
        <f t="shared" si="2"/>
        <v>1558192</v>
      </c>
      <c r="K19" s="43">
        <f t="shared" si="2"/>
        <v>-16626462</v>
      </c>
    </row>
    <row r="20" spans="1:11" ht="13.5">
      <c r="A20" s="22" t="s">
        <v>30</v>
      </c>
      <c r="B20" s="24">
        <v>27175557</v>
      </c>
      <c r="C20" s="6">
        <v>66936126</v>
      </c>
      <c r="D20" s="23">
        <v>29507153</v>
      </c>
      <c r="E20" s="24">
        <v>66691000</v>
      </c>
      <c r="F20" s="6">
        <v>66691000</v>
      </c>
      <c r="G20" s="25">
        <v>66691000</v>
      </c>
      <c r="H20" s="26">
        <v>0</v>
      </c>
      <c r="I20" s="24">
        <v>44662000</v>
      </c>
      <c r="J20" s="6">
        <v>43198000</v>
      </c>
      <c r="K20" s="25">
        <v>51979000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38209561</v>
      </c>
      <c r="C22" s="52">
        <f aca="true" t="shared" si="3" ref="C22:K22">SUM(C19:C21)</f>
        <v>133815519</v>
      </c>
      <c r="D22" s="53">
        <f t="shared" si="3"/>
        <v>82625262</v>
      </c>
      <c r="E22" s="51">
        <f t="shared" si="3"/>
        <v>78114961</v>
      </c>
      <c r="F22" s="52">
        <f t="shared" si="3"/>
        <v>78114961</v>
      </c>
      <c r="G22" s="54">
        <f t="shared" si="3"/>
        <v>78114961</v>
      </c>
      <c r="H22" s="55">
        <f t="shared" si="3"/>
        <v>0</v>
      </c>
      <c r="I22" s="51">
        <f t="shared" si="3"/>
        <v>43650895</v>
      </c>
      <c r="J22" s="52">
        <f t="shared" si="3"/>
        <v>44756192</v>
      </c>
      <c r="K22" s="54">
        <f t="shared" si="3"/>
        <v>35352538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38209561</v>
      </c>
      <c r="C24" s="41">
        <f aca="true" t="shared" si="4" ref="C24:K24">SUM(C22:C23)</f>
        <v>133815519</v>
      </c>
      <c r="D24" s="42">
        <f t="shared" si="4"/>
        <v>82625262</v>
      </c>
      <c r="E24" s="40">
        <f t="shared" si="4"/>
        <v>78114961</v>
      </c>
      <c r="F24" s="41">
        <f t="shared" si="4"/>
        <v>78114961</v>
      </c>
      <c r="G24" s="43">
        <f t="shared" si="4"/>
        <v>78114961</v>
      </c>
      <c r="H24" s="44">
        <f t="shared" si="4"/>
        <v>0</v>
      </c>
      <c r="I24" s="40">
        <f t="shared" si="4"/>
        <v>43650895</v>
      </c>
      <c r="J24" s="41">
        <f t="shared" si="4"/>
        <v>44756192</v>
      </c>
      <c r="K24" s="43">
        <f t="shared" si="4"/>
        <v>35352538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69207625</v>
      </c>
      <c r="C27" s="7">
        <v>0</v>
      </c>
      <c r="D27" s="64">
        <v>49531893</v>
      </c>
      <c r="E27" s="65">
        <v>103028860</v>
      </c>
      <c r="F27" s="7">
        <v>103028860</v>
      </c>
      <c r="G27" s="66">
        <v>103028860</v>
      </c>
      <c r="H27" s="67">
        <v>69474951</v>
      </c>
      <c r="I27" s="65">
        <v>128885085</v>
      </c>
      <c r="J27" s="7">
        <v>110736598</v>
      </c>
      <c r="K27" s="66">
        <v>56653763</v>
      </c>
    </row>
    <row r="28" spans="1:11" ht="13.5">
      <c r="A28" s="68" t="s">
        <v>30</v>
      </c>
      <c r="B28" s="6">
        <v>37734087</v>
      </c>
      <c r="C28" s="6">
        <v>0</v>
      </c>
      <c r="D28" s="23">
        <v>32371337</v>
      </c>
      <c r="E28" s="24">
        <v>0</v>
      </c>
      <c r="F28" s="6">
        <v>0</v>
      </c>
      <c r="G28" s="25">
        <v>0</v>
      </c>
      <c r="H28" s="26">
        <v>47732728</v>
      </c>
      <c r="I28" s="24">
        <v>45675996</v>
      </c>
      <c r="J28" s="6">
        <v>43198000</v>
      </c>
      <c r="K28" s="25">
        <v>51979000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66691000</v>
      </c>
      <c r="F29" s="6">
        <v>66691000</v>
      </c>
      <c r="G29" s="25">
        <v>66691000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31473518</v>
      </c>
      <c r="C31" s="6">
        <v>0</v>
      </c>
      <c r="D31" s="23">
        <v>17160556</v>
      </c>
      <c r="E31" s="24">
        <v>36337860</v>
      </c>
      <c r="F31" s="6">
        <v>36337860</v>
      </c>
      <c r="G31" s="25">
        <v>36337860</v>
      </c>
      <c r="H31" s="26">
        <v>21742223</v>
      </c>
      <c r="I31" s="24">
        <v>83209089</v>
      </c>
      <c r="J31" s="6">
        <v>67538598</v>
      </c>
      <c r="K31" s="25">
        <v>4674763</v>
      </c>
    </row>
    <row r="32" spans="1:11" ht="13.5">
      <c r="A32" s="34" t="s">
        <v>36</v>
      </c>
      <c r="B32" s="7">
        <f>SUM(B28:B31)</f>
        <v>69207605</v>
      </c>
      <c r="C32" s="7">
        <f aca="true" t="shared" si="5" ref="C32:K32">SUM(C28:C31)</f>
        <v>0</v>
      </c>
      <c r="D32" s="64">
        <f t="shared" si="5"/>
        <v>49531893</v>
      </c>
      <c r="E32" s="65">
        <f t="shared" si="5"/>
        <v>103028860</v>
      </c>
      <c r="F32" s="7">
        <f t="shared" si="5"/>
        <v>103028860</v>
      </c>
      <c r="G32" s="66">
        <f t="shared" si="5"/>
        <v>103028860</v>
      </c>
      <c r="H32" s="67">
        <f t="shared" si="5"/>
        <v>69474951</v>
      </c>
      <c r="I32" s="65">
        <f t="shared" si="5"/>
        <v>128885085</v>
      </c>
      <c r="J32" s="7">
        <f t="shared" si="5"/>
        <v>110736598</v>
      </c>
      <c r="K32" s="66">
        <f t="shared" si="5"/>
        <v>56653763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140750305</v>
      </c>
      <c r="C35" s="6">
        <v>162672105</v>
      </c>
      <c r="D35" s="23">
        <v>208382941</v>
      </c>
      <c r="E35" s="24">
        <v>216194274</v>
      </c>
      <c r="F35" s="6">
        <v>216194274</v>
      </c>
      <c r="G35" s="25">
        <v>216194274</v>
      </c>
      <c r="H35" s="26">
        <v>269664041</v>
      </c>
      <c r="I35" s="24">
        <v>117836451</v>
      </c>
      <c r="J35" s="6">
        <v>-53320219</v>
      </c>
      <c r="K35" s="25">
        <v>18520244</v>
      </c>
    </row>
    <row r="36" spans="1:11" ht="13.5">
      <c r="A36" s="22" t="s">
        <v>39</v>
      </c>
      <c r="B36" s="6">
        <v>203384590</v>
      </c>
      <c r="C36" s="6">
        <v>295226383</v>
      </c>
      <c r="D36" s="23">
        <v>294968526</v>
      </c>
      <c r="E36" s="24">
        <v>391226588</v>
      </c>
      <c r="F36" s="6">
        <v>391226588</v>
      </c>
      <c r="G36" s="25">
        <v>391226588</v>
      </c>
      <c r="H36" s="26">
        <v>309119708</v>
      </c>
      <c r="I36" s="24">
        <v>475912118</v>
      </c>
      <c r="J36" s="6">
        <v>110736598</v>
      </c>
      <c r="K36" s="25">
        <v>56653781</v>
      </c>
    </row>
    <row r="37" spans="1:11" ht="13.5">
      <c r="A37" s="22" t="s">
        <v>40</v>
      </c>
      <c r="B37" s="6">
        <v>37742265</v>
      </c>
      <c r="C37" s="6">
        <v>17401246</v>
      </c>
      <c r="D37" s="23">
        <v>13373816</v>
      </c>
      <c r="E37" s="24">
        <v>4650000</v>
      </c>
      <c r="F37" s="6">
        <v>4650000</v>
      </c>
      <c r="G37" s="25">
        <v>4650000</v>
      </c>
      <c r="H37" s="26">
        <v>26832589</v>
      </c>
      <c r="I37" s="24">
        <v>13373816</v>
      </c>
      <c r="J37" s="6">
        <v>0</v>
      </c>
      <c r="K37" s="25">
        <v>0</v>
      </c>
    </row>
    <row r="38" spans="1:11" ht="13.5">
      <c r="A38" s="22" t="s">
        <v>41</v>
      </c>
      <c r="B38" s="6">
        <v>1371890</v>
      </c>
      <c r="C38" s="6">
        <v>1384397</v>
      </c>
      <c r="D38" s="23">
        <v>1521684</v>
      </c>
      <c r="E38" s="24">
        <v>1400000</v>
      </c>
      <c r="F38" s="6">
        <v>1400000</v>
      </c>
      <c r="G38" s="25">
        <v>1400000</v>
      </c>
      <c r="H38" s="26">
        <v>1832771</v>
      </c>
      <c r="I38" s="24">
        <v>1521684</v>
      </c>
      <c r="J38" s="6">
        <v>0</v>
      </c>
      <c r="K38" s="25">
        <v>0</v>
      </c>
    </row>
    <row r="39" spans="1:11" ht="13.5">
      <c r="A39" s="22" t="s">
        <v>42</v>
      </c>
      <c r="B39" s="6">
        <v>305020740</v>
      </c>
      <c r="C39" s="6">
        <v>439112845</v>
      </c>
      <c r="D39" s="23">
        <v>488455967</v>
      </c>
      <c r="E39" s="24">
        <v>601370862</v>
      </c>
      <c r="F39" s="6">
        <v>601370862</v>
      </c>
      <c r="G39" s="25">
        <v>601370862</v>
      </c>
      <c r="H39" s="26">
        <v>550118389</v>
      </c>
      <c r="I39" s="24">
        <v>578853069</v>
      </c>
      <c r="J39" s="6">
        <v>57416379</v>
      </c>
      <c r="K39" s="25">
        <v>75174025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66748770</v>
      </c>
      <c r="C42" s="6">
        <v>107628381</v>
      </c>
      <c r="D42" s="23">
        <v>98965397</v>
      </c>
      <c r="E42" s="24">
        <v>91710023</v>
      </c>
      <c r="F42" s="6">
        <v>91710023</v>
      </c>
      <c r="G42" s="25">
        <v>91710023</v>
      </c>
      <c r="H42" s="26">
        <v>95406298</v>
      </c>
      <c r="I42" s="24">
        <v>84633453</v>
      </c>
      <c r="J42" s="6">
        <v>82981268</v>
      </c>
      <c r="K42" s="25">
        <v>67702186</v>
      </c>
    </row>
    <row r="43" spans="1:11" ht="13.5">
      <c r="A43" s="22" t="s">
        <v>45</v>
      </c>
      <c r="B43" s="6">
        <v>-46634641</v>
      </c>
      <c r="C43" s="6">
        <v>-103188129</v>
      </c>
      <c r="D43" s="23">
        <v>-49531890</v>
      </c>
      <c r="E43" s="24">
        <v>0</v>
      </c>
      <c r="F43" s="6">
        <v>0</v>
      </c>
      <c r="G43" s="25">
        <v>0</v>
      </c>
      <c r="H43" s="26">
        <v>-32297518</v>
      </c>
      <c r="I43" s="24">
        <v>-75140316</v>
      </c>
      <c r="J43" s="6">
        <v>-85525787</v>
      </c>
      <c r="K43" s="25">
        <v>0</v>
      </c>
    </row>
    <row r="44" spans="1:11" ht="13.5">
      <c r="A44" s="22" t="s">
        <v>46</v>
      </c>
      <c r="B44" s="6">
        <v>-520621</v>
      </c>
      <c r="C44" s="6">
        <v>-242142</v>
      </c>
      <c r="D44" s="23">
        <v>-125643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114553368</v>
      </c>
      <c r="C45" s="7">
        <v>118751478</v>
      </c>
      <c r="D45" s="64">
        <v>168059342</v>
      </c>
      <c r="E45" s="65">
        <v>259756853</v>
      </c>
      <c r="F45" s="7">
        <v>259756853</v>
      </c>
      <c r="G45" s="66">
        <v>259756853</v>
      </c>
      <c r="H45" s="67">
        <v>231168116</v>
      </c>
      <c r="I45" s="65">
        <v>244642111</v>
      </c>
      <c r="J45" s="7">
        <v>242097592</v>
      </c>
      <c r="K45" s="66">
        <v>309799778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114553368</v>
      </c>
      <c r="C48" s="6">
        <v>118751478</v>
      </c>
      <c r="D48" s="23">
        <v>168059336</v>
      </c>
      <c r="E48" s="24">
        <v>180868402</v>
      </c>
      <c r="F48" s="6">
        <v>180868402</v>
      </c>
      <c r="G48" s="25">
        <v>180868402</v>
      </c>
      <c r="H48" s="26">
        <v>231170485</v>
      </c>
      <c r="I48" s="24">
        <v>79736746</v>
      </c>
      <c r="J48" s="6">
        <v>-50965108</v>
      </c>
      <c r="K48" s="25">
        <v>21014301</v>
      </c>
    </row>
    <row r="49" spans="1:11" ht="13.5">
      <c r="A49" s="22" t="s">
        <v>50</v>
      </c>
      <c r="B49" s="6">
        <f>+B75</f>
        <v>17303251.57388644</v>
      </c>
      <c r="C49" s="6">
        <f aca="true" t="shared" si="6" ref="C49:K49">+C75</f>
        <v>-18358569.862138126</v>
      </c>
      <c r="D49" s="23">
        <f t="shared" si="6"/>
        <v>-28326645.98353281</v>
      </c>
      <c r="E49" s="24">
        <f t="shared" si="6"/>
        <v>-32495706.76796393</v>
      </c>
      <c r="F49" s="6">
        <f t="shared" si="6"/>
        <v>-32495706.76796393</v>
      </c>
      <c r="G49" s="25">
        <f t="shared" si="6"/>
        <v>-32495706.76796393</v>
      </c>
      <c r="H49" s="26">
        <f t="shared" si="6"/>
        <v>19596268</v>
      </c>
      <c r="I49" s="24">
        <f t="shared" si="6"/>
        <v>-26351588.84696895</v>
      </c>
      <c r="J49" s="6">
        <f t="shared" si="6"/>
        <v>2254248.7891144226</v>
      </c>
      <c r="K49" s="25">
        <f t="shared" si="6"/>
        <v>2311456.5541056623</v>
      </c>
    </row>
    <row r="50" spans="1:11" ht="13.5">
      <c r="A50" s="34" t="s">
        <v>51</v>
      </c>
      <c r="B50" s="7">
        <f>+B48-B49</f>
        <v>97250116.42611356</v>
      </c>
      <c r="C50" s="7">
        <f aca="true" t="shared" si="7" ref="C50:K50">+C48-C49</f>
        <v>137110047.86213812</v>
      </c>
      <c r="D50" s="64">
        <f t="shared" si="7"/>
        <v>196385981.98353282</v>
      </c>
      <c r="E50" s="65">
        <f t="shared" si="7"/>
        <v>213364108.76796395</v>
      </c>
      <c r="F50" s="7">
        <f t="shared" si="7"/>
        <v>213364108.76796395</v>
      </c>
      <c r="G50" s="66">
        <f t="shared" si="7"/>
        <v>213364108.76796395</v>
      </c>
      <c r="H50" s="67">
        <f t="shared" si="7"/>
        <v>211574217</v>
      </c>
      <c r="I50" s="65">
        <f t="shared" si="7"/>
        <v>106088334.84696895</v>
      </c>
      <c r="J50" s="7">
        <f t="shared" si="7"/>
        <v>-53219356.78911442</v>
      </c>
      <c r="K50" s="66">
        <f t="shared" si="7"/>
        <v>18702844.44589434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257623761</v>
      </c>
      <c r="C53" s="6">
        <v>0</v>
      </c>
      <c r="D53" s="23">
        <v>209746322</v>
      </c>
      <c r="E53" s="24">
        <v>431481080</v>
      </c>
      <c r="F53" s="6">
        <v>431481080</v>
      </c>
      <c r="G53" s="25">
        <v>431481080</v>
      </c>
      <c r="H53" s="26">
        <v>397927171</v>
      </c>
      <c r="I53" s="24">
        <v>235271511</v>
      </c>
      <c r="J53" s="6">
        <v>206811935</v>
      </c>
      <c r="K53" s="25">
        <v>99359590</v>
      </c>
    </row>
    <row r="54" spans="1:11" ht="13.5">
      <c r="A54" s="22" t="s">
        <v>128</v>
      </c>
      <c r="B54" s="6">
        <v>8343312</v>
      </c>
      <c r="C54" s="6">
        <v>11158660</v>
      </c>
      <c r="D54" s="23">
        <v>16092115</v>
      </c>
      <c r="E54" s="24">
        <v>11793662</v>
      </c>
      <c r="F54" s="6">
        <v>11793662</v>
      </c>
      <c r="G54" s="25">
        <v>11793662</v>
      </c>
      <c r="H54" s="26">
        <v>0</v>
      </c>
      <c r="I54" s="24">
        <v>12489489</v>
      </c>
      <c r="J54" s="6">
        <v>12489489</v>
      </c>
      <c r="K54" s="25">
        <v>13238858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1515830</v>
      </c>
      <c r="C60" s="6">
        <v>2137249</v>
      </c>
      <c r="D60" s="23">
        <v>0</v>
      </c>
      <c r="E60" s="24">
        <v>4765188</v>
      </c>
      <c r="F60" s="6">
        <v>3135116</v>
      </c>
      <c r="G60" s="25">
        <v>3135116</v>
      </c>
      <c r="H60" s="26">
        <v>3135116</v>
      </c>
      <c r="I60" s="24">
        <v>3581600</v>
      </c>
      <c r="J60" s="6">
        <v>3563800</v>
      </c>
      <c r="K60" s="25">
        <v>26514628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0.656564691529404</v>
      </c>
      <c r="C70" s="5">
        <f aca="true" t="shared" si="8" ref="C70:K70">IF(ISERROR(C71/C72),0,(C71/C72))</f>
        <v>1.0001356839563376</v>
      </c>
      <c r="D70" s="5">
        <f t="shared" si="8"/>
        <v>1.000891807946475</v>
      </c>
      <c r="E70" s="5">
        <f t="shared" si="8"/>
        <v>0.9466826295909957</v>
      </c>
      <c r="F70" s="5">
        <f t="shared" si="8"/>
        <v>0.9466826295909957</v>
      </c>
      <c r="G70" s="5">
        <f t="shared" si="8"/>
        <v>0.9466826295909957</v>
      </c>
      <c r="H70" s="5">
        <f t="shared" si="8"/>
        <v>0</v>
      </c>
      <c r="I70" s="5">
        <f t="shared" si="8"/>
        <v>0.956793386174816</v>
      </c>
      <c r="J70" s="5">
        <f t="shared" si="8"/>
        <v>0.9571730543122693</v>
      </c>
      <c r="K70" s="5">
        <f t="shared" si="8"/>
        <v>0.9267857767908522</v>
      </c>
    </row>
    <row r="71" spans="1:11" ht="12.75" hidden="1">
      <c r="A71" s="1" t="s">
        <v>134</v>
      </c>
      <c r="B71" s="1">
        <f>+B83</f>
        <v>21785020</v>
      </c>
      <c r="C71" s="1">
        <f aca="true" t="shared" si="9" ref="C71:K71">+C83</f>
        <v>38742334</v>
      </c>
      <c r="D71" s="1">
        <f t="shared" si="9"/>
        <v>39814219</v>
      </c>
      <c r="E71" s="1">
        <f t="shared" si="9"/>
        <v>37086239</v>
      </c>
      <c r="F71" s="1">
        <f t="shared" si="9"/>
        <v>37086239</v>
      </c>
      <c r="G71" s="1">
        <f t="shared" si="9"/>
        <v>37086239</v>
      </c>
      <c r="H71" s="1">
        <f t="shared" si="9"/>
        <v>42822416</v>
      </c>
      <c r="I71" s="1">
        <f t="shared" si="9"/>
        <v>41210733</v>
      </c>
      <c r="J71" s="1">
        <f t="shared" si="9"/>
        <v>44101558</v>
      </c>
      <c r="K71" s="1">
        <f t="shared" si="9"/>
        <v>26477417</v>
      </c>
    </row>
    <row r="72" spans="1:11" ht="12.75" hidden="1">
      <c r="A72" s="1" t="s">
        <v>135</v>
      </c>
      <c r="B72" s="1">
        <f>+B77</f>
        <v>33180310</v>
      </c>
      <c r="C72" s="1">
        <f aca="true" t="shared" si="10" ref="C72:K72">+C77</f>
        <v>38737078</v>
      </c>
      <c r="D72" s="1">
        <f t="shared" si="10"/>
        <v>39778744</v>
      </c>
      <c r="E72" s="1">
        <f t="shared" si="10"/>
        <v>39174944</v>
      </c>
      <c r="F72" s="1">
        <f t="shared" si="10"/>
        <v>39174944</v>
      </c>
      <c r="G72" s="1">
        <f t="shared" si="10"/>
        <v>39174944</v>
      </c>
      <c r="H72" s="1">
        <f t="shared" si="10"/>
        <v>0</v>
      </c>
      <c r="I72" s="1">
        <f t="shared" si="10"/>
        <v>43071716</v>
      </c>
      <c r="J72" s="1">
        <f t="shared" si="10"/>
        <v>46074801</v>
      </c>
      <c r="K72" s="1">
        <f t="shared" si="10"/>
        <v>28569080</v>
      </c>
    </row>
    <row r="73" spans="1:11" ht="12.75" hidden="1">
      <c r="A73" s="1" t="s">
        <v>136</v>
      </c>
      <c r="B73" s="1">
        <f>+B74</f>
        <v>14188181.5</v>
      </c>
      <c r="C73" s="1">
        <f aca="true" t="shared" si="11" ref="C73:K73">+(C78+C80+C81+C82)-(B78+B80+B81+B82)</f>
        <v>17460025</v>
      </c>
      <c r="D73" s="1">
        <f t="shared" si="11"/>
        <v>-3544443</v>
      </c>
      <c r="E73" s="1">
        <f t="shared" si="11"/>
        <v>-4917850</v>
      </c>
      <c r="F73" s="1">
        <f>+(F78+F80+F81+F82)-(D78+D80+D81+D82)</f>
        <v>-4917850</v>
      </c>
      <c r="G73" s="1">
        <f>+(G78+G80+G81+G82)-(D78+D80+D81+D82)</f>
        <v>-4917850</v>
      </c>
      <c r="H73" s="1">
        <f>+(H78+H80+H81+H82)-(D78+D80+D81+D82)</f>
        <v>-1876533</v>
      </c>
      <c r="I73" s="1">
        <f>+(I78+I80+I81+I82)-(E78+E80+E81+E82)</f>
        <v>2693950</v>
      </c>
      <c r="J73" s="1">
        <f t="shared" si="11"/>
        <v>-39374933</v>
      </c>
      <c r="K73" s="1">
        <f t="shared" si="11"/>
        <v>-138946</v>
      </c>
    </row>
    <row r="74" spans="1:11" ht="12.75" hidden="1">
      <c r="A74" s="1" t="s">
        <v>137</v>
      </c>
      <c r="B74" s="1">
        <f>+TREND(C74:E74)</f>
        <v>14188181.5</v>
      </c>
      <c r="C74" s="1">
        <f>+C73</f>
        <v>17460025</v>
      </c>
      <c r="D74" s="1">
        <f aca="true" t="shared" si="12" ref="D74:K74">+D73</f>
        <v>-3544443</v>
      </c>
      <c r="E74" s="1">
        <f t="shared" si="12"/>
        <v>-4917850</v>
      </c>
      <c r="F74" s="1">
        <f t="shared" si="12"/>
        <v>-4917850</v>
      </c>
      <c r="G74" s="1">
        <f t="shared" si="12"/>
        <v>-4917850</v>
      </c>
      <c r="H74" s="1">
        <f t="shared" si="12"/>
        <v>-1876533</v>
      </c>
      <c r="I74" s="1">
        <f t="shared" si="12"/>
        <v>2693950</v>
      </c>
      <c r="J74" s="1">
        <f t="shared" si="12"/>
        <v>-39374933</v>
      </c>
      <c r="K74" s="1">
        <f t="shared" si="12"/>
        <v>-138946</v>
      </c>
    </row>
    <row r="75" spans="1:11" ht="12.75" hidden="1">
      <c r="A75" s="1" t="s">
        <v>138</v>
      </c>
      <c r="B75" s="1">
        <f>+B84-(((B80+B81+B78)*B70)-B79)</f>
        <v>17303251.57388644</v>
      </c>
      <c r="C75" s="1">
        <f aca="true" t="shared" si="13" ref="C75:K75">+C84-(((C80+C81+C78)*C70)-C79)</f>
        <v>-18358569.862138126</v>
      </c>
      <c r="D75" s="1">
        <f t="shared" si="13"/>
        <v>-28326645.98353281</v>
      </c>
      <c r="E75" s="1">
        <f t="shared" si="13"/>
        <v>-32495706.76796393</v>
      </c>
      <c r="F75" s="1">
        <f t="shared" si="13"/>
        <v>-32495706.76796393</v>
      </c>
      <c r="G75" s="1">
        <f t="shared" si="13"/>
        <v>-32495706.76796393</v>
      </c>
      <c r="H75" s="1">
        <f t="shared" si="13"/>
        <v>19596268</v>
      </c>
      <c r="I75" s="1">
        <f t="shared" si="13"/>
        <v>-26351588.84696895</v>
      </c>
      <c r="J75" s="1">
        <f t="shared" si="13"/>
        <v>2254248.7891144226</v>
      </c>
      <c r="K75" s="1">
        <f t="shared" si="13"/>
        <v>2311456.5541056623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33180310</v>
      </c>
      <c r="C77" s="3">
        <v>38737078</v>
      </c>
      <c r="D77" s="3">
        <v>39778744</v>
      </c>
      <c r="E77" s="3">
        <v>39174944</v>
      </c>
      <c r="F77" s="3">
        <v>39174944</v>
      </c>
      <c r="G77" s="3">
        <v>39174944</v>
      </c>
      <c r="H77" s="3">
        <v>0</v>
      </c>
      <c r="I77" s="3">
        <v>43071716</v>
      </c>
      <c r="J77" s="3">
        <v>46074801</v>
      </c>
      <c r="K77" s="3">
        <v>28569080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33932814</v>
      </c>
      <c r="C79" s="3">
        <v>12488334</v>
      </c>
      <c r="D79" s="3">
        <v>9019578</v>
      </c>
      <c r="E79" s="3">
        <v>0</v>
      </c>
      <c r="F79" s="3">
        <v>0</v>
      </c>
      <c r="G79" s="3">
        <v>0</v>
      </c>
      <c r="H79" s="3">
        <v>19596268</v>
      </c>
      <c r="I79" s="3">
        <v>9068732</v>
      </c>
      <c r="J79" s="3">
        <v>0</v>
      </c>
      <c r="K79" s="3">
        <v>0</v>
      </c>
    </row>
    <row r="80" spans="1:11" ht="12.75" hidden="1">
      <c r="A80" s="2" t="s">
        <v>67</v>
      </c>
      <c r="B80" s="3">
        <v>18357495</v>
      </c>
      <c r="C80" s="3">
        <v>11231143</v>
      </c>
      <c r="D80" s="3">
        <v>11895431</v>
      </c>
      <c r="E80" s="3">
        <v>34325872</v>
      </c>
      <c r="F80" s="3">
        <v>34325872</v>
      </c>
      <c r="G80" s="3">
        <v>34325872</v>
      </c>
      <c r="H80" s="3">
        <v>32594299</v>
      </c>
      <c r="I80" s="3">
        <v>-2223900</v>
      </c>
      <c r="J80" s="3">
        <v>-2355111</v>
      </c>
      <c r="K80" s="3">
        <v>-2494057</v>
      </c>
    </row>
    <row r="81" spans="1:11" ht="12.75" hidden="1">
      <c r="A81" s="2" t="s">
        <v>68</v>
      </c>
      <c r="B81" s="3">
        <v>6970645</v>
      </c>
      <c r="C81" s="3">
        <v>19611576</v>
      </c>
      <c r="D81" s="3">
        <v>25417517</v>
      </c>
      <c r="E81" s="3">
        <v>0</v>
      </c>
      <c r="F81" s="3">
        <v>0</v>
      </c>
      <c r="G81" s="3">
        <v>0</v>
      </c>
      <c r="H81" s="3">
        <v>4772890</v>
      </c>
      <c r="I81" s="3">
        <v>39243722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11945446</v>
      </c>
      <c r="D82" s="3">
        <v>1930774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21785020</v>
      </c>
      <c r="C83" s="3">
        <v>38742334</v>
      </c>
      <c r="D83" s="3">
        <v>39814219</v>
      </c>
      <c r="E83" s="3">
        <v>37086239</v>
      </c>
      <c r="F83" s="3">
        <v>37086239</v>
      </c>
      <c r="G83" s="3">
        <v>37086239</v>
      </c>
      <c r="H83" s="3">
        <v>42822416</v>
      </c>
      <c r="I83" s="3">
        <v>41210733</v>
      </c>
      <c r="J83" s="3">
        <v>44101558</v>
      </c>
      <c r="K83" s="3">
        <v>26477417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16505379</v>
      </c>
      <c r="D5" s="23">
        <v>17868862</v>
      </c>
      <c r="E5" s="24">
        <v>8305069</v>
      </c>
      <c r="F5" s="6">
        <v>10466334</v>
      </c>
      <c r="G5" s="25">
        <v>10466334</v>
      </c>
      <c r="H5" s="26">
        <v>13085269</v>
      </c>
      <c r="I5" s="24">
        <v>9240000</v>
      </c>
      <c r="J5" s="6">
        <v>9979200</v>
      </c>
      <c r="K5" s="25">
        <v>10777536</v>
      </c>
    </row>
    <row r="6" spans="1:11" ht="13.5">
      <c r="A6" s="22" t="s">
        <v>18</v>
      </c>
      <c r="B6" s="6">
        <v>77758</v>
      </c>
      <c r="C6" s="6">
        <v>43158</v>
      </c>
      <c r="D6" s="23">
        <v>202201</v>
      </c>
      <c r="E6" s="24">
        <v>335000</v>
      </c>
      <c r="F6" s="6">
        <v>177108</v>
      </c>
      <c r="G6" s="25">
        <v>177108</v>
      </c>
      <c r="H6" s="26">
        <v>126689</v>
      </c>
      <c r="I6" s="24">
        <v>700000</v>
      </c>
      <c r="J6" s="6">
        <v>903000</v>
      </c>
      <c r="K6" s="25">
        <v>959490</v>
      </c>
    </row>
    <row r="7" spans="1:11" ht="13.5">
      <c r="A7" s="22" t="s">
        <v>19</v>
      </c>
      <c r="B7" s="6">
        <v>6865323</v>
      </c>
      <c r="C7" s="6">
        <v>4971116</v>
      </c>
      <c r="D7" s="23">
        <v>2976382</v>
      </c>
      <c r="E7" s="24">
        <v>3000000</v>
      </c>
      <c r="F7" s="6">
        <v>1848320</v>
      </c>
      <c r="G7" s="25">
        <v>1848320</v>
      </c>
      <c r="H7" s="26">
        <v>2697623</v>
      </c>
      <c r="I7" s="24">
        <v>2700000</v>
      </c>
      <c r="J7" s="6">
        <v>2916000</v>
      </c>
      <c r="K7" s="25">
        <v>3090960</v>
      </c>
    </row>
    <row r="8" spans="1:11" ht="13.5">
      <c r="A8" s="22" t="s">
        <v>20</v>
      </c>
      <c r="B8" s="6">
        <v>100822000</v>
      </c>
      <c r="C8" s="6">
        <v>205714457</v>
      </c>
      <c r="D8" s="23">
        <v>134853123</v>
      </c>
      <c r="E8" s="24">
        <v>143612000</v>
      </c>
      <c r="F8" s="6">
        <v>167715000</v>
      </c>
      <c r="G8" s="25">
        <v>167715000</v>
      </c>
      <c r="H8" s="26">
        <v>169907000</v>
      </c>
      <c r="I8" s="24">
        <v>171736334</v>
      </c>
      <c r="J8" s="6">
        <v>185475</v>
      </c>
      <c r="K8" s="25">
        <v>200313</v>
      </c>
    </row>
    <row r="9" spans="1:11" ht="13.5">
      <c r="A9" s="22" t="s">
        <v>21</v>
      </c>
      <c r="B9" s="6">
        <v>615021</v>
      </c>
      <c r="C9" s="6">
        <v>726871</v>
      </c>
      <c r="D9" s="23">
        <v>962938</v>
      </c>
      <c r="E9" s="24">
        <v>750000</v>
      </c>
      <c r="F9" s="6">
        <v>332165</v>
      </c>
      <c r="G9" s="25">
        <v>332165</v>
      </c>
      <c r="H9" s="26">
        <v>633713</v>
      </c>
      <c r="I9" s="24">
        <v>12450000</v>
      </c>
      <c r="J9" s="6">
        <v>13446000</v>
      </c>
      <c r="K9" s="25">
        <v>14521440</v>
      </c>
    </row>
    <row r="10" spans="1:11" ht="25.5">
      <c r="A10" s="27" t="s">
        <v>127</v>
      </c>
      <c r="B10" s="28">
        <f>SUM(B5:B9)</f>
        <v>108380102</v>
      </c>
      <c r="C10" s="29">
        <f aca="true" t="shared" si="0" ref="C10:K10">SUM(C5:C9)</f>
        <v>227960981</v>
      </c>
      <c r="D10" s="30">
        <f t="shared" si="0"/>
        <v>156863506</v>
      </c>
      <c r="E10" s="28">
        <f t="shared" si="0"/>
        <v>156002069</v>
      </c>
      <c r="F10" s="29">
        <f t="shared" si="0"/>
        <v>180538927</v>
      </c>
      <c r="G10" s="31">
        <f t="shared" si="0"/>
        <v>180538927</v>
      </c>
      <c r="H10" s="32">
        <f t="shared" si="0"/>
        <v>186450294</v>
      </c>
      <c r="I10" s="28">
        <f t="shared" si="0"/>
        <v>196826334</v>
      </c>
      <c r="J10" s="29">
        <f t="shared" si="0"/>
        <v>27429675</v>
      </c>
      <c r="K10" s="31">
        <f t="shared" si="0"/>
        <v>29549739</v>
      </c>
    </row>
    <row r="11" spans="1:11" ht="13.5">
      <c r="A11" s="22" t="s">
        <v>22</v>
      </c>
      <c r="B11" s="6">
        <v>22576000</v>
      </c>
      <c r="C11" s="6">
        <v>41486078</v>
      </c>
      <c r="D11" s="23">
        <v>33800202</v>
      </c>
      <c r="E11" s="24">
        <v>74652622</v>
      </c>
      <c r="F11" s="6">
        <v>35268075</v>
      </c>
      <c r="G11" s="25">
        <v>35268075</v>
      </c>
      <c r="H11" s="26">
        <v>30207633</v>
      </c>
      <c r="I11" s="24">
        <v>52548669</v>
      </c>
      <c r="J11" s="6">
        <v>75162084</v>
      </c>
      <c r="K11" s="25">
        <v>81088778</v>
      </c>
    </row>
    <row r="12" spans="1:11" ht="13.5">
      <c r="A12" s="22" t="s">
        <v>23</v>
      </c>
      <c r="B12" s="6">
        <v>9752000</v>
      </c>
      <c r="C12" s="6">
        <v>0</v>
      </c>
      <c r="D12" s="23">
        <v>9972517</v>
      </c>
      <c r="E12" s="24">
        <v>11038787</v>
      </c>
      <c r="F12" s="6">
        <v>7709185</v>
      </c>
      <c r="G12" s="25">
        <v>7709185</v>
      </c>
      <c r="H12" s="26">
        <v>10174160</v>
      </c>
      <c r="I12" s="24">
        <v>9925339</v>
      </c>
      <c r="J12" s="6">
        <v>10719000</v>
      </c>
      <c r="K12" s="25">
        <v>11576520</v>
      </c>
    </row>
    <row r="13" spans="1:11" ht="13.5">
      <c r="A13" s="22" t="s">
        <v>128</v>
      </c>
      <c r="B13" s="6">
        <v>19986240</v>
      </c>
      <c r="C13" s="6">
        <v>14415017</v>
      </c>
      <c r="D13" s="23">
        <v>15238036</v>
      </c>
      <c r="E13" s="24">
        <v>10155060</v>
      </c>
      <c r="F13" s="6">
        <v>25100249</v>
      </c>
      <c r="G13" s="25">
        <v>25100249</v>
      </c>
      <c r="H13" s="26">
        <v>21465390</v>
      </c>
      <c r="I13" s="24">
        <v>9527748</v>
      </c>
      <c r="J13" s="6">
        <v>10099680</v>
      </c>
      <c r="K13" s="25">
        <v>10705660</v>
      </c>
    </row>
    <row r="14" spans="1:11" ht="13.5">
      <c r="A14" s="22" t="s">
        <v>24</v>
      </c>
      <c r="B14" s="6">
        <v>393000</v>
      </c>
      <c r="C14" s="6">
        <v>0</v>
      </c>
      <c r="D14" s="23">
        <v>547581</v>
      </c>
      <c r="E14" s="24">
        <v>9200000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9275403</v>
      </c>
      <c r="D15" s="23">
        <v>20964298</v>
      </c>
      <c r="E15" s="24">
        <v>103000</v>
      </c>
      <c r="F15" s="6">
        <v>0</v>
      </c>
      <c r="G15" s="25">
        <v>0</v>
      </c>
      <c r="H15" s="26">
        <v>0</v>
      </c>
      <c r="I15" s="24">
        <v>54773389</v>
      </c>
      <c r="J15" s="6">
        <v>59155260</v>
      </c>
      <c r="K15" s="25">
        <v>63887680</v>
      </c>
    </row>
    <row r="16" spans="1:11" ht="13.5">
      <c r="A16" s="33" t="s">
        <v>26</v>
      </c>
      <c r="B16" s="6">
        <v>19246222</v>
      </c>
      <c r="C16" s="6">
        <v>29284104</v>
      </c>
      <c r="D16" s="23">
        <v>24581625</v>
      </c>
      <c r="E16" s="24">
        <v>0</v>
      </c>
      <c r="F16" s="6">
        <v>0</v>
      </c>
      <c r="G16" s="25">
        <v>0</v>
      </c>
      <c r="H16" s="26">
        <v>3000882</v>
      </c>
      <c r="I16" s="24">
        <v>10098000</v>
      </c>
      <c r="J16" s="6">
        <v>10703800</v>
      </c>
      <c r="K16" s="25">
        <v>11346112</v>
      </c>
    </row>
    <row r="17" spans="1:11" ht="13.5">
      <c r="A17" s="22" t="s">
        <v>27</v>
      </c>
      <c r="B17" s="6">
        <v>60466850</v>
      </c>
      <c r="C17" s="6">
        <v>75235031</v>
      </c>
      <c r="D17" s="23">
        <v>93421081</v>
      </c>
      <c r="E17" s="24">
        <v>106378542</v>
      </c>
      <c r="F17" s="6">
        <v>149049685</v>
      </c>
      <c r="G17" s="25">
        <v>149049685</v>
      </c>
      <c r="H17" s="26">
        <v>114629466</v>
      </c>
      <c r="I17" s="24">
        <v>97799856</v>
      </c>
      <c r="J17" s="6">
        <v>17420620</v>
      </c>
      <c r="K17" s="25">
        <v>18474497</v>
      </c>
    </row>
    <row r="18" spans="1:11" ht="13.5">
      <c r="A18" s="34" t="s">
        <v>28</v>
      </c>
      <c r="B18" s="35">
        <f>SUM(B11:B17)</f>
        <v>132420312</v>
      </c>
      <c r="C18" s="36">
        <f aca="true" t="shared" si="1" ref="C18:K18">SUM(C11:C17)</f>
        <v>169695633</v>
      </c>
      <c r="D18" s="37">
        <f t="shared" si="1"/>
        <v>198525340</v>
      </c>
      <c r="E18" s="35">
        <f t="shared" si="1"/>
        <v>211528011</v>
      </c>
      <c r="F18" s="36">
        <f t="shared" si="1"/>
        <v>217127194</v>
      </c>
      <c r="G18" s="38">
        <f t="shared" si="1"/>
        <v>217127194</v>
      </c>
      <c r="H18" s="39">
        <f t="shared" si="1"/>
        <v>179477531</v>
      </c>
      <c r="I18" s="35">
        <f t="shared" si="1"/>
        <v>234673001</v>
      </c>
      <c r="J18" s="36">
        <f t="shared" si="1"/>
        <v>183260444</v>
      </c>
      <c r="K18" s="38">
        <f t="shared" si="1"/>
        <v>197079247</v>
      </c>
    </row>
    <row r="19" spans="1:11" ht="13.5">
      <c r="A19" s="34" t="s">
        <v>29</v>
      </c>
      <c r="B19" s="40">
        <f>+B10-B18</f>
        <v>-24040210</v>
      </c>
      <c r="C19" s="41">
        <f aca="true" t="shared" si="2" ref="C19:K19">+C10-C18</f>
        <v>58265348</v>
      </c>
      <c r="D19" s="42">
        <f t="shared" si="2"/>
        <v>-41661834</v>
      </c>
      <c r="E19" s="40">
        <f t="shared" si="2"/>
        <v>-55525942</v>
      </c>
      <c r="F19" s="41">
        <f t="shared" si="2"/>
        <v>-36588267</v>
      </c>
      <c r="G19" s="43">
        <f t="shared" si="2"/>
        <v>-36588267</v>
      </c>
      <c r="H19" s="44">
        <f t="shared" si="2"/>
        <v>6972763</v>
      </c>
      <c r="I19" s="40">
        <f t="shared" si="2"/>
        <v>-37846667</v>
      </c>
      <c r="J19" s="41">
        <f t="shared" si="2"/>
        <v>-155830769</v>
      </c>
      <c r="K19" s="43">
        <f t="shared" si="2"/>
        <v>-167529508</v>
      </c>
    </row>
    <row r="20" spans="1:11" ht="13.5">
      <c r="A20" s="22" t="s">
        <v>30</v>
      </c>
      <c r="B20" s="24">
        <v>48128000</v>
      </c>
      <c r="C20" s="6">
        <v>0</v>
      </c>
      <c r="D20" s="23">
        <v>60800000</v>
      </c>
      <c r="E20" s="24">
        <v>62032000</v>
      </c>
      <c r="F20" s="6">
        <v>41800000</v>
      </c>
      <c r="G20" s="25">
        <v>41800000</v>
      </c>
      <c r="H20" s="26">
        <v>39365333</v>
      </c>
      <c r="I20" s="24">
        <v>0</v>
      </c>
      <c r="J20" s="6">
        <v>0</v>
      </c>
      <c r="K20" s="25">
        <v>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24087790</v>
      </c>
      <c r="C22" s="52">
        <f aca="true" t="shared" si="3" ref="C22:K22">SUM(C19:C21)</f>
        <v>58265348</v>
      </c>
      <c r="D22" s="53">
        <f t="shared" si="3"/>
        <v>19138166</v>
      </c>
      <c r="E22" s="51">
        <f t="shared" si="3"/>
        <v>6506058</v>
      </c>
      <c r="F22" s="52">
        <f t="shared" si="3"/>
        <v>5211733</v>
      </c>
      <c r="G22" s="54">
        <f t="shared" si="3"/>
        <v>5211733</v>
      </c>
      <c r="H22" s="55">
        <f t="shared" si="3"/>
        <v>46338096</v>
      </c>
      <c r="I22" s="51">
        <f t="shared" si="3"/>
        <v>-37846667</v>
      </c>
      <c r="J22" s="52">
        <f t="shared" si="3"/>
        <v>-155830769</v>
      </c>
      <c r="K22" s="54">
        <f t="shared" si="3"/>
        <v>-167529508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24087790</v>
      </c>
      <c r="C24" s="41">
        <f aca="true" t="shared" si="4" ref="C24:K24">SUM(C22:C23)</f>
        <v>58265348</v>
      </c>
      <c r="D24" s="42">
        <f t="shared" si="4"/>
        <v>19138166</v>
      </c>
      <c r="E24" s="40">
        <f t="shared" si="4"/>
        <v>6506058</v>
      </c>
      <c r="F24" s="41">
        <f t="shared" si="4"/>
        <v>5211733</v>
      </c>
      <c r="G24" s="43">
        <f t="shared" si="4"/>
        <v>5211733</v>
      </c>
      <c r="H24" s="44">
        <f t="shared" si="4"/>
        <v>46338096</v>
      </c>
      <c r="I24" s="40">
        <f t="shared" si="4"/>
        <v>-37846667</v>
      </c>
      <c r="J24" s="41">
        <f t="shared" si="4"/>
        <v>-155830769</v>
      </c>
      <c r="K24" s="43">
        <f t="shared" si="4"/>
        <v>-167529508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45818000</v>
      </c>
      <c r="C27" s="7">
        <v>90857085</v>
      </c>
      <c r="D27" s="64">
        <v>39954560</v>
      </c>
      <c r="E27" s="65">
        <v>72022000</v>
      </c>
      <c r="F27" s="7">
        <v>37800000</v>
      </c>
      <c r="G27" s="66">
        <v>37800000</v>
      </c>
      <c r="H27" s="67">
        <v>0</v>
      </c>
      <c r="I27" s="65">
        <v>40114504</v>
      </c>
      <c r="J27" s="7">
        <v>0</v>
      </c>
      <c r="K27" s="66">
        <v>0</v>
      </c>
    </row>
    <row r="28" spans="1:11" ht="13.5">
      <c r="A28" s="68" t="s">
        <v>30</v>
      </c>
      <c r="B28" s="6">
        <v>45818000</v>
      </c>
      <c r="C28" s="6">
        <v>90857085</v>
      </c>
      <c r="D28" s="23">
        <v>39954560</v>
      </c>
      <c r="E28" s="24">
        <v>70532000</v>
      </c>
      <c r="F28" s="6">
        <v>37800000</v>
      </c>
      <c r="G28" s="25">
        <v>37800000</v>
      </c>
      <c r="H28" s="26">
        <v>0</v>
      </c>
      <c r="I28" s="24">
        <v>36715000</v>
      </c>
      <c r="J28" s="6">
        <v>0</v>
      </c>
      <c r="K28" s="25">
        <v>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1040000</v>
      </c>
      <c r="F29" s="6">
        <v>0</v>
      </c>
      <c r="G29" s="25">
        <v>0</v>
      </c>
      <c r="H29" s="26">
        <v>0</v>
      </c>
      <c r="I29" s="24">
        <v>3399504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450000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45818000</v>
      </c>
      <c r="C32" s="7">
        <f aca="true" t="shared" si="5" ref="C32:K32">SUM(C28:C31)</f>
        <v>90857085</v>
      </c>
      <c r="D32" s="64">
        <f t="shared" si="5"/>
        <v>39954560</v>
      </c>
      <c r="E32" s="65">
        <f t="shared" si="5"/>
        <v>72022000</v>
      </c>
      <c r="F32" s="7">
        <f t="shared" si="5"/>
        <v>37800000</v>
      </c>
      <c r="G32" s="66">
        <f t="shared" si="5"/>
        <v>37800000</v>
      </c>
      <c r="H32" s="67">
        <f t="shared" si="5"/>
        <v>0</v>
      </c>
      <c r="I32" s="65">
        <f t="shared" si="5"/>
        <v>40114504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84076268</v>
      </c>
      <c r="C35" s="6">
        <v>56400050</v>
      </c>
      <c r="D35" s="23">
        <v>68037291</v>
      </c>
      <c r="E35" s="24">
        <v>60385411</v>
      </c>
      <c r="F35" s="6">
        <v>58544860</v>
      </c>
      <c r="G35" s="25">
        <v>58544860</v>
      </c>
      <c r="H35" s="26">
        <v>70967906</v>
      </c>
      <c r="I35" s="24">
        <v>32507355</v>
      </c>
      <c r="J35" s="6">
        <v>35107943</v>
      </c>
      <c r="K35" s="25">
        <v>37916578</v>
      </c>
    </row>
    <row r="36" spans="1:11" ht="13.5">
      <c r="A36" s="22" t="s">
        <v>39</v>
      </c>
      <c r="B36" s="6">
        <v>163693432</v>
      </c>
      <c r="C36" s="6">
        <v>240615500</v>
      </c>
      <c r="D36" s="23">
        <v>265532024</v>
      </c>
      <c r="E36" s="24">
        <v>61866940</v>
      </c>
      <c r="F36" s="6">
        <v>181826040</v>
      </c>
      <c r="G36" s="25">
        <v>181826040</v>
      </c>
      <c r="H36" s="26">
        <v>176104972</v>
      </c>
      <c r="I36" s="24">
        <v>0</v>
      </c>
      <c r="J36" s="6">
        <v>0</v>
      </c>
      <c r="K36" s="25">
        <v>0</v>
      </c>
    </row>
    <row r="37" spans="1:11" ht="13.5">
      <c r="A37" s="22" t="s">
        <v>40</v>
      </c>
      <c r="B37" s="6">
        <v>23346854</v>
      </c>
      <c r="C37" s="6">
        <v>13307061</v>
      </c>
      <c r="D37" s="23">
        <v>0</v>
      </c>
      <c r="E37" s="24">
        <v>25082883</v>
      </c>
      <c r="F37" s="6">
        <v>0</v>
      </c>
      <c r="G37" s="25">
        <v>0</v>
      </c>
      <c r="H37" s="26">
        <v>13212816</v>
      </c>
      <c r="I37" s="24">
        <v>1333333</v>
      </c>
      <c r="J37" s="6">
        <v>1439999</v>
      </c>
      <c r="K37" s="25">
        <v>1555199</v>
      </c>
    </row>
    <row r="38" spans="1:11" ht="13.5">
      <c r="A38" s="22" t="s">
        <v>41</v>
      </c>
      <c r="B38" s="6">
        <v>3907357</v>
      </c>
      <c r="C38" s="6">
        <v>4447652</v>
      </c>
      <c r="D38" s="23">
        <v>5080233</v>
      </c>
      <c r="E38" s="24">
        <v>400000</v>
      </c>
      <c r="F38" s="6">
        <v>0</v>
      </c>
      <c r="G38" s="25">
        <v>0</v>
      </c>
      <c r="H38" s="26">
        <v>5785014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220515489</v>
      </c>
      <c r="C39" s="6">
        <v>279260837</v>
      </c>
      <c r="D39" s="23">
        <v>328489082</v>
      </c>
      <c r="E39" s="24">
        <v>96769468</v>
      </c>
      <c r="F39" s="6">
        <v>240370900</v>
      </c>
      <c r="G39" s="25">
        <v>240370900</v>
      </c>
      <c r="H39" s="26">
        <v>228075048</v>
      </c>
      <c r="I39" s="24">
        <v>31174022</v>
      </c>
      <c r="J39" s="6">
        <v>33667944</v>
      </c>
      <c r="K39" s="25">
        <v>36361379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30271987</v>
      </c>
      <c r="C42" s="6">
        <v>62577451</v>
      </c>
      <c r="D42" s="23">
        <v>35725895</v>
      </c>
      <c r="E42" s="24">
        <v>52596034</v>
      </c>
      <c r="F42" s="6">
        <v>52596034</v>
      </c>
      <c r="G42" s="25">
        <v>52596034</v>
      </c>
      <c r="H42" s="26">
        <v>55278145</v>
      </c>
      <c r="I42" s="24">
        <v>170961325</v>
      </c>
      <c r="J42" s="6">
        <v>184638232</v>
      </c>
      <c r="K42" s="25">
        <v>199409297</v>
      </c>
    </row>
    <row r="43" spans="1:11" ht="13.5">
      <c r="A43" s="22" t="s">
        <v>45</v>
      </c>
      <c r="B43" s="6">
        <v>-45201623</v>
      </c>
      <c r="C43" s="6">
        <v>-90857085</v>
      </c>
      <c r="D43" s="23">
        <v>-39954560</v>
      </c>
      <c r="E43" s="24">
        <v>-72022000</v>
      </c>
      <c r="F43" s="6">
        <v>-72022000</v>
      </c>
      <c r="G43" s="25">
        <v>-72022000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69268817</v>
      </c>
      <c r="C45" s="7">
        <v>40989183</v>
      </c>
      <c r="D45" s="64">
        <v>36760518</v>
      </c>
      <c r="E45" s="65">
        <v>21563217</v>
      </c>
      <c r="F45" s="7">
        <v>21563217</v>
      </c>
      <c r="G45" s="66">
        <v>21563217</v>
      </c>
      <c r="H45" s="67">
        <v>55278145</v>
      </c>
      <c r="I45" s="65">
        <v>171461325</v>
      </c>
      <c r="J45" s="7">
        <v>356099557</v>
      </c>
      <c r="K45" s="66">
        <v>555508854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69268817</v>
      </c>
      <c r="C48" s="6">
        <v>40989183</v>
      </c>
      <c r="D48" s="23">
        <v>36760518</v>
      </c>
      <c r="E48" s="24">
        <v>45563217</v>
      </c>
      <c r="F48" s="6">
        <v>41724780</v>
      </c>
      <c r="G48" s="25">
        <v>41724780</v>
      </c>
      <c r="H48" s="26">
        <v>55278145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-5306239.851154551</v>
      </c>
      <c r="C49" s="6">
        <f aca="true" t="shared" si="6" ref="C49:K49">+C75</f>
        <v>12700199</v>
      </c>
      <c r="D49" s="23">
        <f t="shared" si="6"/>
        <v>-339704207.37372035</v>
      </c>
      <c r="E49" s="24">
        <f t="shared" si="6"/>
        <v>841601.1985951327</v>
      </c>
      <c r="F49" s="6">
        <f t="shared" si="6"/>
        <v>-23534847.016253408</v>
      </c>
      <c r="G49" s="25">
        <f t="shared" si="6"/>
        <v>-23534847.016253408</v>
      </c>
      <c r="H49" s="26">
        <f t="shared" si="6"/>
        <v>-4960904.748493735</v>
      </c>
      <c r="I49" s="24">
        <f t="shared" si="6"/>
        <v>1333333</v>
      </c>
      <c r="J49" s="6">
        <f t="shared" si="6"/>
        <v>1439999</v>
      </c>
      <c r="K49" s="25">
        <f t="shared" si="6"/>
        <v>1555199</v>
      </c>
    </row>
    <row r="50" spans="1:11" ht="13.5">
      <c r="A50" s="34" t="s">
        <v>51</v>
      </c>
      <c r="B50" s="7">
        <f>+B48-B49</f>
        <v>74575056.85115455</v>
      </c>
      <c r="C50" s="7">
        <f aca="true" t="shared" si="7" ref="C50:K50">+C48-C49</f>
        <v>28288984</v>
      </c>
      <c r="D50" s="64">
        <f t="shared" si="7"/>
        <v>376464725.37372035</v>
      </c>
      <c r="E50" s="65">
        <f t="shared" si="7"/>
        <v>44721615.80140486</v>
      </c>
      <c r="F50" s="7">
        <f t="shared" si="7"/>
        <v>65259627.01625341</v>
      </c>
      <c r="G50" s="66">
        <f t="shared" si="7"/>
        <v>65259627.01625341</v>
      </c>
      <c r="H50" s="67">
        <f t="shared" si="7"/>
        <v>60239049.74849373</v>
      </c>
      <c r="I50" s="65">
        <f t="shared" si="7"/>
        <v>-1333333</v>
      </c>
      <c r="J50" s="7">
        <f t="shared" si="7"/>
        <v>-1439999</v>
      </c>
      <c r="K50" s="66">
        <f t="shared" si="7"/>
        <v>-1555199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163693000</v>
      </c>
      <c r="C53" s="6">
        <v>240618085</v>
      </c>
      <c r="D53" s="23">
        <v>305486584</v>
      </c>
      <c r="E53" s="24">
        <v>144044000</v>
      </c>
      <c r="F53" s="6">
        <v>109822000</v>
      </c>
      <c r="G53" s="25">
        <v>109822000</v>
      </c>
      <c r="H53" s="26">
        <v>99773499</v>
      </c>
      <c r="I53" s="24">
        <v>-496</v>
      </c>
      <c r="J53" s="6">
        <v>0</v>
      </c>
      <c r="K53" s="25">
        <v>0</v>
      </c>
    </row>
    <row r="54" spans="1:11" ht="13.5">
      <c r="A54" s="22" t="s">
        <v>128</v>
      </c>
      <c r="B54" s="6">
        <v>19986240</v>
      </c>
      <c r="C54" s="6">
        <v>14415017</v>
      </c>
      <c r="D54" s="23">
        <v>15238036</v>
      </c>
      <c r="E54" s="24">
        <v>10155060</v>
      </c>
      <c r="F54" s="6">
        <v>25100249</v>
      </c>
      <c r="G54" s="25">
        <v>25100249</v>
      </c>
      <c r="H54" s="26">
        <v>21465390</v>
      </c>
      <c r="I54" s="24">
        <v>9527748</v>
      </c>
      <c r="J54" s="6">
        <v>10099680</v>
      </c>
      <c r="K54" s="25">
        <v>10705660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13970259</v>
      </c>
      <c r="C56" s="6">
        <v>14250966</v>
      </c>
      <c r="D56" s="23">
        <v>0</v>
      </c>
      <c r="E56" s="24">
        <v>14870000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6919803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1.9350456639130227</v>
      </c>
      <c r="C70" s="5">
        <f aca="true" t="shared" si="8" ref="C70:K70">IF(ISERROR(C71/C72),0,(C71/C72))</f>
        <v>0</v>
      </c>
      <c r="D70" s="5">
        <f t="shared" si="8"/>
        <v>11.627184951813337</v>
      </c>
      <c r="E70" s="5">
        <f t="shared" si="8"/>
        <v>1.6354719012181913</v>
      </c>
      <c r="F70" s="5">
        <f t="shared" si="8"/>
        <v>1.3992113602464082</v>
      </c>
      <c r="G70" s="5">
        <f t="shared" si="8"/>
        <v>1.3992113602464082</v>
      </c>
      <c r="H70" s="5">
        <f t="shared" si="8"/>
        <v>1.11905750179966</v>
      </c>
      <c r="I70" s="5">
        <f t="shared" si="8"/>
        <v>0.9912460920053595</v>
      </c>
      <c r="J70" s="5">
        <f t="shared" si="8"/>
        <v>0.9852566157792192</v>
      </c>
      <c r="K70" s="5">
        <f t="shared" si="8"/>
        <v>0.9858569042075801</v>
      </c>
    </row>
    <row r="71" spans="1:11" ht="12.75" hidden="1">
      <c r="A71" s="1" t="s">
        <v>134</v>
      </c>
      <c r="B71" s="1">
        <f>+B83</f>
        <v>1340559</v>
      </c>
      <c r="C71" s="1">
        <f aca="true" t="shared" si="9" ref="C71:K71">+C83</f>
        <v>0</v>
      </c>
      <c r="D71" s="1">
        <f t="shared" si="9"/>
        <v>221311850</v>
      </c>
      <c r="E71" s="1">
        <f t="shared" si="9"/>
        <v>15357194</v>
      </c>
      <c r="F71" s="1">
        <f t="shared" si="9"/>
        <v>15357194</v>
      </c>
      <c r="G71" s="1">
        <f t="shared" si="9"/>
        <v>15357194</v>
      </c>
      <c r="H71" s="1">
        <f t="shared" si="9"/>
        <v>15494102</v>
      </c>
      <c r="I71" s="1">
        <f t="shared" si="9"/>
        <v>22194000</v>
      </c>
      <c r="J71" s="1">
        <f t="shared" si="9"/>
        <v>23969520</v>
      </c>
      <c r="K71" s="1">
        <f t="shared" si="9"/>
        <v>25887090</v>
      </c>
    </row>
    <row r="72" spans="1:11" ht="12.75" hidden="1">
      <c r="A72" s="1" t="s">
        <v>135</v>
      </c>
      <c r="B72" s="1">
        <f>+B77</f>
        <v>692779</v>
      </c>
      <c r="C72" s="1">
        <f aca="true" t="shared" si="10" ref="C72:K72">+C77</f>
        <v>17275408</v>
      </c>
      <c r="D72" s="1">
        <f t="shared" si="10"/>
        <v>19034001</v>
      </c>
      <c r="E72" s="1">
        <f t="shared" si="10"/>
        <v>9390069</v>
      </c>
      <c r="F72" s="1">
        <f t="shared" si="10"/>
        <v>10975607</v>
      </c>
      <c r="G72" s="1">
        <f t="shared" si="10"/>
        <v>10975607</v>
      </c>
      <c r="H72" s="1">
        <f t="shared" si="10"/>
        <v>13845671</v>
      </c>
      <c r="I72" s="1">
        <f t="shared" si="10"/>
        <v>22390000</v>
      </c>
      <c r="J72" s="1">
        <f t="shared" si="10"/>
        <v>24328200</v>
      </c>
      <c r="K72" s="1">
        <f t="shared" si="10"/>
        <v>26258466</v>
      </c>
    </row>
    <row r="73" spans="1:11" ht="12.75" hidden="1">
      <c r="A73" s="1" t="s">
        <v>136</v>
      </c>
      <c r="B73" s="1">
        <f>+B74</f>
        <v>8533911.83333333</v>
      </c>
      <c r="C73" s="1">
        <f aca="true" t="shared" si="11" ref="C73:K73">+(C78+C80+C81+C82)-(B78+B80+B81+B82)</f>
        <v>603416</v>
      </c>
      <c r="D73" s="1">
        <f t="shared" si="11"/>
        <v>15865906</v>
      </c>
      <c r="E73" s="1">
        <f t="shared" si="11"/>
        <v>-16454579</v>
      </c>
      <c r="F73" s="1">
        <f>+(F78+F80+F81+F82)-(D78+D80+D81+D82)</f>
        <v>-14456693</v>
      </c>
      <c r="G73" s="1">
        <f>+(G78+G80+G81+G82)-(D78+D80+D81+D82)</f>
        <v>-14456693</v>
      </c>
      <c r="H73" s="1">
        <f>+(H78+H80+H81+H82)-(D78+D80+D81+D82)</f>
        <v>-15587012</v>
      </c>
      <c r="I73" s="1">
        <f>+(I78+I80+I81+I82)-(E78+E80+E81+E82)</f>
        <v>-14822194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137</v>
      </c>
      <c r="B74" s="1">
        <f>+TREND(C74:E74)</f>
        <v>8533911.83333333</v>
      </c>
      <c r="C74" s="1">
        <f>+C73</f>
        <v>603416</v>
      </c>
      <c r="D74" s="1">
        <f aca="true" t="shared" si="12" ref="D74:K74">+D73</f>
        <v>15865906</v>
      </c>
      <c r="E74" s="1">
        <f t="shared" si="12"/>
        <v>-16454579</v>
      </c>
      <c r="F74" s="1">
        <f t="shared" si="12"/>
        <v>-14456693</v>
      </c>
      <c r="G74" s="1">
        <f t="shared" si="12"/>
        <v>-14456693</v>
      </c>
      <c r="H74" s="1">
        <f t="shared" si="12"/>
        <v>-15587012</v>
      </c>
      <c r="I74" s="1">
        <f t="shared" si="12"/>
        <v>-14822194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138</v>
      </c>
      <c r="B75" s="1">
        <f>+B84-(((B80+B81+B78)*B70)-B79)</f>
        <v>-5306239.851154551</v>
      </c>
      <c r="C75" s="1">
        <f aca="true" t="shared" si="13" ref="C75:K75">+C84-(((C80+C81+C78)*C70)-C79)</f>
        <v>12700199</v>
      </c>
      <c r="D75" s="1">
        <f t="shared" si="13"/>
        <v>-339704207.37372035</v>
      </c>
      <c r="E75" s="1">
        <f t="shared" si="13"/>
        <v>841601.1985951327</v>
      </c>
      <c r="F75" s="1">
        <f t="shared" si="13"/>
        <v>-23534847.016253408</v>
      </c>
      <c r="G75" s="1">
        <f t="shared" si="13"/>
        <v>-23534847.016253408</v>
      </c>
      <c r="H75" s="1">
        <f t="shared" si="13"/>
        <v>-4960904.748493735</v>
      </c>
      <c r="I75" s="1">
        <f t="shared" si="13"/>
        <v>1333333</v>
      </c>
      <c r="J75" s="1">
        <f t="shared" si="13"/>
        <v>1439999</v>
      </c>
      <c r="K75" s="1">
        <f t="shared" si="13"/>
        <v>1555199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692779</v>
      </c>
      <c r="C77" s="3">
        <v>17275408</v>
      </c>
      <c r="D77" s="3">
        <v>19034001</v>
      </c>
      <c r="E77" s="3">
        <v>9390069</v>
      </c>
      <c r="F77" s="3">
        <v>10975607</v>
      </c>
      <c r="G77" s="3">
        <v>10975607</v>
      </c>
      <c r="H77" s="3">
        <v>13845671</v>
      </c>
      <c r="I77" s="3">
        <v>22390000</v>
      </c>
      <c r="J77" s="3">
        <v>24328200</v>
      </c>
      <c r="K77" s="3">
        <v>26258466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23346854</v>
      </c>
      <c r="C79" s="3">
        <v>12700199</v>
      </c>
      <c r="D79" s="3">
        <v>0</v>
      </c>
      <c r="E79" s="3">
        <v>25082883</v>
      </c>
      <c r="F79" s="3">
        <v>0</v>
      </c>
      <c r="G79" s="3">
        <v>0</v>
      </c>
      <c r="H79" s="3">
        <v>12596840</v>
      </c>
      <c r="I79" s="3">
        <v>1333333</v>
      </c>
      <c r="J79" s="3">
        <v>1439999</v>
      </c>
      <c r="K79" s="3">
        <v>1555199</v>
      </c>
    </row>
    <row r="80" spans="1:11" ht="12.75" hidden="1">
      <c r="A80" s="2" t="s">
        <v>67</v>
      </c>
      <c r="B80" s="3">
        <v>8049028</v>
      </c>
      <c r="C80" s="3">
        <v>2732359</v>
      </c>
      <c r="D80" s="3">
        <v>0</v>
      </c>
      <c r="E80" s="3">
        <v>14822194</v>
      </c>
      <c r="F80" s="3">
        <v>6220080</v>
      </c>
      <c r="G80" s="3">
        <v>6220080</v>
      </c>
      <c r="H80" s="3">
        <v>2682274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6758423</v>
      </c>
      <c r="C81" s="3">
        <v>12678508</v>
      </c>
      <c r="D81" s="3">
        <v>29216376</v>
      </c>
      <c r="E81" s="3">
        <v>0</v>
      </c>
      <c r="F81" s="3">
        <v>10600000</v>
      </c>
      <c r="G81" s="3">
        <v>10600000</v>
      </c>
      <c r="H81" s="3">
        <v>13007487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2060397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1340559</v>
      </c>
      <c r="C83" s="3">
        <v>0</v>
      </c>
      <c r="D83" s="3">
        <v>221311850</v>
      </c>
      <c r="E83" s="3">
        <v>15357194</v>
      </c>
      <c r="F83" s="3">
        <v>15357194</v>
      </c>
      <c r="G83" s="3">
        <v>15357194</v>
      </c>
      <c r="H83" s="3">
        <v>15494102</v>
      </c>
      <c r="I83" s="3">
        <v>22194000</v>
      </c>
      <c r="J83" s="3">
        <v>23969520</v>
      </c>
      <c r="K83" s="3">
        <v>25887090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31364471</v>
      </c>
      <c r="C5" s="6">
        <v>33152667</v>
      </c>
      <c r="D5" s="23">
        <v>39263184</v>
      </c>
      <c r="E5" s="24">
        <v>36225000</v>
      </c>
      <c r="F5" s="6">
        <v>113101955</v>
      </c>
      <c r="G5" s="25">
        <v>113101955</v>
      </c>
      <c r="H5" s="26">
        <v>41765807</v>
      </c>
      <c r="I5" s="24">
        <v>39703515</v>
      </c>
      <c r="J5" s="6">
        <v>41887208</v>
      </c>
      <c r="K5" s="25">
        <v>44191005</v>
      </c>
    </row>
    <row r="6" spans="1:11" ht="13.5">
      <c r="A6" s="22" t="s">
        <v>18</v>
      </c>
      <c r="B6" s="6">
        <v>63544537</v>
      </c>
      <c r="C6" s="6">
        <v>66305649</v>
      </c>
      <c r="D6" s="23">
        <v>73475631</v>
      </c>
      <c r="E6" s="24">
        <v>101182567</v>
      </c>
      <c r="F6" s="6">
        <v>8580997</v>
      </c>
      <c r="G6" s="25">
        <v>8580997</v>
      </c>
      <c r="H6" s="26">
        <v>75044801</v>
      </c>
      <c r="I6" s="24">
        <v>86236153</v>
      </c>
      <c r="J6" s="6">
        <v>91777706</v>
      </c>
      <c r="K6" s="25">
        <v>96825481</v>
      </c>
    </row>
    <row r="7" spans="1:11" ht="13.5">
      <c r="A7" s="22" t="s">
        <v>19</v>
      </c>
      <c r="B7" s="6">
        <v>4499065</v>
      </c>
      <c r="C7" s="6">
        <v>2121815</v>
      </c>
      <c r="D7" s="23">
        <v>3346566</v>
      </c>
      <c r="E7" s="24">
        <v>1500000</v>
      </c>
      <c r="F7" s="6">
        <v>1500000</v>
      </c>
      <c r="G7" s="25">
        <v>1500000</v>
      </c>
      <c r="H7" s="26">
        <v>2264754</v>
      </c>
      <c r="I7" s="24">
        <v>1578000</v>
      </c>
      <c r="J7" s="6">
        <v>1664790</v>
      </c>
      <c r="K7" s="25">
        <v>1756353</v>
      </c>
    </row>
    <row r="8" spans="1:11" ht="13.5">
      <c r="A8" s="22" t="s">
        <v>20</v>
      </c>
      <c r="B8" s="6">
        <v>79884000</v>
      </c>
      <c r="C8" s="6">
        <v>175337284</v>
      </c>
      <c r="D8" s="23">
        <v>124331147</v>
      </c>
      <c r="E8" s="24">
        <v>4111464</v>
      </c>
      <c r="F8" s="6">
        <v>153878464</v>
      </c>
      <c r="G8" s="25">
        <v>153878464</v>
      </c>
      <c r="H8" s="26">
        <v>112940603</v>
      </c>
      <c r="I8" s="24">
        <v>117752000</v>
      </c>
      <c r="J8" s="6">
        <v>129797000</v>
      </c>
      <c r="K8" s="25">
        <v>142305000</v>
      </c>
    </row>
    <row r="9" spans="1:11" ht="13.5">
      <c r="A9" s="22" t="s">
        <v>21</v>
      </c>
      <c r="B9" s="6">
        <v>10734265</v>
      </c>
      <c r="C9" s="6">
        <v>9846485</v>
      </c>
      <c r="D9" s="23">
        <v>11102118</v>
      </c>
      <c r="E9" s="24">
        <v>17423505</v>
      </c>
      <c r="F9" s="6">
        <v>33317941</v>
      </c>
      <c r="G9" s="25">
        <v>33317941</v>
      </c>
      <c r="H9" s="26">
        <v>17453458</v>
      </c>
      <c r="I9" s="24">
        <v>17683676</v>
      </c>
      <c r="J9" s="6">
        <v>18661854</v>
      </c>
      <c r="K9" s="25">
        <v>19693771</v>
      </c>
    </row>
    <row r="10" spans="1:11" ht="25.5">
      <c r="A10" s="27" t="s">
        <v>127</v>
      </c>
      <c r="B10" s="28">
        <f>SUM(B5:B9)</f>
        <v>190026338</v>
      </c>
      <c r="C10" s="29">
        <f aca="true" t="shared" si="0" ref="C10:K10">SUM(C5:C9)</f>
        <v>286763900</v>
      </c>
      <c r="D10" s="30">
        <f t="shared" si="0"/>
        <v>251518646</v>
      </c>
      <c r="E10" s="28">
        <f t="shared" si="0"/>
        <v>160442536</v>
      </c>
      <c r="F10" s="29">
        <f t="shared" si="0"/>
        <v>310379357</v>
      </c>
      <c r="G10" s="31">
        <f t="shared" si="0"/>
        <v>310379357</v>
      </c>
      <c r="H10" s="32">
        <f t="shared" si="0"/>
        <v>249469423</v>
      </c>
      <c r="I10" s="28">
        <f t="shared" si="0"/>
        <v>262953344</v>
      </c>
      <c r="J10" s="29">
        <f t="shared" si="0"/>
        <v>283788558</v>
      </c>
      <c r="K10" s="31">
        <f t="shared" si="0"/>
        <v>304771610</v>
      </c>
    </row>
    <row r="11" spans="1:11" ht="13.5">
      <c r="A11" s="22" t="s">
        <v>22</v>
      </c>
      <c r="B11" s="6">
        <v>55605593</v>
      </c>
      <c r="C11" s="6">
        <v>78459121</v>
      </c>
      <c r="D11" s="23">
        <v>89028900</v>
      </c>
      <c r="E11" s="24">
        <v>112253014</v>
      </c>
      <c r="F11" s="6">
        <v>109129996</v>
      </c>
      <c r="G11" s="25">
        <v>109129996</v>
      </c>
      <c r="H11" s="26">
        <v>99991061</v>
      </c>
      <c r="I11" s="24">
        <v>127833338</v>
      </c>
      <c r="J11" s="6">
        <v>136040698</v>
      </c>
      <c r="K11" s="25">
        <v>144775938</v>
      </c>
    </row>
    <row r="12" spans="1:11" ht="13.5">
      <c r="A12" s="22" t="s">
        <v>23</v>
      </c>
      <c r="B12" s="6">
        <v>6037571</v>
      </c>
      <c r="C12" s="6">
        <v>7439354</v>
      </c>
      <c r="D12" s="23">
        <v>8524562</v>
      </c>
      <c r="E12" s="24">
        <v>9306032</v>
      </c>
      <c r="F12" s="6">
        <v>10092032</v>
      </c>
      <c r="G12" s="25">
        <v>10092032</v>
      </c>
      <c r="H12" s="26">
        <v>9609282</v>
      </c>
      <c r="I12" s="24">
        <v>0</v>
      </c>
      <c r="J12" s="6">
        <v>0</v>
      </c>
      <c r="K12" s="25">
        <v>0</v>
      </c>
    </row>
    <row r="13" spans="1:11" ht="13.5">
      <c r="A13" s="22" t="s">
        <v>128</v>
      </c>
      <c r="B13" s="6">
        <v>20179021</v>
      </c>
      <c r="C13" s="6">
        <v>23372468</v>
      </c>
      <c r="D13" s="23">
        <v>26154498</v>
      </c>
      <c r="E13" s="24">
        <v>14750952</v>
      </c>
      <c r="F13" s="6">
        <v>25989000</v>
      </c>
      <c r="G13" s="25">
        <v>25989000</v>
      </c>
      <c r="H13" s="26">
        <v>29234814</v>
      </c>
      <c r="I13" s="24">
        <v>27109254</v>
      </c>
      <c r="J13" s="6">
        <v>30373303</v>
      </c>
      <c r="K13" s="25">
        <v>32043835</v>
      </c>
    </row>
    <row r="14" spans="1:11" ht="13.5">
      <c r="A14" s="22" t="s">
        <v>24</v>
      </c>
      <c r="B14" s="6">
        <v>0</v>
      </c>
      <c r="C14" s="6">
        <v>1166366</v>
      </c>
      <c r="D14" s="23">
        <v>2491841</v>
      </c>
      <c r="E14" s="24">
        <v>0</v>
      </c>
      <c r="F14" s="6">
        <v>0</v>
      </c>
      <c r="G14" s="25">
        <v>0</v>
      </c>
      <c r="H14" s="26">
        <v>1999967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36242982</v>
      </c>
      <c r="C15" s="6">
        <v>41249614</v>
      </c>
      <c r="D15" s="23">
        <v>8952758</v>
      </c>
      <c r="E15" s="24">
        <v>52758942</v>
      </c>
      <c r="F15" s="6">
        <v>57459942</v>
      </c>
      <c r="G15" s="25">
        <v>57459942</v>
      </c>
      <c r="H15" s="26">
        <v>44636771</v>
      </c>
      <c r="I15" s="24">
        <v>55502407</v>
      </c>
      <c r="J15" s="6">
        <v>58555040</v>
      </c>
      <c r="K15" s="25">
        <v>61775567</v>
      </c>
    </row>
    <row r="16" spans="1:11" ht="13.5">
      <c r="A16" s="33" t="s">
        <v>26</v>
      </c>
      <c r="B16" s="6">
        <v>1508958</v>
      </c>
      <c r="C16" s="6">
        <v>90736438</v>
      </c>
      <c r="D16" s="23">
        <v>0</v>
      </c>
      <c r="E16" s="24">
        <v>1800000</v>
      </c>
      <c r="F16" s="6">
        <v>3109000</v>
      </c>
      <c r="G16" s="25">
        <v>3109000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65986019</v>
      </c>
      <c r="C17" s="6">
        <v>78744603</v>
      </c>
      <c r="D17" s="23">
        <v>127636395</v>
      </c>
      <c r="E17" s="24">
        <v>155282946</v>
      </c>
      <c r="F17" s="6">
        <v>91634902</v>
      </c>
      <c r="G17" s="25">
        <v>91634902</v>
      </c>
      <c r="H17" s="26">
        <v>88590508</v>
      </c>
      <c r="I17" s="24">
        <v>89452313</v>
      </c>
      <c r="J17" s="6">
        <v>94372190</v>
      </c>
      <c r="K17" s="25">
        <v>99562661</v>
      </c>
    </row>
    <row r="18" spans="1:11" ht="13.5">
      <c r="A18" s="34" t="s">
        <v>28</v>
      </c>
      <c r="B18" s="35">
        <f>SUM(B11:B17)</f>
        <v>185560144</v>
      </c>
      <c r="C18" s="36">
        <f aca="true" t="shared" si="1" ref="C18:K18">SUM(C11:C17)</f>
        <v>321167964</v>
      </c>
      <c r="D18" s="37">
        <f t="shared" si="1"/>
        <v>262788954</v>
      </c>
      <c r="E18" s="35">
        <f t="shared" si="1"/>
        <v>346151886</v>
      </c>
      <c r="F18" s="36">
        <f t="shared" si="1"/>
        <v>297414872</v>
      </c>
      <c r="G18" s="38">
        <f t="shared" si="1"/>
        <v>297414872</v>
      </c>
      <c r="H18" s="39">
        <f t="shared" si="1"/>
        <v>274062403</v>
      </c>
      <c r="I18" s="35">
        <f t="shared" si="1"/>
        <v>299897312</v>
      </c>
      <c r="J18" s="36">
        <f t="shared" si="1"/>
        <v>319341231</v>
      </c>
      <c r="K18" s="38">
        <f t="shared" si="1"/>
        <v>338158001</v>
      </c>
    </row>
    <row r="19" spans="1:11" ht="13.5">
      <c r="A19" s="34" t="s">
        <v>29</v>
      </c>
      <c r="B19" s="40">
        <f>+B10-B18</f>
        <v>4466194</v>
      </c>
      <c r="C19" s="41">
        <f aca="true" t="shared" si="2" ref="C19:K19">+C10-C18</f>
        <v>-34404064</v>
      </c>
      <c r="D19" s="42">
        <f t="shared" si="2"/>
        <v>-11270308</v>
      </c>
      <c r="E19" s="40">
        <f t="shared" si="2"/>
        <v>-185709350</v>
      </c>
      <c r="F19" s="41">
        <f t="shared" si="2"/>
        <v>12964485</v>
      </c>
      <c r="G19" s="43">
        <f t="shared" si="2"/>
        <v>12964485</v>
      </c>
      <c r="H19" s="44">
        <f t="shared" si="2"/>
        <v>-24592980</v>
      </c>
      <c r="I19" s="40">
        <f t="shared" si="2"/>
        <v>-36943968</v>
      </c>
      <c r="J19" s="41">
        <f t="shared" si="2"/>
        <v>-35552673</v>
      </c>
      <c r="K19" s="43">
        <f t="shared" si="2"/>
        <v>-33386391</v>
      </c>
    </row>
    <row r="20" spans="1:11" ht="13.5">
      <c r="A20" s="22" t="s">
        <v>30</v>
      </c>
      <c r="B20" s="24">
        <v>42204667</v>
      </c>
      <c r="C20" s="6">
        <v>26524000</v>
      </c>
      <c r="D20" s="23">
        <v>30214707</v>
      </c>
      <c r="E20" s="24">
        <v>30269000</v>
      </c>
      <c r="F20" s="6">
        <v>30269000</v>
      </c>
      <c r="G20" s="25">
        <v>30269000</v>
      </c>
      <c r="H20" s="26">
        <v>27619620</v>
      </c>
      <c r="I20" s="24">
        <v>38590000</v>
      </c>
      <c r="J20" s="6">
        <v>38802000</v>
      </c>
      <c r="K20" s="25">
        <v>43402000</v>
      </c>
    </row>
    <row r="21" spans="1:11" ht="13.5">
      <c r="A21" s="22" t="s">
        <v>129</v>
      </c>
      <c r="B21" s="45">
        <v>978405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47649266</v>
      </c>
      <c r="C22" s="52">
        <f aca="true" t="shared" si="3" ref="C22:K22">SUM(C19:C21)</f>
        <v>-7880064</v>
      </c>
      <c r="D22" s="53">
        <f t="shared" si="3"/>
        <v>18944399</v>
      </c>
      <c r="E22" s="51">
        <f t="shared" si="3"/>
        <v>-155440350</v>
      </c>
      <c r="F22" s="52">
        <f t="shared" si="3"/>
        <v>43233485</v>
      </c>
      <c r="G22" s="54">
        <f t="shared" si="3"/>
        <v>43233485</v>
      </c>
      <c r="H22" s="55">
        <f t="shared" si="3"/>
        <v>3026640</v>
      </c>
      <c r="I22" s="51">
        <f t="shared" si="3"/>
        <v>1646032</v>
      </c>
      <c r="J22" s="52">
        <f t="shared" si="3"/>
        <v>3249327</v>
      </c>
      <c r="K22" s="54">
        <f t="shared" si="3"/>
        <v>10015609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47649266</v>
      </c>
      <c r="C24" s="41">
        <f aca="true" t="shared" si="4" ref="C24:K24">SUM(C22:C23)</f>
        <v>-7880064</v>
      </c>
      <c r="D24" s="42">
        <f t="shared" si="4"/>
        <v>18944399</v>
      </c>
      <c r="E24" s="40">
        <f t="shared" si="4"/>
        <v>-155440350</v>
      </c>
      <c r="F24" s="41">
        <f t="shared" si="4"/>
        <v>43233485</v>
      </c>
      <c r="G24" s="43">
        <f t="shared" si="4"/>
        <v>43233485</v>
      </c>
      <c r="H24" s="44">
        <f t="shared" si="4"/>
        <v>3026640</v>
      </c>
      <c r="I24" s="40">
        <f t="shared" si="4"/>
        <v>1646032</v>
      </c>
      <c r="J24" s="41">
        <f t="shared" si="4"/>
        <v>3249327</v>
      </c>
      <c r="K24" s="43">
        <f t="shared" si="4"/>
        <v>10015609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47354744</v>
      </c>
      <c r="C27" s="7">
        <v>57705870</v>
      </c>
      <c r="D27" s="64">
        <v>34382500</v>
      </c>
      <c r="E27" s="65">
        <v>76546000</v>
      </c>
      <c r="F27" s="7">
        <v>76546000</v>
      </c>
      <c r="G27" s="66">
        <v>76546000</v>
      </c>
      <c r="H27" s="67">
        <v>36309295</v>
      </c>
      <c r="I27" s="65">
        <v>39537208</v>
      </c>
      <c r="J27" s="7">
        <v>0</v>
      </c>
      <c r="K27" s="66">
        <v>0</v>
      </c>
    </row>
    <row r="28" spans="1:11" ht="13.5">
      <c r="A28" s="68" t="s">
        <v>30</v>
      </c>
      <c r="B28" s="6">
        <v>40031368</v>
      </c>
      <c r="C28" s="6">
        <v>27575441</v>
      </c>
      <c r="D28" s="23">
        <v>34382500</v>
      </c>
      <c r="E28" s="24">
        <v>76546000</v>
      </c>
      <c r="F28" s="6">
        <v>33891000</v>
      </c>
      <c r="G28" s="25">
        <v>33891000</v>
      </c>
      <c r="H28" s="26">
        <v>32349963</v>
      </c>
      <c r="I28" s="24">
        <v>38590208</v>
      </c>
      <c r="J28" s="6">
        <v>0</v>
      </c>
      <c r="K28" s="25">
        <v>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7323376</v>
      </c>
      <c r="C31" s="6">
        <v>30130429</v>
      </c>
      <c r="D31" s="23">
        <v>0</v>
      </c>
      <c r="E31" s="24">
        <v>0</v>
      </c>
      <c r="F31" s="6">
        <v>42655000</v>
      </c>
      <c r="G31" s="25">
        <v>42655000</v>
      </c>
      <c r="H31" s="26">
        <v>3959332</v>
      </c>
      <c r="I31" s="24">
        <v>947000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47354744</v>
      </c>
      <c r="C32" s="7">
        <f aca="true" t="shared" si="5" ref="C32:K32">SUM(C28:C31)</f>
        <v>57705870</v>
      </c>
      <c r="D32" s="64">
        <f t="shared" si="5"/>
        <v>34382500</v>
      </c>
      <c r="E32" s="65">
        <f t="shared" si="5"/>
        <v>76546000</v>
      </c>
      <c r="F32" s="7">
        <f t="shared" si="5"/>
        <v>76546000</v>
      </c>
      <c r="G32" s="66">
        <f t="shared" si="5"/>
        <v>76546000</v>
      </c>
      <c r="H32" s="67">
        <f t="shared" si="5"/>
        <v>36309295</v>
      </c>
      <c r="I32" s="65">
        <f t="shared" si="5"/>
        <v>39537208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136481762</v>
      </c>
      <c r="C35" s="6">
        <v>174385277</v>
      </c>
      <c r="D35" s="23">
        <v>157865854</v>
      </c>
      <c r="E35" s="24">
        <v>57917000</v>
      </c>
      <c r="F35" s="6">
        <v>7232947</v>
      </c>
      <c r="G35" s="25">
        <v>7232947</v>
      </c>
      <c r="H35" s="26">
        <v>61145360</v>
      </c>
      <c r="I35" s="24">
        <v>50225113</v>
      </c>
      <c r="J35" s="6">
        <v>52794994</v>
      </c>
      <c r="K35" s="25">
        <v>55506218</v>
      </c>
    </row>
    <row r="36" spans="1:11" ht="13.5">
      <c r="A36" s="22" t="s">
        <v>39</v>
      </c>
      <c r="B36" s="6">
        <v>438681768</v>
      </c>
      <c r="C36" s="6">
        <v>480552802</v>
      </c>
      <c r="D36" s="23">
        <v>489624553</v>
      </c>
      <c r="E36" s="24">
        <v>477409000</v>
      </c>
      <c r="F36" s="6">
        <v>98843348</v>
      </c>
      <c r="G36" s="25">
        <v>98843348</v>
      </c>
      <c r="H36" s="26">
        <v>602330216</v>
      </c>
      <c r="I36" s="24">
        <v>518861344</v>
      </c>
      <c r="J36" s="6">
        <v>518861345</v>
      </c>
      <c r="K36" s="25">
        <v>518861346</v>
      </c>
    </row>
    <row r="37" spans="1:11" ht="13.5">
      <c r="A37" s="22" t="s">
        <v>40</v>
      </c>
      <c r="B37" s="6">
        <v>57665879</v>
      </c>
      <c r="C37" s="6">
        <v>76810752</v>
      </c>
      <c r="D37" s="23">
        <v>56341210</v>
      </c>
      <c r="E37" s="24">
        <v>29399000</v>
      </c>
      <c r="F37" s="6">
        <v>0</v>
      </c>
      <c r="G37" s="25">
        <v>0</v>
      </c>
      <c r="H37" s="26">
        <v>69186436</v>
      </c>
      <c r="I37" s="24">
        <v>48579527</v>
      </c>
      <c r="J37" s="6">
        <v>2867878</v>
      </c>
      <c r="K37" s="25">
        <v>3025611</v>
      </c>
    </row>
    <row r="38" spans="1:11" ht="13.5">
      <c r="A38" s="22" t="s">
        <v>41</v>
      </c>
      <c r="B38" s="6">
        <v>16003377</v>
      </c>
      <c r="C38" s="6">
        <v>25543562</v>
      </c>
      <c r="D38" s="23">
        <v>19621274</v>
      </c>
      <c r="E38" s="24">
        <v>21157000</v>
      </c>
      <c r="F38" s="6">
        <v>0</v>
      </c>
      <c r="G38" s="25">
        <v>0</v>
      </c>
      <c r="H38" s="26">
        <v>18940475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501494274</v>
      </c>
      <c r="C39" s="6">
        <v>552583765</v>
      </c>
      <c r="D39" s="23">
        <v>571527923</v>
      </c>
      <c r="E39" s="24">
        <v>484770000</v>
      </c>
      <c r="F39" s="6">
        <v>106076295</v>
      </c>
      <c r="G39" s="25">
        <v>106076295</v>
      </c>
      <c r="H39" s="26">
        <v>575348665</v>
      </c>
      <c r="I39" s="24">
        <v>520506930</v>
      </c>
      <c r="J39" s="6">
        <v>568788461</v>
      </c>
      <c r="K39" s="25">
        <v>571341953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28501539</v>
      </c>
      <c r="C42" s="6">
        <v>37550886</v>
      </c>
      <c r="D42" s="23">
        <v>22958334</v>
      </c>
      <c r="E42" s="24">
        <v>22266006</v>
      </c>
      <c r="F42" s="6">
        <v>-262715994</v>
      </c>
      <c r="G42" s="25">
        <v>-262715994</v>
      </c>
      <c r="H42" s="26">
        <v>44522251</v>
      </c>
      <c r="I42" s="24">
        <v>-9356741</v>
      </c>
      <c r="J42" s="6">
        <v>21933664</v>
      </c>
      <c r="K42" s="25">
        <v>28514696</v>
      </c>
    </row>
    <row r="43" spans="1:11" ht="13.5">
      <c r="A43" s="22" t="s">
        <v>45</v>
      </c>
      <c r="B43" s="6">
        <v>-48885892</v>
      </c>
      <c r="C43" s="6">
        <v>-57705870</v>
      </c>
      <c r="D43" s="23">
        <v>-35622030</v>
      </c>
      <c r="E43" s="24">
        <v>-58863000</v>
      </c>
      <c r="F43" s="6">
        <v>-98818000</v>
      </c>
      <c r="G43" s="25">
        <v>-98818000</v>
      </c>
      <c r="H43" s="26">
        <v>-42749652</v>
      </c>
      <c r="I43" s="24">
        <v>-38590000</v>
      </c>
      <c r="J43" s="6">
        <v>-38802000</v>
      </c>
      <c r="K43" s="25">
        <v>-43402000</v>
      </c>
    </row>
    <row r="44" spans="1:11" ht="13.5">
      <c r="A44" s="22" t="s">
        <v>46</v>
      </c>
      <c r="B44" s="6">
        <v>0</v>
      </c>
      <c r="C44" s="6">
        <v>24538425</v>
      </c>
      <c r="D44" s="23">
        <v>-18033114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39475890</v>
      </c>
      <c r="C45" s="7">
        <v>43859253</v>
      </c>
      <c r="D45" s="64">
        <v>11975583</v>
      </c>
      <c r="E45" s="65">
        <v>11921006</v>
      </c>
      <c r="F45" s="7">
        <v>-361533994</v>
      </c>
      <c r="G45" s="66">
        <v>-361533994</v>
      </c>
      <c r="H45" s="67">
        <v>13748182</v>
      </c>
      <c r="I45" s="65">
        <v>-5274348</v>
      </c>
      <c r="J45" s="7">
        <v>-22142684</v>
      </c>
      <c r="K45" s="66">
        <v>-37029988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39475812</v>
      </c>
      <c r="C48" s="6">
        <v>41131463</v>
      </c>
      <c r="D48" s="23">
        <v>11975583</v>
      </c>
      <c r="E48" s="24">
        <v>7623000</v>
      </c>
      <c r="F48" s="6">
        <v>0</v>
      </c>
      <c r="G48" s="25">
        <v>0</v>
      </c>
      <c r="H48" s="26">
        <v>13748182</v>
      </c>
      <c r="I48" s="24">
        <v>15316094</v>
      </c>
      <c r="J48" s="6">
        <v>16158479</v>
      </c>
      <c r="K48" s="25">
        <v>17047195</v>
      </c>
    </row>
    <row r="49" spans="1:11" ht="13.5">
      <c r="A49" s="22" t="s">
        <v>50</v>
      </c>
      <c r="B49" s="6">
        <f>+B75</f>
        <v>-35181819.239816874</v>
      </c>
      <c r="C49" s="6">
        <f aca="true" t="shared" si="6" ref="C49:K49">+C75</f>
        <v>-65430144.693767294</v>
      </c>
      <c r="D49" s="23">
        <f t="shared" si="6"/>
        <v>-40739748.31064834</v>
      </c>
      <c r="E49" s="24">
        <f t="shared" si="6"/>
        <v>-7470745.455382496</v>
      </c>
      <c r="F49" s="6">
        <f t="shared" si="6"/>
        <v>-6002115.978079662</v>
      </c>
      <c r="G49" s="25">
        <f t="shared" si="6"/>
        <v>-6002115.978079662</v>
      </c>
      <c r="H49" s="26">
        <f t="shared" si="6"/>
        <v>30167088.278034687</v>
      </c>
      <c r="I49" s="24">
        <f t="shared" si="6"/>
        <v>14043037.61167799</v>
      </c>
      <c r="J49" s="6">
        <f t="shared" si="6"/>
        <v>-33747383.180397026</v>
      </c>
      <c r="K49" s="25">
        <f t="shared" si="6"/>
        <v>-35603466.35775146</v>
      </c>
    </row>
    <row r="50" spans="1:11" ht="13.5">
      <c r="A50" s="34" t="s">
        <v>51</v>
      </c>
      <c r="B50" s="7">
        <f>+B48-B49</f>
        <v>74657631.23981687</v>
      </c>
      <c r="C50" s="7">
        <f aca="true" t="shared" si="7" ref="C50:K50">+C48-C49</f>
        <v>106561607.6937673</v>
      </c>
      <c r="D50" s="64">
        <f t="shared" si="7"/>
        <v>52715331.31064834</v>
      </c>
      <c r="E50" s="65">
        <f t="shared" si="7"/>
        <v>15093745.455382496</v>
      </c>
      <c r="F50" s="7">
        <f t="shared" si="7"/>
        <v>6002115.978079662</v>
      </c>
      <c r="G50" s="66">
        <f t="shared" si="7"/>
        <v>6002115.978079662</v>
      </c>
      <c r="H50" s="67">
        <f t="shared" si="7"/>
        <v>-16418906.278034687</v>
      </c>
      <c r="I50" s="65">
        <f t="shared" si="7"/>
        <v>1273056.3883220106</v>
      </c>
      <c r="J50" s="7">
        <f t="shared" si="7"/>
        <v>49905862.180397026</v>
      </c>
      <c r="K50" s="66">
        <f t="shared" si="7"/>
        <v>52650661.35775146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398275744</v>
      </c>
      <c r="C53" s="6">
        <v>433016412</v>
      </c>
      <c r="D53" s="23">
        <v>479742904</v>
      </c>
      <c r="E53" s="24">
        <v>106815000</v>
      </c>
      <c r="F53" s="6">
        <v>106815000</v>
      </c>
      <c r="G53" s="25">
        <v>106815000</v>
      </c>
      <c r="H53" s="26">
        <v>66578295</v>
      </c>
      <c r="I53" s="24">
        <v>39537208</v>
      </c>
      <c r="J53" s="6">
        <v>0</v>
      </c>
      <c r="K53" s="25">
        <v>0</v>
      </c>
    </row>
    <row r="54" spans="1:11" ht="13.5">
      <c r="A54" s="22" t="s">
        <v>128</v>
      </c>
      <c r="B54" s="6">
        <v>20179021</v>
      </c>
      <c r="C54" s="6">
        <v>23372468</v>
      </c>
      <c r="D54" s="23">
        <v>26154498</v>
      </c>
      <c r="E54" s="24">
        <v>14750952</v>
      </c>
      <c r="F54" s="6">
        <v>25989000</v>
      </c>
      <c r="G54" s="25">
        <v>25989000</v>
      </c>
      <c r="H54" s="26">
        <v>29234814</v>
      </c>
      <c r="I54" s="24">
        <v>27109254</v>
      </c>
      <c r="J54" s="6">
        <v>30373303</v>
      </c>
      <c r="K54" s="25">
        <v>32043835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9484000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756934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8480613</v>
      </c>
      <c r="F60" s="6">
        <v>0</v>
      </c>
      <c r="G60" s="25">
        <v>0</v>
      </c>
      <c r="H60" s="26">
        <v>0</v>
      </c>
      <c r="I60" s="24">
        <v>10188578</v>
      </c>
      <c r="J60" s="6">
        <v>10748950</v>
      </c>
      <c r="K60" s="25">
        <v>11340142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2756</v>
      </c>
      <c r="E63" s="91">
        <v>2756</v>
      </c>
      <c r="F63" s="92">
        <v>2756</v>
      </c>
      <c r="G63" s="93">
        <v>2756</v>
      </c>
      <c r="H63" s="94">
        <v>2756</v>
      </c>
      <c r="I63" s="91">
        <v>2756</v>
      </c>
      <c r="J63" s="92">
        <v>2756</v>
      </c>
      <c r="K63" s="93">
        <v>2756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20488</v>
      </c>
      <c r="E65" s="91">
        <v>20488</v>
      </c>
      <c r="F65" s="92">
        <v>20488</v>
      </c>
      <c r="G65" s="93">
        <v>20488</v>
      </c>
      <c r="H65" s="94">
        <v>20488</v>
      </c>
      <c r="I65" s="91">
        <v>20488</v>
      </c>
      <c r="J65" s="92">
        <v>20488</v>
      </c>
      <c r="K65" s="93">
        <v>20488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0.9608248316956254</v>
      </c>
      <c r="C70" s="5">
        <f aca="true" t="shared" si="8" ref="C70:K70">IF(ISERROR(C71/C72),0,(C71/C72))</f>
        <v>0.918064147978276</v>
      </c>
      <c r="D70" s="5">
        <f t="shared" si="8"/>
        <v>0.8839640965900167</v>
      </c>
      <c r="E70" s="5">
        <f t="shared" si="8"/>
        <v>0.7326953339185044</v>
      </c>
      <c r="F70" s="5">
        <f t="shared" si="8"/>
        <v>0.9549558143513406</v>
      </c>
      <c r="G70" s="5">
        <f t="shared" si="8"/>
        <v>0.9549558143513406</v>
      </c>
      <c r="H70" s="5">
        <f t="shared" si="8"/>
        <v>0.7812210900867549</v>
      </c>
      <c r="I70" s="5">
        <f t="shared" si="8"/>
        <v>0.9898310542052272</v>
      </c>
      <c r="J70" s="5">
        <f t="shared" si="8"/>
        <v>1.0184348951721998</v>
      </c>
      <c r="K70" s="5">
        <f t="shared" si="8"/>
        <v>1.018434249657133</v>
      </c>
    </row>
    <row r="71" spans="1:11" ht="12.75" hidden="1">
      <c r="A71" s="1" t="s">
        <v>134</v>
      </c>
      <c r="B71" s="1">
        <f>+B83</f>
        <v>101504680</v>
      </c>
      <c r="C71" s="1">
        <f aca="true" t="shared" si="9" ref="C71:K71">+C83</f>
        <v>100348819</v>
      </c>
      <c r="D71" s="1">
        <f t="shared" si="9"/>
        <v>108005623</v>
      </c>
      <c r="E71" s="1">
        <f t="shared" si="9"/>
        <v>113444004</v>
      </c>
      <c r="F71" s="1">
        <f t="shared" si="9"/>
        <v>148019004</v>
      </c>
      <c r="G71" s="1">
        <f t="shared" si="9"/>
        <v>148019004</v>
      </c>
      <c r="H71" s="1">
        <f t="shared" si="9"/>
        <v>104889920</v>
      </c>
      <c r="I71" s="1">
        <f t="shared" si="9"/>
        <v>142162846</v>
      </c>
      <c r="J71" s="1">
        <f t="shared" si="9"/>
        <v>155134896</v>
      </c>
      <c r="K71" s="1">
        <f t="shared" si="9"/>
        <v>163672830</v>
      </c>
    </row>
    <row r="72" spans="1:11" ht="12.75" hidden="1">
      <c r="A72" s="1" t="s">
        <v>135</v>
      </c>
      <c r="B72" s="1">
        <f>+B77</f>
        <v>105643273</v>
      </c>
      <c r="C72" s="1">
        <f aca="true" t="shared" si="10" ref="C72:K72">+C77</f>
        <v>109304801</v>
      </c>
      <c r="D72" s="1">
        <f t="shared" si="10"/>
        <v>122183269</v>
      </c>
      <c r="E72" s="1">
        <f t="shared" si="10"/>
        <v>154831072</v>
      </c>
      <c r="F72" s="1">
        <f t="shared" si="10"/>
        <v>155000893</v>
      </c>
      <c r="G72" s="1">
        <f t="shared" si="10"/>
        <v>155000893</v>
      </c>
      <c r="H72" s="1">
        <f t="shared" si="10"/>
        <v>134264066</v>
      </c>
      <c r="I72" s="1">
        <f t="shared" si="10"/>
        <v>143623344</v>
      </c>
      <c r="J72" s="1">
        <f t="shared" si="10"/>
        <v>152326768</v>
      </c>
      <c r="K72" s="1">
        <f t="shared" si="10"/>
        <v>160710257</v>
      </c>
    </row>
    <row r="73" spans="1:11" ht="12.75" hidden="1">
      <c r="A73" s="1" t="s">
        <v>136</v>
      </c>
      <c r="B73" s="1">
        <f>+B74</f>
        <v>51420122.5</v>
      </c>
      <c r="C73" s="1">
        <f aca="true" t="shared" si="11" ref="C73:K73">+(C78+C80+C81+C82)-(B78+B80+B81+B82)</f>
        <v>37084518</v>
      </c>
      <c r="D73" s="1">
        <f t="shared" si="11"/>
        <v>12964253</v>
      </c>
      <c r="E73" s="1">
        <f t="shared" si="11"/>
        <v>-97169639</v>
      </c>
      <c r="F73" s="1">
        <f>+(F78+F80+F81+F82)-(D78+D80+D81+D82)</f>
        <v>-137678410</v>
      </c>
      <c r="G73" s="1">
        <f>+(G78+G80+G81+G82)-(D78+D80+D81+D82)</f>
        <v>-137678410</v>
      </c>
      <c r="H73" s="1">
        <f>+(H78+H80+H81+H82)-(D78+D80+D81+D82)</f>
        <v>-98452761</v>
      </c>
      <c r="I73" s="1">
        <f>+(I78+I80+I81+I82)-(E78+E80+E81+E82)</f>
        <v>-15384981</v>
      </c>
      <c r="J73" s="1">
        <f t="shared" si="11"/>
        <v>1727496</v>
      </c>
      <c r="K73" s="1">
        <f t="shared" si="11"/>
        <v>1822508</v>
      </c>
    </row>
    <row r="74" spans="1:11" ht="12.75" hidden="1">
      <c r="A74" s="1" t="s">
        <v>137</v>
      </c>
      <c r="B74" s="1">
        <f>+TREND(C74:E74)</f>
        <v>51420122.5</v>
      </c>
      <c r="C74" s="1">
        <f>+C73</f>
        <v>37084518</v>
      </c>
      <c r="D74" s="1">
        <f aca="true" t="shared" si="12" ref="D74:K74">+D73</f>
        <v>12964253</v>
      </c>
      <c r="E74" s="1">
        <f t="shared" si="12"/>
        <v>-97169639</v>
      </c>
      <c r="F74" s="1">
        <f t="shared" si="12"/>
        <v>-137678410</v>
      </c>
      <c r="G74" s="1">
        <f t="shared" si="12"/>
        <v>-137678410</v>
      </c>
      <c r="H74" s="1">
        <f t="shared" si="12"/>
        <v>-98452761</v>
      </c>
      <c r="I74" s="1">
        <f t="shared" si="12"/>
        <v>-15384981</v>
      </c>
      <c r="J74" s="1">
        <f t="shared" si="12"/>
        <v>1727496</v>
      </c>
      <c r="K74" s="1">
        <f t="shared" si="12"/>
        <v>1822508</v>
      </c>
    </row>
    <row r="75" spans="1:11" ht="12.75" hidden="1">
      <c r="A75" s="1" t="s">
        <v>138</v>
      </c>
      <c r="B75" s="1">
        <f>+B84-(((B80+B81+B78)*B70)-B79)</f>
        <v>-35181819.239816874</v>
      </c>
      <c r="C75" s="1">
        <f aca="true" t="shared" si="13" ref="C75:K75">+C84-(((C80+C81+C78)*C70)-C79)</f>
        <v>-65430144.693767294</v>
      </c>
      <c r="D75" s="1">
        <f t="shared" si="13"/>
        <v>-40739748.31064834</v>
      </c>
      <c r="E75" s="1">
        <f t="shared" si="13"/>
        <v>-7470745.455382496</v>
      </c>
      <c r="F75" s="1">
        <f t="shared" si="13"/>
        <v>-6002115.978079662</v>
      </c>
      <c r="G75" s="1">
        <f t="shared" si="13"/>
        <v>-6002115.978079662</v>
      </c>
      <c r="H75" s="1">
        <f t="shared" si="13"/>
        <v>30167088.278034687</v>
      </c>
      <c r="I75" s="1">
        <f t="shared" si="13"/>
        <v>14043037.61167799</v>
      </c>
      <c r="J75" s="1">
        <f t="shared" si="13"/>
        <v>-33747383.180397026</v>
      </c>
      <c r="K75" s="1">
        <f t="shared" si="13"/>
        <v>-35603466.35775146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105643273</v>
      </c>
      <c r="C77" s="3">
        <v>109304801</v>
      </c>
      <c r="D77" s="3">
        <v>122183269</v>
      </c>
      <c r="E77" s="3">
        <v>154831072</v>
      </c>
      <c r="F77" s="3">
        <v>155000893</v>
      </c>
      <c r="G77" s="3">
        <v>155000893</v>
      </c>
      <c r="H77" s="3">
        <v>134264066</v>
      </c>
      <c r="I77" s="3">
        <v>143623344</v>
      </c>
      <c r="J77" s="3">
        <v>152326768</v>
      </c>
      <c r="K77" s="3">
        <v>160710257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55053918</v>
      </c>
      <c r="C79" s="3">
        <v>54835695</v>
      </c>
      <c r="D79" s="3">
        <v>46101041</v>
      </c>
      <c r="E79" s="3">
        <v>26815000</v>
      </c>
      <c r="F79" s="3">
        <v>0</v>
      </c>
      <c r="G79" s="3">
        <v>0</v>
      </c>
      <c r="H79" s="3">
        <v>65721146</v>
      </c>
      <c r="I79" s="3">
        <v>45132660</v>
      </c>
      <c r="J79" s="3">
        <v>0</v>
      </c>
      <c r="K79" s="3">
        <v>0</v>
      </c>
    </row>
    <row r="80" spans="1:11" ht="12.75" hidden="1">
      <c r="A80" s="2" t="s">
        <v>67</v>
      </c>
      <c r="B80" s="3">
        <v>10491233</v>
      </c>
      <c r="C80" s="3">
        <v>18172386</v>
      </c>
      <c r="D80" s="3">
        <v>0</v>
      </c>
      <c r="E80" s="3">
        <v>46794000</v>
      </c>
      <c r="F80" s="3">
        <v>0</v>
      </c>
      <c r="G80" s="3">
        <v>0</v>
      </c>
      <c r="H80" s="3">
        <v>43131452</v>
      </c>
      <c r="I80" s="3">
        <v>31409019</v>
      </c>
      <c r="J80" s="3">
        <v>33136515</v>
      </c>
      <c r="K80" s="3">
        <v>34959023</v>
      </c>
    </row>
    <row r="81" spans="1:11" ht="12.75" hidden="1">
      <c r="A81" s="2" t="s">
        <v>68</v>
      </c>
      <c r="B81" s="3">
        <v>83423635</v>
      </c>
      <c r="C81" s="3">
        <v>112827000</v>
      </c>
      <c r="D81" s="3">
        <v>98240177</v>
      </c>
      <c r="E81" s="3">
        <v>0</v>
      </c>
      <c r="F81" s="3">
        <v>6285229</v>
      </c>
      <c r="G81" s="3">
        <v>6285229</v>
      </c>
      <c r="H81" s="3">
        <v>2379426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45723462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101504680</v>
      </c>
      <c r="C83" s="3">
        <v>100348819</v>
      </c>
      <c r="D83" s="3">
        <v>108005623</v>
      </c>
      <c r="E83" s="3">
        <v>113444004</v>
      </c>
      <c r="F83" s="3">
        <v>148019004</v>
      </c>
      <c r="G83" s="3">
        <v>148019004</v>
      </c>
      <c r="H83" s="3">
        <v>104889920</v>
      </c>
      <c r="I83" s="3">
        <v>142162846</v>
      </c>
      <c r="J83" s="3">
        <v>155134896</v>
      </c>
      <c r="K83" s="3">
        <v>163672830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55167650</v>
      </c>
      <c r="C6" s="6">
        <v>44209437</v>
      </c>
      <c r="D6" s="23">
        <v>44106674</v>
      </c>
      <c r="E6" s="24">
        <v>78823377</v>
      </c>
      <c r="F6" s="6">
        <v>45559439</v>
      </c>
      <c r="G6" s="25">
        <v>45559439</v>
      </c>
      <c r="H6" s="26">
        <v>58179315</v>
      </c>
      <c r="I6" s="24">
        <v>60508865</v>
      </c>
      <c r="J6" s="6">
        <v>55654677</v>
      </c>
      <c r="K6" s="25">
        <v>59424941</v>
      </c>
    </row>
    <row r="7" spans="1:11" ht="13.5">
      <c r="A7" s="22" t="s">
        <v>19</v>
      </c>
      <c r="B7" s="6">
        <v>7160308</v>
      </c>
      <c r="C7" s="6">
        <v>8007817</v>
      </c>
      <c r="D7" s="23">
        <v>12920588</v>
      </c>
      <c r="E7" s="24">
        <v>12438203</v>
      </c>
      <c r="F7" s="6">
        <v>14438204</v>
      </c>
      <c r="G7" s="25">
        <v>14438204</v>
      </c>
      <c r="H7" s="26">
        <v>16934290</v>
      </c>
      <c r="I7" s="24">
        <v>14509211</v>
      </c>
      <c r="J7" s="6">
        <v>15651086</v>
      </c>
      <c r="K7" s="25">
        <v>16234871</v>
      </c>
    </row>
    <row r="8" spans="1:11" ht="13.5">
      <c r="A8" s="22" t="s">
        <v>20</v>
      </c>
      <c r="B8" s="6">
        <v>213523939</v>
      </c>
      <c r="C8" s="6">
        <v>335924904</v>
      </c>
      <c r="D8" s="23">
        <v>288767821</v>
      </c>
      <c r="E8" s="24">
        <v>297183612</v>
      </c>
      <c r="F8" s="6">
        <v>297284264</v>
      </c>
      <c r="G8" s="25">
        <v>297284264</v>
      </c>
      <c r="H8" s="26">
        <v>295614965</v>
      </c>
      <c r="I8" s="24">
        <v>331935999</v>
      </c>
      <c r="J8" s="6">
        <v>354918000</v>
      </c>
      <c r="K8" s="25">
        <v>387919000</v>
      </c>
    </row>
    <row r="9" spans="1:11" ht="13.5">
      <c r="A9" s="22" t="s">
        <v>21</v>
      </c>
      <c r="B9" s="6">
        <v>19405366</v>
      </c>
      <c r="C9" s="6">
        <v>20669648</v>
      </c>
      <c r="D9" s="23">
        <v>19183550</v>
      </c>
      <c r="E9" s="24">
        <v>13819770</v>
      </c>
      <c r="F9" s="6">
        <v>13971086</v>
      </c>
      <c r="G9" s="25">
        <v>13971086</v>
      </c>
      <c r="H9" s="26">
        <v>15662519</v>
      </c>
      <c r="I9" s="24">
        <v>13850412</v>
      </c>
      <c r="J9" s="6">
        <v>14940440</v>
      </c>
      <c r="K9" s="25">
        <v>15497718</v>
      </c>
    </row>
    <row r="10" spans="1:11" ht="25.5">
      <c r="A10" s="27" t="s">
        <v>127</v>
      </c>
      <c r="B10" s="28">
        <f>SUM(B5:B9)</f>
        <v>295257263</v>
      </c>
      <c r="C10" s="29">
        <f aca="true" t="shared" si="0" ref="C10:K10">SUM(C5:C9)</f>
        <v>408811806</v>
      </c>
      <c r="D10" s="30">
        <f t="shared" si="0"/>
        <v>364978633</v>
      </c>
      <c r="E10" s="28">
        <f t="shared" si="0"/>
        <v>402264962</v>
      </c>
      <c r="F10" s="29">
        <f t="shared" si="0"/>
        <v>371252993</v>
      </c>
      <c r="G10" s="31">
        <f t="shared" si="0"/>
        <v>371252993</v>
      </c>
      <c r="H10" s="32">
        <f t="shared" si="0"/>
        <v>386391089</v>
      </c>
      <c r="I10" s="28">
        <f t="shared" si="0"/>
        <v>420804487</v>
      </c>
      <c r="J10" s="29">
        <f t="shared" si="0"/>
        <v>441164203</v>
      </c>
      <c r="K10" s="31">
        <f t="shared" si="0"/>
        <v>479076530</v>
      </c>
    </row>
    <row r="11" spans="1:11" ht="13.5">
      <c r="A11" s="22" t="s">
        <v>22</v>
      </c>
      <c r="B11" s="6">
        <v>96453327</v>
      </c>
      <c r="C11" s="6">
        <v>112559892</v>
      </c>
      <c r="D11" s="23">
        <v>113168578</v>
      </c>
      <c r="E11" s="24">
        <v>121708717</v>
      </c>
      <c r="F11" s="6">
        <v>146396967</v>
      </c>
      <c r="G11" s="25">
        <v>146396967</v>
      </c>
      <c r="H11" s="26">
        <v>128359924</v>
      </c>
      <c r="I11" s="24">
        <v>158813881</v>
      </c>
      <c r="J11" s="6">
        <v>161829646</v>
      </c>
      <c r="K11" s="25">
        <v>177724216</v>
      </c>
    </row>
    <row r="12" spans="1:11" ht="13.5">
      <c r="A12" s="22" t="s">
        <v>23</v>
      </c>
      <c r="B12" s="6">
        <v>4122956</v>
      </c>
      <c r="C12" s="6">
        <v>4245599</v>
      </c>
      <c r="D12" s="23">
        <v>3242009</v>
      </c>
      <c r="E12" s="24">
        <v>4823206</v>
      </c>
      <c r="F12" s="6">
        <v>4578362</v>
      </c>
      <c r="G12" s="25">
        <v>4578362</v>
      </c>
      <c r="H12" s="26">
        <v>5259653</v>
      </c>
      <c r="I12" s="24">
        <v>4853065</v>
      </c>
      <c r="J12" s="6">
        <v>5235000</v>
      </c>
      <c r="K12" s="25">
        <v>5430265</v>
      </c>
    </row>
    <row r="13" spans="1:11" ht="13.5">
      <c r="A13" s="22" t="s">
        <v>128</v>
      </c>
      <c r="B13" s="6">
        <v>56317390</v>
      </c>
      <c r="C13" s="6">
        <v>63042926</v>
      </c>
      <c r="D13" s="23">
        <v>24915222</v>
      </c>
      <c r="E13" s="24">
        <v>67074484</v>
      </c>
      <c r="F13" s="6">
        <v>39914645</v>
      </c>
      <c r="G13" s="25">
        <v>39914645</v>
      </c>
      <c r="H13" s="26">
        <v>0</v>
      </c>
      <c r="I13" s="24">
        <v>41373608</v>
      </c>
      <c r="J13" s="6">
        <v>44629711</v>
      </c>
      <c r="K13" s="25">
        <v>46294396</v>
      </c>
    </row>
    <row r="14" spans="1:11" ht="13.5">
      <c r="A14" s="22" t="s">
        <v>24</v>
      </c>
      <c r="B14" s="6">
        <v>8174555</v>
      </c>
      <c r="C14" s="6">
        <v>3067434</v>
      </c>
      <c r="D14" s="23">
        <v>654839</v>
      </c>
      <c r="E14" s="24">
        <v>86899</v>
      </c>
      <c r="F14" s="6">
        <v>114049</v>
      </c>
      <c r="G14" s="25">
        <v>114049</v>
      </c>
      <c r="H14" s="26">
        <v>86899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14627998</v>
      </c>
      <c r="C15" s="6">
        <v>11366985</v>
      </c>
      <c r="D15" s="23">
        <v>14335860</v>
      </c>
      <c r="E15" s="24">
        <v>13966734</v>
      </c>
      <c r="F15" s="6">
        <v>18226203</v>
      </c>
      <c r="G15" s="25">
        <v>18226203</v>
      </c>
      <c r="H15" s="26">
        <v>19395329</v>
      </c>
      <c r="I15" s="24">
        <v>75044000</v>
      </c>
      <c r="J15" s="6">
        <v>80949963</v>
      </c>
      <c r="K15" s="25">
        <v>83969394</v>
      </c>
    </row>
    <row r="16" spans="1:11" ht="13.5">
      <c r="A16" s="33" t="s">
        <v>26</v>
      </c>
      <c r="B16" s="6">
        <v>75459854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210103600</v>
      </c>
      <c r="C17" s="6">
        <v>348297244</v>
      </c>
      <c r="D17" s="23">
        <v>248631567</v>
      </c>
      <c r="E17" s="24">
        <v>158635107</v>
      </c>
      <c r="F17" s="6">
        <v>165777485</v>
      </c>
      <c r="G17" s="25">
        <v>165777485</v>
      </c>
      <c r="H17" s="26">
        <v>246012732</v>
      </c>
      <c r="I17" s="24">
        <v>143494674</v>
      </c>
      <c r="J17" s="6">
        <v>154794313</v>
      </c>
      <c r="K17" s="25">
        <v>160569658</v>
      </c>
    </row>
    <row r="18" spans="1:11" ht="13.5">
      <c r="A18" s="34" t="s">
        <v>28</v>
      </c>
      <c r="B18" s="35">
        <f>SUM(B11:B17)</f>
        <v>465259680</v>
      </c>
      <c r="C18" s="36">
        <f aca="true" t="shared" si="1" ref="C18:K18">SUM(C11:C17)</f>
        <v>542580080</v>
      </c>
      <c r="D18" s="37">
        <f t="shared" si="1"/>
        <v>404948075</v>
      </c>
      <c r="E18" s="35">
        <f t="shared" si="1"/>
        <v>366295147</v>
      </c>
      <c r="F18" s="36">
        <f t="shared" si="1"/>
        <v>375007711</v>
      </c>
      <c r="G18" s="38">
        <f t="shared" si="1"/>
        <v>375007711</v>
      </c>
      <c r="H18" s="39">
        <f t="shared" si="1"/>
        <v>399114537</v>
      </c>
      <c r="I18" s="35">
        <f t="shared" si="1"/>
        <v>423579228</v>
      </c>
      <c r="J18" s="36">
        <f t="shared" si="1"/>
        <v>447438633</v>
      </c>
      <c r="K18" s="38">
        <f t="shared" si="1"/>
        <v>473987929</v>
      </c>
    </row>
    <row r="19" spans="1:11" ht="13.5">
      <c r="A19" s="34" t="s">
        <v>29</v>
      </c>
      <c r="B19" s="40">
        <f>+B10-B18</f>
        <v>-170002417</v>
      </c>
      <c r="C19" s="41">
        <f aca="true" t="shared" si="2" ref="C19:K19">+C10-C18</f>
        <v>-133768274</v>
      </c>
      <c r="D19" s="42">
        <f t="shared" si="2"/>
        <v>-39969442</v>
      </c>
      <c r="E19" s="40">
        <f t="shared" si="2"/>
        <v>35969815</v>
      </c>
      <c r="F19" s="41">
        <f t="shared" si="2"/>
        <v>-3754718</v>
      </c>
      <c r="G19" s="43">
        <f t="shared" si="2"/>
        <v>-3754718</v>
      </c>
      <c r="H19" s="44">
        <f t="shared" si="2"/>
        <v>-12723448</v>
      </c>
      <c r="I19" s="40">
        <f t="shared" si="2"/>
        <v>-2774741</v>
      </c>
      <c r="J19" s="41">
        <f t="shared" si="2"/>
        <v>-6274430</v>
      </c>
      <c r="K19" s="43">
        <f t="shared" si="2"/>
        <v>5088601</v>
      </c>
    </row>
    <row r="20" spans="1:11" ht="13.5">
      <c r="A20" s="22" t="s">
        <v>30</v>
      </c>
      <c r="B20" s="24">
        <v>280679662</v>
      </c>
      <c r="C20" s="6">
        <v>370907156</v>
      </c>
      <c r="D20" s="23">
        <v>332963293</v>
      </c>
      <c r="E20" s="24">
        <v>371842000</v>
      </c>
      <c r="F20" s="6">
        <v>371841996</v>
      </c>
      <c r="G20" s="25">
        <v>371841996</v>
      </c>
      <c r="H20" s="26">
        <v>303530596</v>
      </c>
      <c r="I20" s="24">
        <v>281765000</v>
      </c>
      <c r="J20" s="6">
        <v>321102000</v>
      </c>
      <c r="K20" s="25">
        <v>312892000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110677245</v>
      </c>
      <c r="C22" s="52">
        <f aca="true" t="shared" si="3" ref="C22:K22">SUM(C19:C21)</f>
        <v>237138882</v>
      </c>
      <c r="D22" s="53">
        <f t="shared" si="3"/>
        <v>292993851</v>
      </c>
      <c r="E22" s="51">
        <f t="shared" si="3"/>
        <v>407811815</v>
      </c>
      <c r="F22" s="52">
        <f t="shared" si="3"/>
        <v>368087278</v>
      </c>
      <c r="G22" s="54">
        <f t="shared" si="3"/>
        <v>368087278</v>
      </c>
      <c r="H22" s="55">
        <f t="shared" si="3"/>
        <v>290807148</v>
      </c>
      <c r="I22" s="51">
        <f t="shared" si="3"/>
        <v>278990259</v>
      </c>
      <c r="J22" s="52">
        <f t="shared" si="3"/>
        <v>314827570</v>
      </c>
      <c r="K22" s="54">
        <f t="shared" si="3"/>
        <v>317980601</v>
      </c>
    </row>
    <row r="23" spans="1:11" ht="13.5">
      <c r="A23" s="56" t="s">
        <v>31</v>
      </c>
      <c r="B23" s="6">
        <v>25009417</v>
      </c>
      <c r="C23" s="6">
        <v>-38207401</v>
      </c>
      <c r="D23" s="23">
        <v>-40407701</v>
      </c>
      <c r="E23" s="24">
        <v>0</v>
      </c>
      <c r="F23" s="6">
        <v>0</v>
      </c>
      <c r="G23" s="25">
        <v>0</v>
      </c>
      <c r="H23" s="26">
        <v>-26924929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135686662</v>
      </c>
      <c r="C24" s="41">
        <f aca="true" t="shared" si="4" ref="C24:K24">SUM(C22:C23)</f>
        <v>198931481</v>
      </c>
      <c r="D24" s="42">
        <f t="shared" si="4"/>
        <v>252586150</v>
      </c>
      <c r="E24" s="40">
        <f t="shared" si="4"/>
        <v>407811815</v>
      </c>
      <c r="F24" s="41">
        <f t="shared" si="4"/>
        <v>368087278</v>
      </c>
      <c r="G24" s="43">
        <f t="shared" si="4"/>
        <v>368087278</v>
      </c>
      <c r="H24" s="44">
        <f t="shared" si="4"/>
        <v>263882219</v>
      </c>
      <c r="I24" s="40">
        <f t="shared" si="4"/>
        <v>278990259</v>
      </c>
      <c r="J24" s="41">
        <f t="shared" si="4"/>
        <v>314827570</v>
      </c>
      <c r="K24" s="43">
        <f t="shared" si="4"/>
        <v>317980601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135379794</v>
      </c>
      <c r="C27" s="7">
        <v>304193515</v>
      </c>
      <c r="D27" s="64">
        <v>273088560</v>
      </c>
      <c r="E27" s="65">
        <v>372432000</v>
      </c>
      <c r="F27" s="7">
        <v>373222749</v>
      </c>
      <c r="G27" s="66">
        <v>373222749</v>
      </c>
      <c r="H27" s="67">
        <v>308664265</v>
      </c>
      <c r="I27" s="65">
        <v>428459083</v>
      </c>
      <c r="J27" s="7">
        <v>300863459</v>
      </c>
      <c r="K27" s="66">
        <v>307998870</v>
      </c>
    </row>
    <row r="28" spans="1:11" ht="13.5">
      <c r="A28" s="68" t="s">
        <v>30</v>
      </c>
      <c r="B28" s="6">
        <v>129713749</v>
      </c>
      <c r="C28" s="6">
        <v>297376552</v>
      </c>
      <c r="D28" s="23">
        <v>261346973</v>
      </c>
      <c r="E28" s="24">
        <v>371842000</v>
      </c>
      <c r="F28" s="6">
        <v>364709749</v>
      </c>
      <c r="G28" s="25">
        <v>364709749</v>
      </c>
      <c r="H28" s="26">
        <v>303530596</v>
      </c>
      <c r="I28" s="24">
        <v>272541000</v>
      </c>
      <c r="J28" s="6">
        <v>295897492</v>
      </c>
      <c r="K28" s="25">
        <v>307378305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5666045</v>
      </c>
      <c r="C31" s="6">
        <v>6816963</v>
      </c>
      <c r="D31" s="23">
        <v>11741587</v>
      </c>
      <c r="E31" s="24">
        <v>590000</v>
      </c>
      <c r="F31" s="6">
        <v>8513000</v>
      </c>
      <c r="G31" s="25">
        <v>8513000</v>
      </c>
      <c r="H31" s="26">
        <v>5133669</v>
      </c>
      <c r="I31" s="24">
        <v>155918083</v>
      </c>
      <c r="J31" s="6">
        <v>4965967</v>
      </c>
      <c r="K31" s="25">
        <v>620565</v>
      </c>
    </row>
    <row r="32" spans="1:11" ht="13.5">
      <c r="A32" s="34" t="s">
        <v>36</v>
      </c>
      <c r="B32" s="7">
        <f>SUM(B28:B31)</f>
        <v>135379794</v>
      </c>
      <c r="C32" s="7">
        <f aca="true" t="shared" si="5" ref="C32:K32">SUM(C28:C31)</f>
        <v>304193515</v>
      </c>
      <c r="D32" s="64">
        <f t="shared" si="5"/>
        <v>273088560</v>
      </c>
      <c r="E32" s="65">
        <f t="shared" si="5"/>
        <v>372432000</v>
      </c>
      <c r="F32" s="7">
        <f t="shared" si="5"/>
        <v>373222749</v>
      </c>
      <c r="G32" s="66">
        <f t="shared" si="5"/>
        <v>373222749</v>
      </c>
      <c r="H32" s="67">
        <f t="shared" si="5"/>
        <v>308664265</v>
      </c>
      <c r="I32" s="65">
        <f t="shared" si="5"/>
        <v>428459083</v>
      </c>
      <c r="J32" s="7">
        <f t="shared" si="5"/>
        <v>300863459</v>
      </c>
      <c r="K32" s="66">
        <f t="shared" si="5"/>
        <v>307998870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123818537</v>
      </c>
      <c r="C35" s="6">
        <v>136919154</v>
      </c>
      <c r="D35" s="23">
        <v>181435095</v>
      </c>
      <c r="E35" s="24">
        <v>112335428</v>
      </c>
      <c r="F35" s="6">
        <v>77047813</v>
      </c>
      <c r="G35" s="25">
        <v>77047813</v>
      </c>
      <c r="H35" s="26">
        <v>243839173</v>
      </c>
      <c r="I35" s="24">
        <v>98126693</v>
      </c>
      <c r="J35" s="6">
        <v>153037399</v>
      </c>
      <c r="K35" s="25">
        <v>213460136</v>
      </c>
    </row>
    <row r="36" spans="1:11" ht="13.5">
      <c r="A36" s="22" t="s">
        <v>39</v>
      </c>
      <c r="B36" s="6">
        <v>1866801387</v>
      </c>
      <c r="C36" s="6">
        <v>2004601096</v>
      </c>
      <c r="D36" s="23">
        <v>2204836504</v>
      </c>
      <c r="E36" s="24">
        <v>2133988604</v>
      </c>
      <c r="F36" s="6">
        <v>373222749</v>
      </c>
      <c r="G36" s="25">
        <v>373222749</v>
      </c>
      <c r="H36" s="26">
        <v>2472473695</v>
      </c>
      <c r="I36" s="24">
        <v>277114856</v>
      </c>
      <c r="J36" s="6">
        <v>297468747</v>
      </c>
      <c r="K36" s="25">
        <v>309010526</v>
      </c>
    </row>
    <row r="37" spans="1:11" ht="13.5">
      <c r="A37" s="22" t="s">
        <v>40</v>
      </c>
      <c r="B37" s="6">
        <v>148647652</v>
      </c>
      <c r="C37" s="6">
        <v>111340585</v>
      </c>
      <c r="D37" s="23">
        <v>105810583</v>
      </c>
      <c r="E37" s="24">
        <v>64880841</v>
      </c>
      <c r="F37" s="6">
        <v>21714489</v>
      </c>
      <c r="G37" s="25">
        <v>21714489</v>
      </c>
      <c r="H37" s="26">
        <v>175707790</v>
      </c>
      <c r="I37" s="24">
        <v>69750834</v>
      </c>
      <c r="J37" s="6">
        <v>67395764</v>
      </c>
      <c r="K37" s="25">
        <v>106356230</v>
      </c>
    </row>
    <row r="38" spans="1:11" ht="13.5">
      <c r="A38" s="22" t="s">
        <v>41</v>
      </c>
      <c r="B38" s="6">
        <v>84552324</v>
      </c>
      <c r="C38" s="6">
        <v>90718200</v>
      </c>
      <c r="D38" s="23">
        <v>88413401</v>
      </c>
      <c r="E38" s="24">
        <v>92350072</v>
      </c>
      <c r="F38" s="6">
        <v>0</v>
      </c>
      <c r="G38" s="25">
        <v>0</v>
      </c>
      <c r="H38" s="26">
        <v>87812401</v>
      </c>
      <c r="I38" s="24">
        <v>26500456</v>
      </c>
      <c r="J38" s="6">
        <v>68282667</v>
      </c>
      <c r="K38" s="25">
        <v>98133647</v>
      </c>
    </row>
    <row r="39" spans="1:11" ht="13.5">
      <c r="A39" s="22" t="s">
        <v>42</v>
      </c>
      <c r="B39" s="6">
        <v>1757419948</v>
      </c>
      <c r="C39" s="6">
        <v>1939461465</v>
      </c>
      <c r="D39" s="23">
        <v>2192047615</v>
      </c>
      <c r="E39" s="24">
        <v>2089093119</v>
      </c>
      <c r="F39" s="6">
        <v>428556073</v>
      </c>
      <c r="G39" s="25">
        <v>428556073</v>
      </c>
      <c r="H39" s="26">
        <v>2452792677</v>
      </c>
      <c r="I39" s="24">
        <v>278990259</v>
      </c>
      <c r="J39" s="6">
        <v>314827715</v>
      </c>
      <c r="K39" s="25">
        <v>317980785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186816369</v>
      </c>
      <c r="C42" s="6">
        <v>329363513</v>
      </c>
      <c r="D42" s="23">
        <v>274622791</v>
      </c>
      <c r="E42" s="24">
        <v>452124795</v>
      </c>
      <c r="F42" s="6">
        <v>401659282</v>
      </c>
      <c r="G42" s="25">
        <v>401659282</v>
      </c>
      <c r="H42" s="26">
        <v>386802202</v>
      </c>
      <c r="I42" s="24">
        <v>327339068</v>
      </c>
      <c r="J42" s="6">
        <v>345661293</v>
      </c>
      <c r="K42" s="25">
        <v>359072985</v>
      </c>
    </row>
    <row r="43" spans="1:11" ht="13.5">
      <c r="A43" s="22" t="s">
        <v>45</v>
      </c>
      <c r="B43" s="6">
        <v>-124981105</v>
      </c>
      <c r="C43" s="6">
        <v>-242740605</v>
      </c>
      <c r="D43" s="23">
        <v>-258246200</v>
      </c>
      <c r="E43" s="24">
        <v>-372432003</v>
      </c>
      <c r="F43" s="6">
        <v>-372432000</v>
      </c>
      <c r="G43" s="25">
        <v>-372432000</v>
      </c>
      <c r="H43" s="26">
        <v>-304142595</v>
      </c>
      <c r="I43" s="24">
        <v>-277114856</v>
      </c>
      <c r="J43" s="6">
        <v>-300863599</v>
      </c>
      <c r="K43" s="25">
        <v>-312537096</v>
      </c>
    </row>
    <row r="44" spans="1:11" ht="13.5">
      <c r="A44" s="22" t="s">
        <v>46</v>
      </c>
      <c r="B44" s="6">
        <v>-105416383</v>
      </c>
      <c r="C44" s="6">
        <v>-83662029</v>
      </c>
      <c r="D44" s="23">
        <v>-8461007</v>
      </c>
      <c r="E44" s="24">
        <v>-669155</v>
      </c>
      <c r="F44" s="6">
        <v>0</v>
      </c>
      <c r="G44" s="25">
        <v>0</v>
      </c>
      <c r="H44" s="26">
        <v>-669155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57974498</v>
      </c>
      <c r="C45" s="7">
        <v>60935337</v>
      </c>
      <c r="D45" s="64">
        <v>68850920</v>
      </c>
      <c r="E45" s="65">
        <v>36424447</v>
      </c>
      <c r="F45" s="7">
        <v>29227282</v>
      </c>
      <c r="G45" s="66">
        <v>29227282</v>
      </c>
      <c r="H45" s="67">
        <v>150841372</v>
      </c>
      <c r="I45" s="65">
        <v>75224212</v>
      </c>
      <c r="J45" s="7">
        <v>120021906</v>
      </c>
      <c r="K45" s="66">
        <v>166557795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57974458</v>
      </c>
      <c r="C48" s="6">
        <v>60935336</v>
      </c>
      <c r="D48" s="23">
        <v>68850920</v>
      </c>
      <c r="E48" s="24">
        <v>36424478</v>
      </c>
      <c r="F48" s="6">
        <v>57824435</v>
      </c>
      <c r="G48" s="25">
        <v>57824435</v>
      </c>
      <c r="H48" s="26">
        <v>150841372</v>
      </c>
      <c r="I48" s="24">
        <v>50224000</v>
      </c>
      <c r="J48" s="6">
        <v>106657650</v>
      </c>
      <c r="K48" s="25">
        <v>165280853</v>
      </c>
    </row>
    <row r="49" spans="1:11" ht="13.5">
      <c r="A49" s="22" t="s">
        <v>50</v>
      </c>
      <c r="B49" s="6">
        <f>+B75</f>
        <v>26561958.172934484</v>
      </c>
      <c r="C49" s="6">
        <f aca="true" t="shared" si="6" ref="C49:K49">+C75</f>
        <v>71277333.94213906</v>
      </c>
      <c r="D49" s="23">
        <f t="shared" si="6"/>
        <v>56163170.054748416</v>
      </c>
      <c r="E49" s="24">
        <f t="shared" si="6"/>
        <v>34508007.8836873</v>
      </c>
      <c r="F49" s="6">
        <f t="shared" si="6"/>
        <v>14163992.51681056</v>
      </c>
      <c r="G49" s="25">
        <f t="shared" si="6"/>
        <v>14163992.51681056</v>
      </c>
      <c r="H49" s="26">
        <f t="shared" si="6"/>
        <v>124506031.50482996</v>
      </c>
      <c r="I49" s="24">
        <f t="shared" si="6"/>
        <v>36317498.1822837</v>
      </c>
      <c r="J49" s="6">
        <f t="shared" si="6"/>
        <v>35617142.56186758</v>
      </c>
      <c r="K49" s="25">
        <f t="shared" si="6"/>
        <v>74044484.71341793</v>
      </c>
    </row>
    <row r="50" spans="1:11" ht="13.5">
      <c r="A50" s="34" t="s">
        <v>51</v>
      </c>
      <c r="B50" s="7">
        <f>+B48-B49</f>
        <v>31412499.827065516</v>
      </c>
      <c r="C50" s="7">
        <f aca="true" t="shared" si="7" ref="C50:K50">+C48-C49</f>
        <v>-10341997.94213906</v>
      </c>
      <c r="D50" s="64">
        <f t="shared" si="7"/>
        <v>12687749.945251584</v>
      </c>
      <c r="E50" s="65">
        <f t="shared" si="7"/>
        <v>1916470.1163126975</v>
      </c>
      <c r="F50" s="7">
        <f t="shared" si="7"/>
        <v>43660442.48318944</v>
      </c>
      <c r="G50" s="66">
        <f t="shared" si="7"/>
        <v>43660442.48318944</v>
      </c>
      <c r="H50" s="67">
        <f t="shared" si="7"/>
        <v>26335340.495170042</v>
      </c>
      <c r="I50" s="65">
        <f t="shared" si="7"/>
        <v>13906501.8177163</v>
      </c>
      <c r="J50" s="7">
        <f t="shared" si="7"/>
        <v>71040507.43813242</v>
      </c>
      <c r="K50" s="66">
        <f t="shared" si="7"/>
        <v>91236368.28658207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1489259159</v>
      </c>
      <c r="C53" s="6">
        <v>1668964841</v>
      </c>
      <c r="D53" s="23">
        <v>1909607950</v>
      </c>
      <c r="E53" s="24">
        <v>1777225097</v>
      </c>
      <c r="F53" s="6">
        <v>746445749</v>
      </c>
      <c r="G53" s="25">
        <v>746445749</v>
      </c>
      <c r="H53" s="26">
        <v>2205695116</v>
      </c>
      <c r="I53" s="24">
        <v>428459083</v>
      </c>
      <c r="J53" s="6">
        <v>300863459</v>
      </c>
      <c r="K53" s="25">
        <v>620535966</v>
      </c>
    </row>
    <row r="54" spans="1:11" ht="13.5">
      <c r="A54" s="22" t="s">
        <v>128</v>
      </c>
      <c r="B54" s="6">
        <v>56317390</v>
      </c>
      <c r="C54" s="6">
        <v>63042926</v>
      </c>
      <c r="D54" s="23">
        <v>24915222</v>
      </c>
      <c r="E54" s="24">
        <v>67074484</v>
      </c>
      <c r="F54" s="6">
        <v>39914645</v>
      </c>
      <c r="G54" s="25">
        <v>39914645</v>
      </c>
      <c r="H54" s="26">
        <v>0</v>
      </c>
      <c r="I54" s="24">
        <v>41373608</v>
      </c>
      <c r="J54" s="6">
        <v>44629711</v>
      </c>
      <c r="K54" s="25">
        <v>46294396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151344083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9989248</v>
      </c>
      <c r="D56" s="23">
        <v>8678484</v>
      </c>
      <c r="E56" s="24">
        <v>10967736</v>
      </c>
      <c r="F56" s="6">
        <v>9340000</v>
      </c>
      <c r="G56" s="25">
        <v>9340000</v>
      </c>
      <c r="H56" s="26">
        <v>0</v>
      </c>
      <c r="I56" s="24">
        <v>0</v>
      </c>
      <c r="J56" s="6">
        <v>163331546</v>
      </c>
      <c r="K56" s="25">
        <v>169441649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4389000</v>
      </c>
      <c r="F59" s="6">
        <v>0</v>
      </c>
      <c r="G59" s="25">
        <v>0</v>
      </c>
      <c r="H59" s="26">
        <v>0</v>
      </c>
      <c r="I59" s="24">
        <v>7600411</v>
      </c>
      <c r="J59" s="6">
        <v>8198564</v>
      </c>
      <c r="K59" s="25">
        <v>8504414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5764898</v>
      </c>
      <c r="G60" s="25">
        <v>5764898</v>
      </c>
      <c r="H60" s="26">
        <v>48789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2500</v>
      </c>
      <c r="C62" s="92">
        <v>28442</v>
      </c>
      <c r="D62" s="93">
        <v>23442</v>
      </c>
      <c r="E62" s="91">
        <v>15942</v>
      </c>
      <c r="F62" s="92">
        <v>15942</v>
      </c>
      <c r="G62" s="93">
        <v>15942</v>
      </c>
      <c r="H62" s="94">
        <v>15942</v>
      </c>
      <c r="I62" s="91">
        <v>14667</v>
      </c>
      <c r="J62" s="92">
        <v>13493</v>
      </c>
      <c r="K62" s="93">
        <v>13493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0.4355786548850324</v>
      </c>
      <c r="C70" s="5">
        <f aca="true" t="shared" si="8" ref="C70:K70">IF(ISERROR(C71/C72),0,(C71/C72))</f>
        <v>0.3985284317742767</v>
      </c>
      <c r="D70" s="5">
        <f t="shared" si="8"/>
        <v>0.4296839130188674</v>
      </c>
      <c r="E70" s="5">
        <f t="shared" si="8"/>
        <v>0.3884759225633818</v>
      </c>
      <c r="F70" s="5">
        <f t="shared" si="8"/>
        <v>0.42758621732296165</v>
      </c>
      <c r="G70" s="5">
        <f t="shared" si="8"/>
        <v>0.42758621732296165</v>
      </c>
      <c r="H70" s="5">
        <f t="shared" si="8"/>
        <v>0.42225591704716786</v>
      </c>
      <c r="I70" s="5">
        <f t="shared" si="8"/>
        <v>0.6979427193731321</v>
      </c>
      <c r="J70" s="5">
        <f t="shared" si="8"/>
        <v>0.6851831267593196</v>
      </c>
      <c r="K70" s="5">
        <f t="shared" si="8"/>
        <v>0.6706564165054526</v>
      </c>
    </row>
    <row r="71" spans="1:11" ht="12.75" hidden="1">
      <c r="A71" s="1" t="s">
        <v>134</v>
      </c>
      <c r="B71" s="1">
        <f>+B83</f>
        <v>32482414</v>
      </c>
      <c r="C71" s="1">
        <f aca="true" t="shared" si="9" ref="C71:K71">+C83</f>
        <v>25856160</v>
      </c>
      <c r="D71" s="1">
        <f t="shared" si="9"/>
        <v>24920967</v>
      </c>
      <c r="E71" s="1">
        <f t="shared" si="9"/>
        <v>35989632</v>
      </c>
      <c r="F71" s="1">
        <f t="shared" si="9"/>
        <v>25454432</v>
      </c>
      <c r="G71" s="1">
        <f t="shared" si="9"/>
        <v>25454432</v>
      </c>
      <c r="H71" s="1">
        <f t="shared" si="9"/>
        <v>30983557</v>
      </c>
      <c r="I71" s="1">
        <f t="shared" si="9"/>
        <v>51898516</v>
      </c>
      <c r="J71" s="1">
        <f t="shared" si="9"/>
        <v>48370583</v>
      </c>
      <c r="K71" s="1">
        <f t="shared" si="9"/>
        <v>50247362</v>
      </c>
    </row>
    <row r="72" spans="1:11" ht="12.75" hidden="1">
      <c r="A72" s="1" t="s">
        <v>135</v>
      </c>
      <c r="B72" s="1">
        <f>+B77</f>
        <v>74573016</v>
      </c>
      <c r="C72" s="1">
        <f aca="true" t="shared" si="10" ref="C72:K72">+C77</f>
        <v>64879085</v>
      </c>
      <c r="D72" s="1">
        <f t="shared" si="10"/>
        <v>57998371</v>
      </c>
      <c r="E72" s="1">
        <f t="shared" si="10"/>
        <v>92643147</v>
      </c>
      <c r="F72" s="1">
        <f t="shared" si="10"/>
        <v>59530525</v>
      </c>
      <c r="G72" s="1">
        <f t="shared" si="10"/>
        <v>59530525</v>
      </c>
      <c r="H72" s="1">
        <f t="shared" si="10"/>
        <v>73376253</v>
      </c>
      <c r="I72" s="1">
        <f t="shared" si="10"/>
        <v>74359277</v>
      </c>
      <c r="J72" s="1">
        <f t="shared" si="10"/>
        <v>70595117</v>
      </c>
      <c r="K72" s="1">
        <f t="shared" si="10"/>
        <v>74922659</v>
      </c>
    </row>
    <row r="73" spans="1:11" ht="12.75" hidden="1">
      <c r="A73" s="1" t="s">
        <v>136</v>
      </c>
      <c r="B73" s="1">
        <f>+B74</f>
        <v>26872172.66666666</v>
      </c>
      <c r="C73" s="1">
        <f aca="true" t="shared" si="11" ref="C73:K73">+(C78+C80+C81+C82)-(B78+B80+B81+B82)</f>
        <v>10266783</v>
      </c>
      <c r="D73" s="1">
        <f t="shared" si="11"/>
        <v>36594010</v>
      </c>
      <c r="E73" s="1">
        <f t="shared" si="11"/>
        <v>-36711101</v>
      </c>
      <c r="F73" s="1">
        <f>+(F78+F80+F81+F82)-(D78+D80+D81+D82)</f>
        <v>-92663466</v>
      </c>
      <c r="G73" s="1">
        <f>+(G78+G80+G81+G82)-(D78+D80+D81+D82)</f>
        <v>-92663466</v>
      </c>
      <c r="H73" s="1">
        <f>+(H78+H80+H81+H82)-(D78+D80+D81+D82)</f>
        <v>-20116548</v>
      </c>
      <c r="I73" s="1">
        <f>+(I78+I80+I81+I82)-(E78+E80+E81+E82)</f>
        <v>-27273050</v>
      </c>
      <c r="J73" s="1">
        <f t="shared" si="11"/>
        <v>-1522944</v>
      </c>
      <c r="K73" s="1">
        <f t="shared" si="11"/>
        <v>1799534</v>
      </c>
    </row>
    <row r="74" spans="1:11" ht="12.75" hidden="1">
      <c r="A74" s="1" t="s">
        <v>137</v>
      </c>
      <c r="B74" s="1">
        <f>+TREND(C74:E74)</f>
        <v>26872172.66666666</v>
      </c>
      <c r="C74" s="1">
        <f>+C73</f>
        <v>10266783</v>
      </c>
      <c r="D74" s="1">
        <f aca="true" t="shared" si="12" ref="D74:K74">+D73</f>
        <v>36594010</v>
      </c>
      <c r="E74" s="1">
        <f t="shared" si="12"/>
        <v>-36711101</v>
      </c>
      <c r="F74" s="1">
        <f t="shared" si="12"/>
        <v>-92663466</v>
      </c>
      <c r="G74" s="1">
        <f t="shared" si="12"/>
        <v>-92663466</v>
      </c>
      <c r="H74" s="1">
        <f t="shared" si="12"/>
        <v>-20116548</v>
      </c>
      <c r="I74" s="1">
        <f t="shared" si="12"/>
        <v>-27273050</v>
      </c>
      <c r="J74" s="1">
        <f t="shared" si="12"/>
        <v>-1522944</v>
      </c>
      <c r="K74" s="1">
        <f t="shared" si="12"/>
        <v>1799534</v>
      </c>
    </row>
    <row r="75" spans="1:11" ht="12.75" hidden="1">
      <c r="A75" s="1" t="s">
        <v>138</v>
      </c>
      <c r="B75" s="1">
        <f>+B84-(((B80+B81+B78)*B70)-B79)</f>
        <v>26561958.172934484</v>
      </c>
      <c r="C75" s="1">
        <f aca="true" t="shared" si="13" ref="C75:K75">+C84-(((C80+C81+C78)*C70)-C79)</f>
        <v>71277333.94213906</v>
      </c>
      <c r="D75" s="1">
        <f t="shared" si="13"/>
        <v>56163170.054748416</v>
      </c>
      <c r="E75" s="1">
        <f t="shared" si="13"/>
        <v>34508007.8836873</v>
      </c>
      <c r="F75" s="1">
        <f t="shared" si="13"/>
        <v>14163992.51681056</v>
      </c>
      <c r="G75" s="1">
        <f t="shared" si="13"/>
        <v>14163992.51681056</v>
      </c>
      <c r="H75" s="1">
        <f t="shared" si="13"/>
        <v>124506031.50482996</v>
      </c>
      <c r="I75" s="1">
        <f t="shared" si="13"/>
        <v>36317498.1822837</v>
      </c>
      <c r="J75" s="1">
        <f t="shared" si="13"/>
        <v>35617142.56186758</v>
      </c>
      <c r="K75" s="1">
        <f t="shared" si="13"/>
        <v>74044484.71341793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74573016</v>
      </c>
      <c r="C77" s="3">
        <v>64879085</v>
      </c>
      <c r="D77" s="3">
        <v>57998371</v>
      </c>
      <c r="E77" s="3">
        <v>92643147</v>
      </c>
      <c r="F77" s="3">
        <v>59530525</v>
      </c>
      <c r="G77" s="3">
        <v>59530525</v>
      </c>
      <c r="H77" s="3">
        <v>73376253</v>
      </c>
      <c r="I77" s="3">
        <v>74359277</v>
      </c>
      <c r="J77" s="3">
        <v>70595117</v>
      </c>
      <c r="K77" s="3">
        <v>74922659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54885918</v>
      </c>
      <c r="C79" s="3">
        <v>101283669</v>
      </c>
      <c r="D79" s="3">
        <v>104239147</v>
      </c>
      <c r="E79" s="3">
        <v>63711974</v>
      </c>
      <c r="F79" s="3">
        <v>22383644</v>
      </c>
      <c r="G79" s="3">
        <v>22383644</v>
      </c>
      <c r="H79" s="3">
        <v>163256582</v>
      </c>
      <c r="I79" s="3">
        <v>69750834</v>
      </c>
      <c r="J79" s="3">
        <v>67395764</v>
      </c>
      <c r="K79" s="3">
        <v>106356230</v>
      </c>
    </row>
    <row r="80" spans="1:11" ht="12.75" hidden="1">
      <c r="A80" s="2" t="s">
        <v>67</v>
      </c>
      <c r="B80" s="3">
        <v>48562619</v>
      </c>
      <c r="C80" s="3">
        <v>54053972</v>
      </c>
      <c r="D80" s="3">
        <v>79044922</v>
      </c>
      <c r="E80" s="3">
        <v>52577594</v>
      </c>
      <c r="F80" s="3">
        <v>19223378</v>
      </c>
      <c r="G80" s="3">
        <v>19223378</v>
      </c>
      <c r="H80" s="3">
        <v>63965580</v>
      </c>
      <c r="I80" s="3">
        <v>47902693</v>
      </c>
      <c r="J80" s="3">
        <v>46379749</v>
      </c>
      <c r="K80" s="3">
        <v>48179283</v>
      </c>
    </row>
    <row r="81" spans="1:11" ht="12.75" hidden="1">
      <c r="A81" s="2" t="s">
        <v>68</v>
      </c>
      <c r="B81" s="3">
        <v>16463432</v>
      </c>
      <c r="C81" s="3">
        <v>21238862</v>
      </c>
      <c r="D81" s="3">
        <v>32841922</v>
      </c>
      <c r="E81" s="3">
        <v>22598149</v>
      </c>
      <c r="F81" s="3">
        <v>0</v>
      </c>
      <c r="G81" s="3">
        <v>0</v>
      </c>
      <c r="H81" s="3">
        <v>27804716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32482414</v>
      </c>
      <c r="C83" s="3">
        <v>25856160</v>
      </c>
      <c r="D83" s="3">
        <v>24920967</v>
      </c>
      <c r="E83" s="3">
        <v>35989632</v>
      </c>
      <c r="F83" s="3">
        <v>25454432</v>
      </c>
      <c r="G83" s="3">
        <v>25454432</v>
      </c>
      <c r="H83" s="3">
        <v>30983557</v>
      </c>
      <c r="I83" s="3">
        <v>51898516</v>
      </c>
      <c r="J83" s="3">
        <v>48370583</v>
      </c>
      <c r="K83" s="3">
        <v>50247362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200030930</v>
      </c>
      <c r="C5" s="6">
        <v>214713798</v>
      </c>
      <c r="D5" s="23">
        <v>232285813</v>
      </c>
      <c r="E5" s="24">
        <v>283210266</v>
      </c>
      <c r="F5" s="6">
        <v>257041505</v>
      </c>
      <c r="G5" s="25">
        <v>257041505</v>
      </c>
      <c r="H5" s="26">
        <v>253485719</v>
      </c>
      <c r="I5" s="24">
        <v>295784972</v>
      </c>
      <c r="J5" s="6">
        <v>310272645</v>
      </c>
      <c r="K5" s="25">
        <v>327337640</v>
      </c>
    </row>
    <row r="6" spans="1:11" ht="13.5">
      <c r="A6" s="22" t="s">
        <v>18</v>
      </c>
      <c r="B6" s="6">
        <v>833255181</v>
      </c>
      <c r="C6" s="6">
        <v>914750787</v>
      </c>
      <c r="D6" s="23">
        <v>948273264</v>
      </c>
      <c r="E6" s="24">
        <v>1065727000</v>
      </c>
      <c r="F6" s="6">
        <v>1000827079</v>
      </c>
      <c r="G6" s="25">
        <v>1000827079</v>
      </c>
      <c r="H6" s="26">
        <v>959908806</v>
      </c>
      <c r="I6" s="24">
        <v>1008550382</v>
      </c>
      <c r="J6" s="6">
        <v>1058374186</v>
      </c>
      <c r="K6" s="25">
        <v>1117108025</v>
      </c>
    </row>
    <row r="7" spans="1:11" ht="13.5">
      <c r="A7" s="22" t="s">
        <v>19</v>
      </c>
      <c r="B7" s="6">
        <v>16249114</v>
      </c>
      <c r="C7" s="6">
        <v>12517428</v>
      </c>
      <c r="D7" s="23">
        <v>4505489</v>
      </c>
      <c r="E7" s="24">
        <v>4600899</v>
      </c>
      <c r="F7" s="6">
        <v>4395642</v>
      </c>
      <c r="G7" s="25">
        <v>4395642</v>
      </c>
      <c r="H7" s="26">
        <v>4826322</v>
      </c>
      <c r="I7" s="24">
        <v>4040869</v>
      </c>
      <c r="J7" s="6">
        <v>5101142</v>
      </c>
      <c r="K7" s="25">
        <v>5381705</v>
      </c>
    </row>
    <row r="8" spans="1:11" ht="13.5">
      <c r="A8" s="22" t="s">
        <v>20</v>
      </c>
      <c r="B8" s="6">
        <v>297304787</v>
      </c>
      <c r="C8" s="6">
        <v>204521730</v>
      </c>
      <c r="D8" s="23">
        <v>81368944</v>
      </c>
      <c r="E8" s="24">
        <v>344941033</v>
      </c>
      <c r="F8" s="6">
        <v>379006245</v>
      </c>
      <c r="G8" s="25">
        <v>379006245</v>
      </c>
      <c r="H8" s="26">
        <v>556662414</v>
      </c>
      <c r="I8" s="24">
        <v>384734000</v>
      </c>
      <c r="J8" s="6">
        <v>415497000</v>
      </c>
      <c r="K8" s="25">
        <v>414383000</v>
      </c>
    </row>
    <row r="9" spans="1:11" ht="13.5">
      <c r="A9" s="22" t="s">
        <v>21</v>
      </c>
      <c r="B9" s="6">
        <v>43740194</v>
      </c>
      <c r="C9" s="6">
        <v>37571467</v>
      </c>
      <c r="D9" s="23">
        <v>37578794</v>
      </c>
      <c r="E9" s="24">
        <v>43582580</v>
      </c>
      <c r="F9" s="6">
        <v>56558918</v>
      </c>
      <c r="G9" s="25">
        <v>56558918</v>
      </c>
      <c r="H9" s="26">
        <v>43440660</v>
      </c>
      <c r="I9" s="24">
        <v>75610957</v>
      </c>
      <c r="J9" s="6">
        <v>66573033</v>
      </c>
      <c r="K9" s="25">
        <v>58089308</v>
      </c>
    </row>
    <row r="10" spans="1:11" ht="25.5">
      <c r="A10" s="27" t="s">
        <v>127</v>
      </c>
      <c r="B10" s="28">
        <f>SUM(B5:B9)</f>
        <v>1390580206</v>
      </c>
      <c r="C10" s="29">
        <f aca="true" t="shared" si="0" ref="C10:K10">SUM(C5:C9)</f>
        <v>1384075210</v>
      </c>
      <c r="D10" s="30">
        <f t="shared" si="0"/>
        <v>1304012304</v>
      </c>
      <c r="E10" s="28">
        <f t="shared" si="0"/>
        <v>1742061778</v>
      </c>
      <c r="F10" s="29">
        <f t="shared" si="0"/>
        <v>1697829389</v>
      </c>
      <c r="G10" s="31">
        <f t="shared" si="0"/>
        <v>1697829389</v>
      </c>
      <c r="H10" s="32">
        <f t="shared" si="0"/>
        <v>1818323921</v>
      </c>
      <c r="I10" s="28">
        <f t="shared" si="0"/>
        <v>1768721180</v>
      </c>
      <c r="J10" s="29">
        <f t="shared" si="0"/>
        <v>1855818006</v>
      </c>
      <c r="K10" s="31">
        <f t="shared" si="0"/>
        <v>1922299678</v>
      </c>
    </row>
    <row r="11" spans="1:11" ht="13.5">
      <c r="A11" s="22" t="s">
        <v>22</v>
      </c>
      <c r="B11" s="6">
        <v>364365654</v>
      </c>
      <c r="C11" s="6">
        <v>489601018</v>
      </c>
      <c r="D11" s="23">
        <v>495757372</v>
      </c>
      <c r="E11" s="24">
        <v>514737496</v>
      </c>
      <c r="F11" s="6">
        <v>516470907</v>
      </c>
      <c r="G11" s="25">
        <v>516470907</v>
      </c>
      <c r="H11" s="26">
        <v>569003438</v>
      </c>
      <c r="I11" s="24">
        <v>537170660</v>
      </c>
      <c r="J11" s="6">
        <v>475719795</v>
      </c>
      <c r="K11" s="25">
        <v>502407661</v>
      </c>
    </row>
    <row r="12" spans="1:11" ht="13.5">
      <c r="A12" s="22" t="s">
        <v>23</v>
      </c>
      <c r="B12" s="6">
        <v>20123948</v>
      </c>
      <c r="C12" s="6">
        <v>18453107</v>
      </c>
      <c r="D12" s="23">
        <v>20389056</v>
      </c>
      <c r="E12" s="24">
        <v>23219286</v>
      </c>
      <c r="F12" s="6">
        <v>23219287</v>
      </c>
      <c r="G12" s="25">
        <v>23219287</v>
      </c>
      <c r="H12" s="26">
        <v>23149262</v>
      </c>
      <c r="I12" s="24">
        <v>24158882</v>
      </c>
      <c r="J12" s="6">
        <v>25487620</v>
      </c>
      <c r="K12" s="25">
        <v>26889439</v>
      </c>
    </row>
    <row r="13" spans="1:11" ht="13.5">
      <c r="A13" s="22" t="s">
        <v>128</v>
      </c>
      <c r="B13" s="6">
        <v>310949213</v>
      </c>
      <c r="C13" s="6">
        <v>459333668</v>
      </c>
      <c r="D13" s="23">
        <v>472110422</v>
      </c>
      <c r="E13" s="24">
        <v>247894714</v>
      </c>
      <c r="F13" s="6">
        <v>494894757</v>
      </c>
      <c r="G13" s="25">
        <v>494894757</v>
      </c>
      <c r="H13" s="26">
        <v>453736973</v>
      </c>
      <c r="I13" s="24">
        <v>525578232</v>
      </c>
      <c r="J13" s="6">
        <v>554485034</v>
      </c>
      <c r="K13" s="25">
        <v>584981711</v>
      </c>
    </row>
    <row r="14" spans="1:11" ht="13.5">
      <c r="A14" s="22" t="s">
        <v>24</v>
      </c>
      <c r="B14" s="6">
        <v>33541596</v>
      </c>
      <c r="C14" s="6">
        <v>66141054</v>
      </c>
      <c r="D14" s="23">
        <v>65783550</v>
      </c>
      <c r="E14" s="24">
        <v>47135450</v>
      </c>
      <c r="F14" s="6">
        <v>47347770</v>
      </c>
      <c r="G14" s="25">
        <v>47347770</v>
      </c>
      <c r="H14" s="26">
        <v>49060846</v>
      </c>
      <c r="I14" s="24">
        <v>43979395</v>
      </c>
      <c r="J14" s="6">
        <v>41570966</v>
      </c>
      <c r="K14" s="25">
        <v>39429244</v>
      </c>
    </row>
    <row r="15" spans="1:11" ht="13.5">
      <c r="A15" s="22" t="s">
        <v>25</v>
      </c>
      <c r="B15" s="6">
        <v>479490916</v>
      </c>
      <c r="C15" s="6">
        <v>513530461</v>
      </c>
      <c r="D15" s="23">
        <v>558945739</v>
      </c>
      <c r="E15" s="24">
        <v>583297728</v>
      </c>
      <c r="F15" s="6">
        <v>579615360</v>
      </c>
      <c r="G15" s="25">
        <v>579615360</v>
      </c>
      <c r="H15" s="26">
        <v>548370469</v>
      </c>
      <c r="I15" s="24">
        <v>622492975</v>
      </c>
      <c r="J15" s="6">
        <v>664112735</v>
      </c>
      <c r="K15" s="25">
        <v>700639274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92545000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312116744</v>
      </c>
      <c r="C17" s="6">
        <v>1021295678</v>
      </c>
      <c r="D17" s="23">
        <v>479839789</v>
      </c>
      <c r="E17" s="24">
        <v>307438912</v>
      </c>
      <c r="F17" s="6">
        <v>448360750</v>
      </c>
      <c r="G17" s="25">
        <v>448360750</v>
      </c>
      <c r="H17" s="26">
        <v>547871860</v>
      </c>
      <c r="I17" s="24">
        <v>481129496</v>
      </c>
      <c r="J17" s="6">
        <v>423704289</v>
      </c>
      <c r="K17" s="25">
        <v>426116555</v>
      </c>
    </row>
    <row r="18" spans="1:11" ht="13.5">
      <c r="A18" s="34" t="s">
        <v>28</v>
      </c>
      <c r="B18" s="35">
        <f>SUM(B11:B17)</f>
        <v>1520588071</v>
      </c>
      <c r="C18" s="36">
        <f aca="true" t="shared" si="1" ref="C18:K18">SUM(C11:C17)</f>
        <v>2568354986</v>
      </c>
      <c r="D18" s="37">
        <f t="shared" si="1"/>
        <v>2092825928</v>
      </c>
      <c r="E18" s="35">
        <f t="shared" si="1"/>
        <v>1816268586</v>
      </c>
      <c r="F18" s="36">
        <f t="shared" si="1"/>
        <v>2109908831</v>
      </c>
      <c r="G18" s="38">
        <f t="shared" si="1"/>
        <v>2109908831</v>
      </c>
      <c r="H18" s="39">
        <f t="shared" si="1"/>
        <v>2191192848</v>
      </c>
      <c r="I18" s="35">
        <f t="shared" si="1"/>
        <v>2234509640</v>
      </c>
      <c r="J18" s="36">
        <f t="shared" si="1"/>
        <v>2185080439</v>
      </c>
      <c r="K18" s="38">
        <f t="shared" si="1"/>
        <v>2280463884</v>
      </c>
    </row>
    <row r="19" spans="1:11" ht="13.5">
      <c r="A19" s="34" t="s">
        <v>29</v>
      </c>
      <c r="B19" s="40">
        <f>+B10-B18</f>
        <v>-130007865</v>
      </c>
      <c r="C19" s="41">
        <f aca="true" t="shared" si="2" ref="C19:K19">+C10-C18</f>
        <v>-1184279776</v>
      </c>
      <c r="D19" s="42">
        <f t="shared" si="2"/>
        <v>-788813624</v>
      </c>
      <c r="E19" s="40">
        <f t="shared" si="2"/>
        <v>-74206808</v>
      </c>
      <c r="F19" s="41">
        <f t="shared" si="2"/>
        <v>-412079442</v>
      </c>
      <c r="G19" s="43">
        <f t="shared" si="2"/>
        <v>-412079442</v>
      </c>
      <c r="H19" s="44">
        <f t="shared" si="2"/>
        <v>-372868927</v>
      </c>
      <c r="I19" s="40">
        <f t="shared" si="2"/>
        <v>-465788460</v>
      </c>
      <c r="J19" s="41">
        <f t="shared" si="2"/>
        <v>-329262433</v>
      </c>
      <c r="K19" s="43">
        <f t="shared" si="2"/>
        <v>-358164206</v>
      </c>
    </row>
    <row r="20" spans="1:11" ht="13.5">
      <c r="A20" s="22" t="s">
        <v>30</v>
      </c>
      <c r="B20" s="24">
        <v>123133817</v>
      </c>
      <c r="C20" s="6">
        <v>262979799</v>
      </c>
      <c r="D20" s="23">
        <v>446453372</v>
      </c>
      <c r="E20" s="24">
        <v>234704000</v>
      </c>
      <c r="F20" s="6">
        <v>214312873</v>
      </c>
      <c r="G20" s="25">
        <v>214312873</v>
      </c>
      <c r="H20" s="26">
        <v>0</v>
      </c>
      <c r="I20" s="24">
        <v>162425500</v>
      </c>
      <c r="J20" s="6">
        <v>175568000</v>
      </c>
      <c r="K20" s="25">
        <v>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-6874048</v>
      </c>
      <c r="C22" s="52">
        <f aca="true" t="shared" si="3" ref="C22:K22">SUM(C19:C21)</f>
        <v>-921299977</v>
      </c>
      <c r="D22" s="53">
        <f t="shared" si="3"/>
        <v>-342360252</v>
      </c>
      <c r="E22" s="51">
        <f t="shared" si="3"/>
        <v>160497192</v>
      </c>
      <c r="F22" s="52">
        <f t="shared" si="3"/>
        <v>-197766569</v>
      </c>
      <c r="G22" s="54">
        <f t="shared" si="3"/>
        <v>-197766569</v>
      </c>
      <c r="H22" s="55">
        <f t="shared" si="3"/>
        <v>-372868927</v>
      </c>
      <c r="I22" s="51">
        <f t="shared" si="3"/>
        <v>-303362960</v>
      </c>
      <c r="J22" s="52">
        <f t="shared" si="3"/>
        <v>-153694433</v>
      </c>
      <c r="K22" s="54">
        <f t="shared" si="3"/>
        <v>-358164206</v>
      </c>
    </row>
    <row r="23" spans="1:11" ht="13.5">
      <c r="A23" s="56" t="s">
        <v>31</v>
      </c>
      <c r="B23" s="6">
        <v>0</v>
      </c>
      <c r="C23" s="6">
        <v>0</v>
      </c>
      <c r="D23" s="23">
        <v>-41219977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-6874048</v>
      </c>
      <c r="C24" s="41">
        <f aca="true" t="shared" si="4" ref="C24:K24">SUM(C22:C23)</f>
        <v>-921299977</v>
      </c>
      <c r="D24" s="42">
        <f t="shared" si="4"/>
        <v>-383580229</v>
      </c>
      <c r="E24" s="40">
        <f t="shared" si="4"/>
        <v>160497192</v>
      </c>
      <c r="F24" s="41">
        <f t="shared" si="4"/>
        <v>-197766569</v>
      </c>
      <c r="G24" s="43">
        <f t="shared" si="4"/>
        <v>-197766569</v>
      </c>
      <c r="H24" s="44">
        <f t="shared" si="4"/>
        <v>-372868927</v>
      </c>
      <c r="I24" s="40">
        <f t="shared" si="4"/>
        <v>-303362960</v>
      </c>
      <c r="J24" s="41">
        <f t="shared" si="4"/>
        <v>-153694433</v>
      </c>
      <c r="K24" s="43">
        <f t="shared" si="4"/>
        <v>-358164206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341121420</v>
      </c>
      <c r="C27" s="7">
        <v>310396725</v>
      </c>
      <c r="D27" s="64">
        <v>219374430</v>
      </c>
      <c r="E27" s="65">
        <v>252778405</v>
      </c>
      <c r="F27" s="7">
        <v>232863213</v>
      </c>
      <c r="G27" s="66">
        <v>232863213</v>
      </c>
      <c r="H27" s="67">
        <v>176272096</v>
      </c>
      <c r="I27" s="65">
        <v>205575500</v>
      </c>
      <c r="J27" s="7">
        <v>219568000</v>
      </c>
      <c r="K27" s="66">
        <v>56000000</v>
      </c>
    </row>
    <row r="28" spans="1:11" ht="13.5">
      <c r="A28" s="68" t="s">
        <v>30</v>
      </c>
      <c r="B28" s="6">
        <v>122559923</v>
      </c>
      <c r="C28" s="6">
        <v>141049137</v>
      </c>
      <c r="D28" s="23">
        <v>188513063</v>
      </c>
      <c r="E28" s="24">
        <v>234704405</v>
      </c>
      <c r="F28" s="6">
        <v>199214253</v>
      </c>
      <c r="G28" s="25">
        <v>199214253</v>
      </c>
      <c r="H28" s="26">
        <v>152101689</v>
      </c>
      <c r="I28" s="24">
        <v>162425500</v>
      </c>
      <c r="J28" s="6">
        <v>175568000</v>
      </c>
      <c r="K28" s="25">
        <v>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174688966</v>
      </c>
      <c r="C30" s="6">
        <v>76534677</v>
      </c>
      <c r="D30" s="23">
        <v>23610561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43872529</v>
      </c>
      <c r="C31" s="6">
        <v>92812911</v>
      </c>
      <c r="D31" s="23">
        <v>7250806</v>
      </c>
      <c r="E31" s="24">
        <v>18074000</v>
      </c>
      <c r="F31" s="6">
        <v>33648960</v>
      </c>
      <c r="G31" s="25">
        <v>33648960</v>
      </c>
      <c r="H31" s="26">
        <v>24170407</v>
      </c>
      <c r="I31" s="24">
        <v>43150000</v>
      </c>
      <c r="J31" s="6">
        <v>44000000</v>
      </c>
      <c r="K31" s="25">
        <v>56000000</v>
      </c>
    </row>
    <row r="32" spans="1:11" ht="13.5">
      <c r="A32" s="34" t="s">
        <v>36</v>
      </c>
      <c r="B32" s="7">
        <f>SUM(B28:B31)</f>
        <v>341121418</v>
      </c>
      <c r="C32" s="7">
        <f aca="true" t="shared" si="5" ref="C32:K32">SUM(C28:C31)</f>
        <v>310396725</v>
      </c>
      <c r="D32" s="64">
        <f t="shared" si="5"/>
        <v>219374430</v>
      </c>
      <c r="E32" s="65">
        <f t="shared" si="5"/>
        <v>252778405</v>
      </c>
      <c r="F32" s="7">
        <f t="shared" si="5"/>
        <v>232863213</v>
      </c>
      <c r="G32" s="66">
        <f t="shared" si="5"/>
        <v>232863213</v>
      </c>
      <c r="H32" s="67">
        <f t="shared" si="5"/>
        <v>176272096</v>
      </c>
      <c r="I32" s="65">
        <f t="shared" si="5"/>
        <v>205575500</v>
      </c>
      <c r="J32" s="7">
        <f t="shared" si="5"/>
        <v>219568000</v>
      </c>
      <c r="K32" s="66">
        <f t="shared" si="5"/>
        <v>56000000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1165619448</v>
      </c>
      <c r="C35" s="6">
        <v>506649543</v>
      </c>
      <c r="D35" s="23">
        <v>572491450</v>
      </c>
      <c r="E35" s="24">
        <v>418373015</v>
      </c>
      <c r="F35" s="6">
        <v>366758534</v>
      </c>
      <c r="G35" s="25">
        <v>366758534</v>
      </c>
      <c r="H35" s="26">
        <v>713309850</v>
      </c>
      <c r="I35" s="24">
        <v>366048607</v>
      </c>
      <c r="J35" s="6">
        <v>377096753</v>
      </c>
      <c r="K35" s="25">
        <v>395699946</v>
      </c>
    </row>
    <row r="36" spans="1:11" ht="13.5">
      <c r="A36" s="22" t="s">
        <v>39</v>
      </c>
      <c r="B36" s="6">
        <v>8075646240</v>
      </c>
      <c r="C36" s="6">
        <v>7989645074</v>
      </c>
      <c r="D36" s="23">
        <v>7738790221</v>
      </c>
      <c r="E36" s="24">
        <v>7646579788</v>
      </c>
      <c r="F36" s="6">
        <v>7594326686</v>
      </c>
      <c r="G36" s="25">
        <v>7594326686</v>
      </c>
      <c r="H36" s="26">
        <v>7404697404</v>
      </c>
      <c r="I36" s="24">
        <v>7515728424</v>
      </c>
      <c r="J36" s="6">
        <v>7442399196</v>
      </c>
      <c r="K36" s="25">
        <v>7369863200</v>
      </c>
    </row>
    <row r="37" spans="1:11" ht="13.5">
      <c r="A37" s="22" t="s">
        <v>40</v>
      </c>
      <c r="B37" s="6">
        <v>384541655</v>
      </c>
      <c r="C37" s="6">
        <v>439888035</v>
      </c>
      <c r="D37" s="23">
        <v>547921239</v>
      </c>
      <c r="E37" s="24">
        <v>267103793</v>
      </c>
      <c r="F37" s="6">
        <v>274746994</v>
      </c>
      <c r="G37" s="25">
        <v>274746994</v>
      </c>
      <c r="H37" s="26">
        <v>780315185</v>
      </c>
      <c r="I37" s="24">
        <v>297640507</v>
      </c>
      <c r="J37" s="6">
        <v>308953085</v>
      </c>
      <c r="K37" s="25">
        <v>324571672</v>
      </c>
    </row>
    <row r="38" spans="1:11" ht="13.5">
      <c r="A38" s="22" t="s">
        <v>41</v>
      </c>
      <c r="B38" s="6">
        <v>606326098</v>
      </c>
      <c r="C38" s="6">
        <v>605418699</v>
      </c>
      <c r="D38" s="23">
        <v>606836819</v>
      </c>
      <c r="E38" s="24">
        <v>534708417</v>
      </c>
      <c r="F38" s="6">
        <v>556510797</v>
      </c>
      <c r="G38" s="25">
        <v>556510797</v>
      </c>
      <c r="H38" s="26">
        <v>579094894</v>
      </c>
      <c r="I38" s="24">
        <v>534920333</v>
      </c>
      <c r="J38" s="6">
        <v>514699318</v>
      </c>
      <c r="K38" s="25">
        <v>495768892</v>
      </c>
    </row>
    <row r="39" spans="1:11" ht="13.5">
      <c r="A39" s="22" t="s">
        <v>42</v>
      </c>
      <c r="B39" s="6">
        <v>8250397935</v>
      </c>
      <c r="C39" s="6">
        <v>7450987883</v>
      </c>
      <c r="D39" s="23">
        <v>7156523613</v>
      </c>
      <c r="E39" s="24">
        <v>7263140593</v>
      </c>
      <c r="F39" s="6">
        <v>7129827429</v>
      </c>
      <c r="G39" s="25">
        <v>7129827429</v>
      </c>
      <c r="H39" s="26">
        <v>6758597175</v>
      </c>
      <c r="I39" s="24">
        <v>7049216191</v>
      </c>
      <c r="J39" s="6">
        <v>6995843544</v>
      </c>
      <c r="K39" s="25">
        <v>6945222581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97823425</v>
      </c>
      <c r="C42" s="6">
        <v>24166542</v>
      </c>
      <c r="D42" s="23">
        <v>360735473</v>
      </c>
      <c r="E42" s="24">
        <v>244727004</v>
      </c>
      <c r="F42" s="6">
        <v>210645925</v>
      </c>
      <c r="G42" s="25">
        <v>210645925</v>
      </c>
      <c r="H42" s="26">
        <v>238834620</v>
      </c>
      <c r="I42" s="24">
        <v>151264469</v>
      </c>
      <c r="J42" s="6">
        <v>219227545</v>
      </c>
      <c r="K42" s="25">
        <v>56723390</v>
      </c>
    </row>
    <row r="43" spans="1:11" ht="13.5">
      <c r="A43" s="22" t="s">
        <v>45</v>
      </c>
      <c r="B43" s="6">
        <v>-341818900</v>
      </c>
      <c r="C43" s="6">
        <v>-308750327</v>
      </c>
      <c r="D43" s="23">
        <v>-346453122</v>
      </c>
      <c r="E43" s="24">
        <v>-248278404</v>
      </c>
      <c r="F43" s="6">
        <v>-230863212</v>
      </c>
      <c r="G43" s="25">
        <v>-230863212</v>
      </c>
      <c r="H43" s="26">
        <v>-178451402</v>
      </c>
      <c r="I43" s="24">
        <v>-151250488</v>
      </c>
      <c r="J43" s="6">
        <v>-183792987</v>
      </c>
      <c r="K43" s="25">
        <v>-18078486</v>
      </c>
    </row>
    <row r="44" spans="1:11" ht="13.5">
      <c r="A44" s="22" t="s">
        <v>46</v>
      </c>
      <c r="B44" s="6">
        <v>256901196</v>
      </c>
      <c r="C44" s="6">
        <v>-11656244</v>
      </c>
      <c r="D44" s="23">
        <v>-8347489</v>
      </c>
      <c r="E44" s="24">
        <v>-31738483</v>
      </c>
      <c r="F44" s="6">
        <v>-30118400</v>
      </c>
      <c r="G44" s="25">
        <v>-30118400</v>
      </c>
      <c r="H44" s="26">
        <v>-47309348</v>
      </c>
      <c r="I44" s="24">
        <v>-32000004</v>
      </c>
      <c r="J44" s="6">
        <v>-34000000</v>
      </c>
      <c r="K44" s="25">
        <v>-36000000</v>
      </c>
    </row>
    <row r="45" spans="1:11" ht="13.5">
      <c r="A45" s="34" t="s">
        <v>47</v>
      </c>
      <c r="B45" s="7">
        <v>340812924</v>
      </c>
      <c r="C45" s="7">
        <v>44572895</v>
      </c>
      <c r="D45" s="64">
        <v>50507757</v>
      </c>
      <c r="E45" s="65">
        <v>4722118</v>
      </c>
      <c r="F45" s="7">
        <v>172072</v>
      </c>
      <c r="G45" s="66">
        <v>172072</v>
      </c>
      <c r="H45" s="67">
        <v>63581628</v>
      </c>
      <c r="I45" s="65">
        <v>1264735</v>
      </c>
      <c r="J45" s="7">
        <v>2699293</v>
      </c>
      <c r="K45" s="66">
        <v>5344197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340812924</v>
      </c>
      <c r="C48" s="6">
        <v>44572895</v>
      </c>
      <c r="D48" s="23">
        <v>50507758</v>
      </c>
      <c r="E48" s="24">
        <v>36823518</v>
      </c>
      <c r="F48" s="6">
        <v>172091</v>
      </c>
      <c r="G48" s="25">
        <v>172091</v>
      </c>
      <c r="H48" s="26">
        <v>57464870</v>
      </c>
      <c r="I48" s="24">
        <v>12215491</v>
      </c>
      <c r="J48" s="6">
        <v>14328995</v>
      </c>
      <c r="K48" s="25">
        <v>17694940</v>
      </c>
    </row>
    <row r="49" spans="1:11" ht="13.5">
      <c r="A49" s="22" t="s">
        <v>50</v>
      </c>
      <c r="B49" s="6">
        <f>+B75</f>
        <v>-320259868.2552035</v>
      </c>
      <c r="C49" s="6">
        <f aca="true" t="shared" si="6" ref="C49:K49">+C75</f>
        <v>52000922.62789297</v>
      </c>
      <c r="D49" s="23">
        <f t="shared" si="6"/>
        <v>71285760.44225574</v>
      </c>
      <c r="E49" s="24">
        <f t="shared" si="6"/>
        <v>-36350489.70967555</v>
      </c>
      <c r="F49" s="6">
        <f t="shared" si="6"/>
        <v>-2912673.9999529123</v>
      </c>
      <c r="G49" s="25">
        <f t="shared" si="6"/>
        <v>-2912673.9999529123</v>
      </c>
      <c r="H49" s="26">
        <f t="shared" si="6"/>
        <v>148946592.91259181</v>
      </c>
      <c r="I49" s="24">
        <f t="shared" si="6"/>
        <v>-4128132.420657754</v>
      </c>
      <c r="J49" s="6">
        <f t="shared" si="6"/>
        <v>-12734775.658772945</v>
      </c>
      <c r="K49" s="25">
        <f t="shared" si="6"/>
        <v>-21481917.62767768</v>
      </c>
    </row>
    <row r="50" spans="1:11" ht="13.5">
      <c r="A50" s="34" t="s">
        <v>51</v>
      </c>
      <c r="B50" s="7">
        <f>+B48-B49</f>
        <v>661072792.2552035</v>
      </c>
      <c r="C50" s="7">
        <f aca="true" t="shared" si="7" ref="C50:K50">+C48-C49</f>
        <v>-7428027.627892971</v>
      </c>
      <c r="D50" s="64">
        <f t="shared" si="7"/>
        <v>-20778002.442255735</v>
      </c>
      <c r="E50" s="65">
        <f t="shared" si="7"/>
        <v>73174007.70967555</v>
      </c>
      <c r="F50" s="7">
        <f t="shared" si="7"/>
        <v>3084764.9999529123</v>
      </c>
      <c r="G50" s="66">
        <f t="shared" si="7"/>
        <v>3084764.9999529123</v>
      </c>
      <c r="H50" s="67">
        <f t="shared" si="7"/>
        <v>-91481722.91259181</v>
      </c>
      <c r="I50" s="65">
        <f t="shared" si="7"/>
        <v>16343623.420657754</v>
      </c>
      <c r="J50" s="7">
        <f t="shared" si="7"/>
        <v>27063770.658772945</v>
      </c>
      <c r="K50" s="66">
        <f t="shared" si="7"/>
        <v>39176857.62767768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7690514658</v>
      </c>
      <c r="C53" s="6">
        <v>7650793796</v>
      </c>
      <c r="D53" s="23">
        <v>7657001418</v>
      </c>
      <c r="E53" s="24">
        <v>7258641194</v>
      </c>
      <c r="F53" s="6">
        <v>6913699450</v>
      </c>
      <c r="G53" s="25">
        <v>6913699450</v>
      </c>
      <c r="H53" s="26">
        <v>303293491</v>
      </c>
      <c r="I53" s="24">
        <v>6840820439</v>
      </c>
      <c r="J53" s="6">
        <v>6773089521</v>
      </c>
      <c r="K53" s="25">
        <v>6706029229</v>
      </c>
    </row>
    <row r="54" spans="1:11" ht="13.5">
      <c r="A54" s="22" t="s">
        <v>128</v>
      </c>
      <c r="B54" s="6">
        <v>310949213</v>
      </c>
      <c r="C54" s="6">
        <v>459333668</v>
      </c>
      <c r="D54" s="23">
        <v>472110422</v>
      </c>
      <c r="E54" s="24">
        <v>247894714</v>
      </c>
      <c r="F54" s="6">
        <v>494894757</v>
      </c>
      <c r="G54" s="25">
        <v>494894757</v>
      </c>
      <c r="H54" s="26">
        <v>453736973</v>
      </c>
      <c r="I54" s="24">
        <v>525578232</v>
      </c>
      <c r="J54" s="6">
        <v>554485034</v>
      </c>
      <c r="K54" s="25">
        <v>584981711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97114407</v>
      </c>
      <c r="G55" s="25">
        <v>97114407</v>
      </c>
      <c r="H55" s="26">
        <v>79058803</v>
      </c>
      <c r="I55" s="24">
        <v>66500000</v>
      </c>
      <c r="J55" s="6">
        <v>115000000</v>
      </c>
      <c r="K55" s="25">
        <v>50000000</v>
      </c>
    </row>
    <row r="56" spans="1:11" ht="13.5">
      <c r="A56" s="22" t="s">
        <v>55</v>
      </c>
      <c r="B56" s="6">
        <v>75588106</v>
      </c>
      <c r="C56" s="6">
        <v>0</v>
      </c>
      <c r="D56" s="23">
        <v>0</v>
      </c>
      <c r="E56" s="24">
        <v>45165085</v>
      </c>
      <c r="F56" s="6">
        <v>78591196</v>
      </c>
      <c r="G56" s="25">
        <v>78591196</v>
      </c>
      <c r="H56" s="26">
        <v>0</v>
      </c>
      <c r="I56" s="24">
        <v>68123030</v>
      </c>
      <c r="J56" s="6">
        <v>65491657</v>
      </c>
      <c r="K56" s="25">
        <v>64439762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135720919</v>
      </c>
      <c r="E59" s="24">
        <v>75517410</v>
      </c>
      <c r="F59" s="6">
        <v>73047862</v>
      </c>
      <c r="G59" s="25">
        <v>73047862</v>
      </c>
      <c r="H59" s="26">
        <v>73047862</v>
      </c>
      <c r="I59" s="24">
        <v>70854485</v>
      </c>
      <c r="J59" s="6">
        <v>75247463</v>
      </c>
      <c r="K59" s="25">
        <v>78862814</v>
      </c>
    </row>
    <row r="60" spans="1:11" ht="13.5">
      <c r="A60" s="33" t="s">
        <v>58</v>
      </c>
      <c r="B60" s="6">
        <v>13424974</v>
      </c>
      <c r="C60" s="6">
        <v>0</v>
      </c>
      <c r="D60" s="23">
        <v>23786212</v>
      </c>
      <c r="E60" s="24">
        <v>17028000</v>
      </c>
      <c r="F60" s="6">
        <v>30062378</v>
      </c>
      <c r="G60" s="25">
        <v>30062378</v>
      </c>
      <c r="H60" s="26">
        <v>30062378</v>
      </c>
      <c r="I60" s="24">
        <v>22463197</v>
      </c>
      <c r="J60" s="6">
        <v>15749790</v>
      </c>
      <c r="K60" s="25">
        <v>16616029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5613</v>
      </c>
      <c r="C62" s="92">
        <v>4848</v>
      </c>
      <c r="D62" s="93">
        <v>7314</v>
      </c>
      <c r="E62" s="91">
        <v>12190</v>
      </c>
      <c r="F62" s="92">
        <v>7314</v>
      </c>
      <c r="G62" s="93">
        <v>7314</v>
      </c>
      <c r="H62" s="94">
        <v>7314</v>
      </c>
      <c r="I62" s="91">
        <v>7767</v>
      </c>
      <c r="J62" s="92">
        <v>8249</v>
      </c>
      <c r="K62" s="93">
        <v>8760</v>
      </c>
    </row>
    <row r="63" spans="1:11" ht="13.5">
      <c r="A63" s="90" t="s">
        <v>61</v>
      </c>
      <c r="B63" s="91">
        <v>17579</v>
      </c>
      <c r="C63" s="92">
        <v>14015</v>
      </c>
      <c r="D63" s="93">
        <v>25870</v>
      </c>
      <c r="E63" s="91">
        <v>38805</v>
      </c>
      <c r="F63" s="92">
        <v>25870</v>
      </c>
      <c r="G63" s="93">
        <v>25870</v>
      </c>
      <c r="H63" s="94">
        <v>25870</v>
      </c>
      <c r="I63" s="91">
        <v>27474</v>
      </c>
      <c r="J63" s="92">
        <v>29177</v>
      </c>
      <c r="K63" s="93">
        <v>30986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41875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4</v>
      </c>
      <c r="C65" s="92">
        <v>4</v>
      </c>
      <c r="D65" s="93">
        <v>4</v>
      </c>
      <c r="E65" s="91">
        <v>8</v>
      </c>
      <c r="F65" s="92">
        <v>4</v>
      </c>
      <c r="G65" s="93">
        <v>4</v>
      </c>
      <c r="H65" s="94">
        <v>4</v>
      </c>
      <c r="I65" s="91">
        <v>30680</v>
      </c>
      <c r="J65" s="92">
        <v>30680</v>
      </c>
      <c r="K65" s="93">
        <v>30680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0.8550509261238295</v>
      </c>
      <c r="C70" s="5">
        <f aca="true" t="shared" si="8" ref="C70:K70">IF(ISERROR(C71/C72),0,(C71/C72))</f>
        <v>0.8319176850401112</v>
      </c>
      <c r="D70" s="5">
        <f t="shared" si="8"/>
        <v>0.8868931804121684</v>
      </c>
      <c r="E70" s="5">
        <f t="shared" si="8"/>
        <v>0.8126211538388373</v>
      </c>
      <c r="F70" s="5">
        <f t="shared" si="8"/>
        <v>0.8125583117934487</v>
      </c>
      <c r="G70" s="5">
        <f t="shared" si="8"/>
        <v>0.8125583117934487</v>
      </c>
      <c r="H70" s="5">
        <f t="shared" si="8"/>
        <v>0.9907744482821748</v>
      </c>
      <c r="I70" s="5">
        <f t="shared" si="8"/>
        <v>0.8209577234716326</v>
      </c>
      <c r="J70" s="5">
        <f t="shared" si="8"/>
        <v>0.8506365978971197</v>
      </c>
      <c r="K70" s="5">
        <f t="shared" si="8"/>
        <v>0.8756387347102433</v>
      </c>
    </row>
    <row r="71" spans="1:11" ht="12.75" hidden="1">
      <c r="A71" s="1" t="s">
        <v>134</v>
      </c>
      <c r="B71" s="1">
        <f>+B83</f>
        <v>914434832</v>
      </c>
      <c r="C71" s="1">
        <f aca="true" t="shared" si="9" ref="C71:K71">+C83</f>
        <v>970237523</v>
      </c>
      <c r="D71" s="1">
        <f t="shared" si="9"/>
        <v>1077201316</v>
      </c>
      <c r="E71" s="1">
        <f t="shared" si="9"/>
        <v>1131591084</v>
      </c>
      <c r="F71" s="1">
        <f t="shared" si="9"/>
        <v>1068048992</v>
      </c>
      <c r="G71" s="1">
        <f t="shared" si="9"/>
        <v>1068048992</v>
      </c>
      <c r="H71" s="1">
        <f t="shared" si="9"/>
        <v>1245240187</v>
      </c>
      <c r="I71" s="1">
        <f t="shared" si="9"/>
        <v>1131071475</v>
      </c>
      <c r="J71" s="1">
        <f t="shared" si="9"/>
        <v>1218863115</v>
      </c>
      <c r="K71" s="1">
        <f t="shared" si="9"/>
        <v>1313505137</v>
      </c>
    </row>
    <row r="72" spans="1:11" ht="12.75" hidden="1">
      <c r="A72" s="1" t="s">
        <v>135</v>
      </c>
      <c r="B72" s="1">
        <f>+B77</f>
        <v>1069450724</v>
      </c>
      <c r="C72" s="1">
        <f aca="true" t="shared" si="10" ref="C72:K72">+C77</f>
        <v>1166266255</v>
      </c>
      <c r="D72" s="1">
        <f t="shared" si="10"/>
        <v>1214578418</v>
      </c>
      <c r="E72" s="1">
        <f t="shared" si="10"/>
        <v>1392519846</v>
      </c>
      <c r="F72" s="1">
        <f t="shared" si="10"/>
        <v>1314427502</v>
      </c>
      <c r="G72" s="1">
        <f t="shared" si="10"/>
        <v>1314427502</v>
      </c>
      <c r="H72" s="1">
        <f t="shared" si="10"/>
        <v>1256835185</v>
      </c>
      <c r="I72" s="1">
        <f t="shared" si="10"/>
        <v>1377746311</v>
      </c>
      <c r="J72" s="1">
        <f t="shared" si="10"/>
        <v>1432883464</v>
      </c>
      <c r="K72" s="1">
        <f t="shared" si="10"/>
        <v>1500053715</v>
      </c>
    </row>
    <row r="73" spans="1:11" ht="12.75" hidden="1">
      <c r="A73" s="1" t="s">
        <v>136</v>
      </c>
      <c r="B73" s="1">
        <f>+B74</f>
        <v>-261847323.16666663</v>
      </c>
      <c r="C73" s="1">
        <f aca="true" t="shared" si="11" ref="C73:K73">+(C78+C80+C81+C82)-(B78+B80+B81+B82)</f>
        <v>-365214206</v>
      </c>
      <c r="D73" s="1">
        <f t="shared" si="11"/>
        <v>58064082</v>
      </c>
      <c r="E73" s="1">
        <f t="shared" si="11"/>
        <v>-138858927</v>
      </c>
      <c r="F73" s="1">
        <f>+(F78+F80+F81+F82)-(D78+D80+D81+D82)</f>
        <v>-154839502</v>
      </c>
      <c r="G73" s="1">
        <f>+(G78+G80+G81+G82)-(D78+D80+D81+D82)</f>
        <v>-154839502</v>
      </c>
      <c r="H73" s="1">
        <f>+(H78+H80+H81+H82)-(D78+D80+D81+D82)</f>
        <v>136683773</v>
      </c>
      <c r="I73" s="1">
        <f>+(I78+I80+I81+I82)-(E78+E80+E81+E82)</f>
        <v>-29643180</v>
      </c>
      <c r="J73" s="1">
        <f t="shared" si="11"/>
        <v>7968988</v>
      </c>
      <c r="K73" s="1">
        <f t="shared" si="11"/>
        <v>14211724</v>
      </c>
    </row>
    <row r="74" spans="1:11" ht="12.75" hidden="1">
      <c r="A74" s="1" t="s">
        <v>137</v>
      </c>
      <c r="B74" s="1">
        <f>+TREND(C74:E74)</f>
        <v>-261847323.16666663</v>
      </c>
      <c r="C74" s="1">
        <f>+C73</f>
        <v>-365214206</v>
      </c>
      <c r="D74" s="1">
        <f aca="true" t="shared" si="12" ref="D74:K74">+D73</f>
        <v>58064082</v>
      </c>
      <c r="E74" s="1">
        <f t="shared" si="12"/>
        <v>-138858927</v>
      </c>
      <c r="F74" s="1">
        <f t="shared" si="12"/>
        <v>-154839502</v>
      </c>
      <c r="G74" s="1">
        <f t="shared" si="12"/>
        <v>-154839502</v>
      </c>
      <c r="H74" s="1">
        <f t="shared" si="12"/>
        <v>136683773</v>
      </c>
      <c r="I74" s="1">
        <f t="shared" si="12"/>
        <v>-29643180</v>
      </c>
      <c r="J74" s="1">
        <f t="shared" si="12"/>
        <v>7968988</v>
      </c>
      <c r="K74" s="1">
        <f t="shared" si="12"/>
        <v>14211724</v>
      </c>
    </row>
    <row r="75" spans="1:11" ht="12.75" hidden="1">
      <c r="A75" s="1" t="s">
        <v>138</v>
      </c>
      <c r="B75" s="1">
        <f>+B84-(((B80+B81+B78)*B70)-B79)</f>
        <v>-320259868.2552035</v>
      </c>
      <c r="C75" s="1">
        <f aca="true" t="shared" si="13" ref="C75:K75">+C84-(((C80+C81+C78)*C70)-C79)</f>
        <v>52000922.62789297</v>
      </c>
      <c r="D75" s="1">
        <f t="shared" si="13"/>
        <v>71285760.44225574</v>
      </c>
      <c r="E75" s="1">
        <f t="shared" si="13"/>
        <v>-36350489.70967555</v>
      </c>
      <c r="F75" s="1">
        <f t="shared" si="13"/>
        <v>-2912673.9999529123</v>
      </c>
      <c r="G75" s="1">
        <f t="shared" si="13"/>
        <v>-2912673.9999529123</v>
      </c>
      <c r="H75" s="1">
        <f t="shared" si="13"/>
        <v>148946592.91259181</v>
      </c>
      <c r="I75" s="1">
        <f t="shared" si="13"/>
        <v>-4128132.420657754</v>
      </c>
      <c r="J75" s="1">
        <f t="shared" si="13"/>
        <v>-12734775.658772945</v>
      </c>
      <c r="K75" s="1">
        <f t="shared" si="13"/>
        <v>-21481917.62767768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1069450724</v>
      </c>
      <c r="C77" s="3">
        <v>1166266255</v>
      </c>
      <c r="D77" s="3">
        <v>1214578418</v>
      </c>
      <c r="E77" s="3">
        <v>1392519846</v>
      </c>
      <c r="F77" s="3">
        <v>1314427502</v>
      </c>
      <c r="G77" s="3">
        <v>1314427502</v>
      </c>
      <c r="H77" s="3">
        <v>1256835185</v>
      </c>
      <c r="I77" s="3">
        <v>1377746311</v>
      </c>
      <c r="J77" s="3">
        <v>1432883464</v>
      </c>
      <c r="K77" s="3">
        <v>1500053715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345780863</v>
      </c>
      <c r="C79" s="3">
        <v>391919378</v>
      </c>
      <c r="D79" s="3">
        <v>492809306</v>
      </c>
      <c r="E79" s="3">
        <v>215168125</v>
      </c>
      <c r="F79" s="3">
        <v>220226124</v>
      </c>
      <c r="G79" s="3">
        <v>220226124</v>
      </c>
      <c r="H79" s="3">
        <v>723633556</v>
      </c>
      <c r="I79" s="3">
        <v>240096145</v>
      </c>
      <c r="J79" s="3">
        <v>248380714</v>
      </c>
      <c r="K79" s="3">
        <v>260799749</v>
      </c>
    </row>
    <row r="80" spans="1:11" ht="12.75" hidden="1">
      <c r="A80" s="2" t="s">
        <v>67</v>
      </c>
      <c r="B80" s="3">
        <v>749006488</v>
      </c>
      <c r="C80" s="3">
        <v>395096859</v>
      </c>
      <c r="D80" s="3">
        <v>452626523</v>
      </c>
      <c r="E80" s="3">
        <v>336735468</v>
      </c>
      <c r="F80" s="3">
        <v>320754893</v>
      </c>
      <c r="G80" s="3">
        <v>320754893</v>
      </c>
      <c r="H80" s="3">
        <v>567598228</v>
      </c>
      <c r="I80" s="3">
        <v>305160010</v>
      </c>
      <c r="J80" s="3">
        <v>311076919</v>
      </c>
      <c r="K80" s="3">
        <v>323109336</v>
      </c>
    </row>
    <row r="81" spans="1:11" ht="12.75" hidden="1">
      <c r="A81" s="2" t="s">
        <v>68</v>
      </c>
      <c r="B81" s="3">
        <v>64893964</v>
      </c>
      <c r="C81" s="3">
        <v>53591301</v>
      </c>
      <c r="D81" s="3">
        <v>54127850</v>
      </c>
      <c r="E81" s="3">
        <v>31165769</v>
      </c>
      <c r="F81" s="3">
        <v>31165769</v>
      </c>
      <c r="G81" s="3">
        <v>31165769</v>
      </c>
      <c r="H81" s="3">
        <v>75842088</v>
      </c>
      <c r="I81" s="3">
        <v>33098047</v>
      </c>
      <c r="J81" s="3">
        <v>35150126</v>
      </c>
      <c r="K81" s="3">
        <v>37329433</v>
      </c>
    </row>
    <row r="82" spans="1:11" ht="12.75" hidden="1">
      <c r="A82" s="2" t="s">
        <v>69</v>
      </c>
      <c r="B82" s="3">
        <v>9836</v>
      </c>
      <c r="C82" s="3">
        <v>7922</v>
      </c>
      <c r="D82" s="3">
        <v>5791</v>
      </c>
      <c r="E82" s="3">
        <v>0</v>
      </c>
      <c r="F82" s="3">
        <v>0</v>
      </c>
      <c r="G82" s="3">
        <v>0</v>
      </c>
      <c r="H82" s="3">
        <v>3621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914434832</v>
      </c>
      <c r="C83" s="3">
        <v>970237523</v>
      </c>
      <c r="D83" s="3">
        <v>1077201316</v>
      </c>
      <c r="E83" s="3">
        <v>1131591084</v>
      </c>
      <c r="F83" s="3">
        <v>1068048992</v>
      </c>
      <c r="G83" s="3">
        <v>1068048992</v>
      </c>
      <c r="H83" s="3">
        <v>1245240187</v>
      </c>
      <c r="I83" s="3">
        <v>1131071475</v>
      </c>
      <c r="J83" s="3">
        <v>1218863115</v>
      </c>
      <c r="K83" s="3">
        <v>1313505137</v>
      </c>
    </row>
    <row r="84" spans="1:11" ht="12.75" hidden="1">
      <c r="A84" s="2" t="s">
        <v>71</v>
      </c>
      <c r="B84" s="3">
        <v>29885604</v>
      </c>
      <c r="C84" s="3">
        <v>33353160</v>
      </c>
      <c r="D84" s="3">
        <v>27913452</v>
      </c>
      <c r="E84" s="3">
        <v>47445713</v>
      </c>
      <c r="F84" s="3">
        <v>62817261</v>
      </c>
      <c r="G84" s="3">
        <v>62817261</v>
      </c>
      <c r="H84" s="3">
        <v>62817261</v>
      </c>
      <c r="I84" s="3">
        <v>33471287</v>
      </c>
      <c r="J84" s="3">
        <v>33397906</v>
      </c>
      <c r="K84" s="3">
        <v>33332481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14954639</v>
      </c>
      <c r="C5" s="6">
        <v>15948456</v>
      </c>
      <c r="D5" s="23">
        <v>15616785</v>
      </c>
      <c r="E5" s="24">
        <v>18983035</v>
      </c>
      <c r="F5" s="6">
        <v>18583035</v>
      </c>
      <c r="G5" s="25">
        <v>18583035</v>
      </c>
      <c r="H5" s="26">
        <v>15424680</v>
      </c>
      <c r="I5" s="24">
        <v>21460333</v>
      </c>
      <c r="J5" s="6">
        <v>22318739</v>
      </c>
      <c r="K5" s="25">
        <v>23546269</v>
      </c>
    </row>
    <row r="6" spans="1:11" ht="13.5">
      <c r="A6" s="22" t="s">
        <v>18</v>
      </c>
      <c r="B6" s="6">
        <v>13340405</v>
      </c>
      <c r="C6" s="6">
        <v>13181680</v>
      </c>
      <c r="D6" s="23">
        <v>13770776</v>
      </c>
      <c r="E6" s="24">
        <v>16699035</v>
      </c>
      <c r="F6" s="6">
        <v>16970449</v>
      </c>
      <c r="G6" s="25">
        <v>16970449</v>
      </c>
      <c r="H6" s="26">
        <v>13961297</v>
      </c>
      <c r="I6" s="24">
        <v>18105503</v>
      </c>
      <c r="J6" s="6">
        <v>18541984</v>
      </c>
      <c r="K6" s="25">
        <v>19561793</v>
      </c>
    </row>
    <row r="7" spans="1:11" ht="13.5">
      <c r="A7" s="22" t="s">
        <v>19</v>
      </c>
      <c r="B7" s="6">
        <v>1293463</v>
      </c>
      <c r="C7" s="6">
        <v>1655259</v>
      </c>
      <c r="D7" s="23">
        <v>1428216</v>
      </c>
      <c r="E7" s="24">
        <v>1529430</v>
      </c>
      <c r="F7" s="6">
        <v>2298430</v>
      </c>
      <c r="G7" s="25">
        <v>2298430</v>
      </c>
      <c r="H7" s="26">
        <v>1141783</v>
      </c>
      <c r="I7" s="24">
        <v>1420246</v>
      </c>
      <c r="J7" s="6">
        <v>1496940</v>
      </c>
      <c r="K7" s="25">
        <v>1579271</v>
      </c>
    </row>
    <row r="8" spans="1:11" ht="13.5">
      <c r="A8" s="22" t="s">
        <v>20</v>
      </c>
      <c r="B8" s="6">
        <v>23783006</v>
      </c>
      <c r="C8" s="6">
        <v>25500096</v>
      </c>
      <c r="D8" s="23">
        <v>27419000</v>
      </c>
      <c r="E8" s="24">
        <v>28062000</v>
      </c>
      <c r="F8" s="6">
        <v>29062000</v>
      </c>
      <c r="G8" s="25">
        <v>29062000</v>
      </c>
      <c r="H8" s="26">
        <v>29062000</v>
      </c>
      <c r="I8" s="24">
        <v>31368000</v>
      </c>
      <c r="J8" s="6">
        <v>34408000</v>
      </c>
      <c r="K8" s="25">
        <v>37027000</v>
      </c>
    </row>
    <row r="9" spans="1:11" ht="13.5">
      <c r="A9" s="22" t="s">
        <v>21</v>
      </c>
      <c r="B9" s="6">
        <v>3243771</v>
      </c>
      <c r="C9" s="6">
        <v>4061197</v>
      </c>
      <c r="D9" s="23">
        <v>3295750</v>
      </c>
      <c r="E9" s="24">
        <v>11792307</v>
      </c>
      <c r="F9" s="6">
        <v>4695917</v>
      </c>
      <c r="G9" s="25">
        <v>4695917</v>
      </c>
      <c r="H9" s="26">
        <v>5031465</v>
      </c>
      <c r="I9" s="24">
        <v>2992419</v>
      </c>
      <c r="J9" s="6">
        <v>3138051</v>
      </c>
      <c r="K9" s="25">
        <v>3310644</v>
      </c>
    </row>
    <row r="10" spans="1:11" ht="25.5">
      <c r="A10" s="27" t="s">
        <v>127</v>
      </c>
      <c r="B10" s="28">
        <f>SUM(B5:B9)</f>
        <v>56615284</v>
      </c>
      <c r="C10" s="29">
        <f aca="true" t="shared" si="0" ref="C10:K10">SUM(C5:C9)</f>
        <v>60346688</v>
      </c>
      <c r="D10" s="30">
        <f t="shared" si="0"/>
        <v>61530527</v>
      </c>
      <c r="E10" s="28">
        <f t="shared" si="0"/>
        <v>77065807</v>
      </c>
      <c r="F10" s="29">
        <f t="shared" si="0"/>
        <v>71609831</v>
      </c>
      <c r="G10" s="31">
        <f t="shared" si="0"/>
        <v>71609831</v>
      </c>
      <c r="H10" s="32">
        <f t="shared" si="0"/>
        <v>64621225</v>
      </c>
      <c r="I10" s="28">
        <f t="shared" si="0"/>
        <v>75346501</v>
      </c>
      <c r="J10" s="29">
        <f t="shared" si="0"/>
        <v>79903714</v>
      </c>
      <c r="K10" s="31">
        <f t="shared" si="0"/>
        <v>85024977</v>
      </c>
    </row>
    <row r="11" spans="1:11" ht="13.5">
      <c r="A11" s="22" t="s">
        <v>22</v>
      </c>
      <c r="B11" s="6">
        <v>18470895</v>
      </c>
      <c r="C11" s="6">
        <v>21306976</v>
      </c>
      <c r="D11" s="23">
        <v>28011929</v>
      </c>
      <c r="E11" s="24">
        <v>33715783</v>
      </c>
      <c r="F11" s="6">
        <v>34242959</v>
      </c>
      <c r="G11" s="25">
        <v>34242959</v>
      </c>
      <c r="H11" s="26">
        <v>32016082</v>
      </c>
      <c r="I11" s="24">
        <v>30300747</v>
      </c>
      <c r="J11" s="6">
        <v>31936988</v>
      </c>
      <c r="K11" s="25">
        <v>33693522</v>
      </c>
    </row>
    <row r="12" spans="1:11" ht="13.5">
      <c r="A12" s="22" t="s">
        <v>23</v>
      </c>
      <c r="B12" s="6">
        <v>1853709</v>
      </c>
      <c r="C12" s="6">
        <v>1859102</v>
      </c>
      <c r="D12" s="23">
        <v>3017324</v>
      </c>
      <c r="E12" s="24">
        <v>0</v>
      </c>
      <c r="F12" s="6">
        <v>3500378</v>
      </c>
      <c r="G12" s="25">
        <v>3500378</v>
      </c>
      <c r="H12" s="26">
        <v>3185252</v>
      </c>
      <c r="I12" s="24">
        <v>3721841</v>
      </c>
      <c r="J12" s="6">
        <v>3988201</v>
      </c>
      <c r="K12" s="25">
        <v>4203897</v>
      </c>
    </row>
    <row r="13" spans="1:11" ht="13.5">
      <c r="A13" s="22" t="s">
        <v>128</v>
      </c>
      <c r="B13" s="6">
        <v>6205752</v>
      </c>
      <c r="C13" s="6">
        <v>6696554</v>
      </c>
      <c r="D13" s="23">
        <v>8289013</v>
      </c>
      <c r="E13" s="24">
        <v>4382077</v>
      </c>
      <c r="F13" s="6">
        <v>4598897</v>
      </c>
      <c r="G13" s="25">
        <v>4598897</v>
      </c>
      <c r="H13" s="26">
        <v>11012818</v>
      </c>
      <c r="I13" s="24">
        <v>8279951</v>
      </c>
      <c r="J13" s="6">
        <v>8727068</v>
      </c>
      <c r="K13" s="25">
        <v>9207057</v>
      </c>
    </row>
    <row r="14" spans="1:11" ht="13.5">
      <c r="A14" s="22" t="s">
        <v>24</v>
      </c>
      <c r="B14" s="6">
        <v>98144</v>
      </c>
      <c r="C14" s="6">
        <v>336204</v>
      </c>
      <c r="D14" s="23">
        <v>346790</v>
      </c>
      <c r="E14" s="24">
        <v>98888</v>
      </c>
      <c r="F14" s="6">
        <v>78888</v>
      </c>
      <c r="G14" s="25">
        <v>78888</v>
      </c>
      <c r="H14" s="26">
        <v>3309</v>
      </c>
      <c r="I14" s="24">
        <v>83069</v>
      </c>
      <c r="J14" s="6">
        <v>87555</v>
      </c>
      <c r="K14" s="25">
        <v>92370</v>
      </c>
    </row>
    <row r="15" spans="1:11" ht="13.5">
      <c r="A15" s="22" t="s">
        <v>25</v>
      </c>
      <c r="B15" s="6">
        <v>9040644</v>
      </c>
      <c r="C15" s="6">
        <v>10904904</v>
      </c>
      <c r="D15" s="23">
        <v>11452059</v>
      </c>
      <c r="E15" s="24">
        <v>12236523</v>
      </c>
      <c r="F15" s="6">
        <v>12236523</v>
      </c>
      <c r="G15" s="25">
        <v>12236523</v>
      </c>
      <c r="H15" s="26">
        <v>11501147</v>
      </c>
      <c r="I15" s="24">
        <v>10911468</v>
      </c>
      <c r="J15" s="6">
        <v>11500687</v>
      </c>
      <c r="K15" s="25">
        <v>12133225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2364697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19125080</v>
      </c>
      <c r="C17" s="6">
        <v>28040123</v>
      </c>
      <c r="D17" s="23">
        <v>26651413</v>
      </c>
      <c r="E17" s="24">
        <v>24228435</v>
      </c>
      <c r="F17" s="6">
        <v>19342537</v>
      </c>
      <c r="G17" s="25">
        <v>19342537</v>
      </c>
      <c r="H17" s="26">
        <v>16862651</v>
      </c>
      <c r="I17" s="24">
        <v>21149426</v>
      </c>
      <c r="J17" s="6">
        <v>22375279</v>
      </c>
      <c r="K17" s="25">
        <v>23846523</v>
      </c>
    </row>
    <row r="18" spans="1:11" ht="13.5">
      <c r="A18" s="34" t="s">
        <v>28</v>
      </c>
      <c r="B18" s="35">
        <f>SUM(B11:B17)</f>
        <v>54794224</v>
      </c>
      <c r="C18" s="36">
        <f aca="true" t="shared" si="1" ref="C18:K18">SUM(C11:C17)</f>
        <v>69143863</v>
      </c>
      <c r="D18" s="37">
        <f t="shared" si="1"/>
        <v>77768528</v>
      </c>
      <c r="E18" s="35">
        <f t="shared" si="1"/>
        <v>77026403</v>
      </c>
      <c r="F18" s="36">
        <f t="shared" si="1"/>
        <v>74000182</v>
      </c>
      <c r="G18" s="38">
        <f t="shared" si="1"/>
        <v>74000182</v>
      </c>
      <c r="H18" s="39">
        <f t="shared" si="1"/>
        <v>74581259</v>
      </c>
      <c r="I18" s="35">
        <f t="shared" si="1"/>
        <v>74446502</v>
      </c>
      <c r="J18" s="36">
        <f t="shared" si="1"/>
        <v>78615778</v>
      </c>
      <c r="K18" s="38">
        <f t="shared" si="1"/>
        <v>83176594</v>
      </c>
    </row>
    <row r="19" spans="1:11" ht="13.5">
      <c r="A19" s="34" t="s">
        <v>29</v>
      </c>
      <c r="B19" s="40">
        <f>+B10-B18</f>
        <v>1821060</v>
      </c>
      <c r="C19" s="41">
        <f aca="true" t="shared" si="2" ref="C19:K19">+C10-C18</f>
        <v>-8797175</v>
      </c>
      <c r="D19" s="42">
        <f t="shared" si="2"/>
        <v>-16238001</v>
      </c>
      <c r="E19" s="40">
        <f t="shared" si="2"/>
        <v>39404</v>
      </c>
      <c r="F19" s="41">
        <f t="shared" si="2"/>
        <v>-2390351</v>
      </c>
      <c r="G19" s="43">
        <f t="shared" si="2"/>
        <v>-2390351</v>
      </c>
      <c r="H19" s="44">
        <f t="shared" si="2"/>
        <v>-9960034</v>
      </c>
      <c r="I19" s="40">
        <f t="shared" si="2"/>
        <v>899999</v>
      </c>
      <c r="J19" s="41">
        <f t="shared" si="2"/>
        <v>1287936</v>
      </c>
      <c r="K19" s="43">
        <f t="shared" si="2"/>
        <v>1848383</v>
      </c>
    </row>
    <row r="20" spans="1:11" ht="13.5">
      <c r="A20" s="22" t="s">
        <v>30</v>
      </c>
      <c r="B20" s="24">
        <v>19610517</v>
      </c>
      <c r="C20" s="6">
        <v>0</v>
      </c>
      <c r="D20" s="23">
        <v>21602216</v>
      </c>
      <c r="E20" s="24">
        <v>21423000</v>
      </c>
      <c r="F20" s="6">
        <v>22423000</v>
      </c>
      <c r="G20" s="25">
        <v>22423000</v>
      </c>
      <c r="H20" s="26">
        <v>19657967</v>
      </c>
      <c r="I20" s="24">
        <v>15247000</v>
      </c>
      <c r="J20" s="6">
        <v>15742000</v>
      </c>
      <c r="K20" s="25">
        <v>19204000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21431577</v>
      </c>
      <c r="C22" s="52">
        <f aca="true" t="shared" si="3" ref="C22:K22">SUM(C19:C21)</f>
        <v>-8797175</v>
      </c>
      <c r="D22" s="53">
        <f t="shared" si="3"/>
        <v>5364215</v>
      </c>
      <c r="E22" s="51">
        <f t="shared" si="3"/>
        <v>21462404</v>
      </c>
      <c r="F22" s="52">
        <f t="shared" si="3"/>
        <v>20032649</v>
      </c>
      <c r="G22" s="54">
        <f t="shared" si="3"/>
        <v>20032649</v>
      </c>
      <c r="H22" s="55">
        <f t="shared" si="3"/>
        <v>9697933</v>
      </c>
      <c r="I22" s="51">
        <f t="shared" si="3"/>
        <v>16146999</v>
      </c>
      <c r="J22" s="52">
        <f t="shared" si="3"/>
        <v>17029936</v>
      </c>
      <c r="K22" s="54">
        <f t="shared" si="3"/>
        <v>21052383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21431577</v>
      </c>
      <c r="C24" s="41">
        <f aca="true" t="shared" si="4" ref="C24:K24">SUM(C22:C23)</f>
        <v>-8797175</v>
      </c>
      <c r="D24" s="42">
        <f t="shared" si="4"/>
        <v>5364215</v>
      </c>
      <c r="E24" s="40">
        <f t="shared" si="4"/>
        <v>21462404</v>
      </c>
      <c r="F24" s="41">
        <f t="shared" si="4"/>
        <v>20032649</v>
      </c>
      <c r="G24" s="43">
        <f t="shared" si="4"/>
        <v>20032649</v>
      </c>
      <c r="H24" s="44">
        <f t="shared" si="4"/>
        <v>9697933</v>
      </c>
      <c r="I24" s="40">
        <f t="shared" si="4"/>
        <v>16146999</v>
      </c>
      <c r="J24" s="41">
        <f t="shared" si="4"/>
        <v>17029936</v>
      </c>
      <c r="K24" s="43">
        <f t="shared" si="4"/>
        <v>21052383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21227529</v>
      </c>
      <c r="C27" s="7">
        <v>25592687</v>
      </c>
      <c r="D27" s="64">
        <v>22517349</v>
      </c>
      <c r="E27" s="65">
        <v>19743780</v>
      </c>
      <c r="F27" s="7">
        <v>22153000</v>
      </c>
      <c r="G27" s="66">
        <v>22153000</v>
      </c>
      <c r="H27" s="67">
        <v>19282127</v>
      </c>
      <c r="I27" s="65">
        <v>16147000</v>
      </c>
      <c r="J27" s="7">
        <v>16692000</v>
      </c>
      <c r="K27" s="66">
        <v>20194000</v>
      </c>
    </row>
    <row r="28" spans="1:11" ht="13.5">
      <c r="A28" s="68" t="s">
        <v>30</v>
      </c>
      <c r="B28" s="6">
        <v>20248013</v>
      </c>
      <c r="C28" s="6">
        <v>22187022</v>
      </c>
      <c r="D28" s="23">
        <v>21321883</v>
      </c>
      <c r="E28" s="24">
        <v>18423780</v>
      </c>
      <c r="F28" s="6">
        <v>21423000</v>
      </c>
      <c r="G28" s="25">
        <v>21423000</v>
      </c>
      <c r="H28" s="26">
        <v>19215875</v>
      </c>
      <c r="I28" s="24">
        <v>15247000</v>
      </c>
      <c r="J28" s="6">
        <v>15742000</v>
      </c>
      <c r="K28" s="25">
        <v>19204000</v>
      </c>
    </row>
    <row r="29" spans="1:11" ht="13.5">
      <c r="A29" s="22" t="s">
        <v>132</v>
      </c>
      <c r="B29" s="6">
        <v>368809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610707</v>
      </c>
      <c r="C31" s="6">
        <v>3405665</v>
      </c>
      <c r="D31" s="23">
        <v>1195466</v>
      </c>
      <c r="E31" s="24">
        <v>1320000</v>
      </c>
      <c r="F31" s="6">
        <v>730000</v>
      </c>
      <c r="G31" s="25">
        <v>730000</v>
      </c>
      <c r="H31" s="26">
        <v>66252</v>
      </c>
      <c r="I31" s="24">
        <v>900000</v>
      </c>
      <c r="J31" s="6">
        <v>950000</v>
      </c>
      <c r="K31" s="25">
        <v>990000</v>
      </c>
    </row>
    <row r="32" spans="1:11" ht="13.5">
      <c r="A32" s="34" t="s">
        <v>36</v>
      </c>
      <c r="B32" s="7">
        <f>SUM(B28:B31)</f>
        <v>21227529</v>
      </c>
      <c r="C32" s="7">
        <f aca="true" t="shared" si="5" ref="C32:K32">SUM(C28:C31)</f>
        <v>25592687</v>
      </c>
      <c r="D32" s="64">
        <f t="shared" si="5"/>
        <v>22517349</v>
      </c>
      <c r="E32" s="65">
        <f t="shared" si="5"/>
        <v>19743780</v>
      </c>
      <c r="F32" s="7">
        <f t="shared" si="5"/>
        <v>22153000</v>
      </c>
      <c r="G32" s="66">
        <f t="shared" si="5"/>
        <v>22153000</v>
      </c>
      <c r="H32" s="67">
        <f t="shared" si="5"/>
        <v>19282127</v>
      </c>
      <c r="I32" s="65">
        <f t="shared" si="5"/>
        <v>16147000</v>
      </c>
      <c r="J32" s="7">
        <f t="shared" si="5"/>
        <v>16692000</v>
      </c>
      <c r="K32" s="66">
        <f t="shared" si="5"/>
        <v>20194000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40759403</v>
      </c>
      <c r="C35" s="6">
        <v>38940462</v>
      </c>
      <c r="D35" s="23">
        <v>36250481</v>
      </c>
      <c r="E35" s="24">
        <v>36616512</v>
      </c>
      <c r="F35" s="6">
        <v>33008404</v>
      </c>
      <c r="G35" s="25">
        <v>33008404</v>
      </c>
      <c r="H35" s="26">
        <v>37323149</v>
      </c>
      <c r="I35" s="24">
        <v>14930844</v>
      </c>
      <c r="J35" s="6">
        <v>20961815</v>
      </c>
      <c r="K35" s="25">
        <v>28010292</v>
      </c>
    </row>
    <row r="36" spans="1:11" ht="13.5">
      <c r="A36" s="22" t="s">
        <v>39</v>
      </c>
      <c r="B36" s="6">
        <v>117677226</v>
      </c>
      <c r="C36" s="6">
        <v>136552269</v>
      </c>
      <c r="D36" s="23">
        <v>151912053</v>
      </c>
      <c r="E36" s="24">
        <v>142029852</v>
      </c>
      <c r="F36" s="6">
        <v>167729279</v>
      </c>
      <c r="G36" s="25">
        <v>167729279</v>
      </c>
      <c r="H36" s="26">
        <v>160888999</v>
      </c>
      <c r="I36" s="24">
        <v>211087054</v>
      </c>
      <c r="J36" s="6">
        <v>219051989</v>
      </c>
      <c r="K36" s="25">
        <v>230038931</v>
      </c>
    </row>
    <row r="37" spans="1:11" ht="13.5">
      <c r="A37" s="22" t="s">
        <v>40</v>
      </c>
      <c r="B37" s="6">
        <v>12469540</v>
      </c>
      <c r="C37" s="6">
        <v>18237583</v>
      </c>
      <c r="D37" s="23">
        <v>23028536</v>
      </c>
      <c r="E37" s="24">
        <v>6214215</v>
      </c>
      <c r="F37" s="6">
        <v>71610</v>
      </c>
      <c r="G37" s="25">
        <v>71610</v>
      </c>
      <c r="H37" s="26">
        <v>17639351</v>
      </c>
      <c r="I37" s="24">
        <v>8725774</v>
      </c>
      <c r="J37" s="6">
        <v>7760754</v>
      </c>
      <c r="K37" s="25">
        <v>8339038</v>
      </c>
    </row>
    <row r="38" spans="1:11" ht="13.5">
      <c r="A38" s="22" t="s">
        <v>41</v>
      </c>
      <c r="B38" s="6">
        <v>8313079</v>
      </c>
      <c r="C38" s="6">
        <v>8721406</v>
      </c>
      <c r="D38" s="23">
        <v>11227209</v>
      </c>
      <c r="E38" s="24">
        <v>11954682</v>
      </c>
      <c r="F38" s="6">
        <v>11851936</v>
      </c>
      <c r="G38" s="25">
        <v>11851936</v>
      </c>
      <c r="H38" s="26">
        <v>15725282</v>
      </c>
      <c r="I38" s="24">
        <v>12280392</v>
      </c>
      <c r="J38" s="6">
        <v>10218038</v>
      </c>
      <c r="K38" s="25">
        <v>10651892</v>
      </c>
    </row>
    <row r="39" spans="1:11" ht="13.5">
      <c r="A39" s="22" t="s">
        <v>42</v>
      </c>
      <c r="B39" s="6">
        <v>137654010</v>
      </c>
      <c r="C39" s="6">
        <v>148533742</v>
      </c>
      <c r="D39" s="23">
        <v>153906789</v>
      </c>
      <c r="E39" s="24">
        <v>160477467</v>
      </c>
      <c r="F39" s="6">
        <v>188814137</v>
      </c>
      <c r="G39" s="25">
        <v>188814137</v>
      </c>
      <c r="H39" s="26">
        <v>164847515</v>
      </c>
      <c r="I39" s="24">
        <v>205011732</v>
      </c>
      <c r="J39" s="6">
        <v>222035012</v>
      </c>
      <c r="K39" s="25">
        <v>239058291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22817659</v>
      </c>
      <c r="C42" s="6">
        <v>19636851</v>
      </c>
      <c r="D42" s="23">
        <v>16362803</v>
      </c>
      <c r="E42" s="24">
        <v>10377768</v>
      </c>
      <c r="F42" s="6">
        <v>11101387</v>
      </c>
      <c r="G42" s="25">
        <v>11101387</v>
      </c>
      <c r="H42" s="26">
        <v>12359673</v>
      </c>
      <c r="I42" s="24">
        <v>11553884</v>
      </c>
      <c r="J42" s="6">
        <v>10479402</v>
      </c>
      <c r="K42" s="25">
        <v>19541523</v>
      </c>
    </row>
    <row r="43" spans="1:11" ht="13.5">
      <c r="A43" s="22" t="s">
        <v>45</v>
      </c>
      <c r="B43" s="6">
        <v>-21227529</v>
      </c>
      <c r="C43" s="6">
        <v>-25942094</v>
      </c>
      <c r="D43" s="23">
        <v>-22501587</v>
      </c>
      <c r="E43" s="24">
        <v>-19743780</v>
      </c>
      <c r="F43" s="6">
        <v>-22423000</v>
      </c>
      <c r="G43" s="25">
        <v>-22423000</v>
      </c>
      <c r="H43" s="26">
        <v>-19654050</v>
      </c>
      <c r="I43" s="24">
        <v>-15246996</v>
      </c>
      <c r="J43" s="6">
        <v>-15742000</v>
      </c>
      <c r="K43" s="25">
        <v>-19204000</v>
      </c>
    </row>
    <row r="44" spans="1:11" ht="13.5">
      <c r="A44" s="22" t="s">
        <v>46</v>
      </c>
      <c r="B44" s="6">
        <v>-50628</v>
      </c>
      <c r="C44" s="6">
        <v>-129502</v>
      </c>
      <c r="D44" s="23">
        <v>-61976</v>
      </c>
      <c r="E44" s="24">
        <v>-32520</v>
      </c>
      <c r="F44" s="6">
        <v>-33239</v>
      </c>
      <c r="G44" s="25">
        <v>-33239</v>
      </c>
      <c r="H44" s="26">
        <v>5005</v>
      </c>
      <c r="I44" s="24">
        <v>-84876</v>
      </c>
      <c r="J44" s="6">
        <v>-94488</v>
      </c>
      <c r="K44" s="25">
        <v>-104978</v>
      </c>
    </row>
    <row r="45" spans="1:11" ht="13.5">
      <c r="A45" s="34" t="s">
        <v>47</v>
      </c>
      <c r="B45" s="7">
        <v>27463226</v>
      </c>
      <c r="C45" s="7">
        <v>21028481</v>
      </c>
      <c r="D45" s="64">
        <v>14827721</v>
      </c>
      <c r="E45" s="65">
        <v>11654503</v>
      </c>
      <c r="F45" s="7">
        <v>9698183</v>
      </c>
      <c r="G45" s="66">
        <v>9698183</v>
      </c>
      <c r="H45" s="67">
        <v>7538350</v>
      </c>
      <c r="I45" s="65">
        <v>5920195</v>
      </c>
      <c r="J45" s="7">
        <v>563109</v>
      </c>
      <c r="K45" s="66">
        <v>795654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27763226</v>
      </c>
      <c r="C48" s="6">
        <v>21328481</v>
      </c>
      <c r="D48" s="23">
        <v>15149332</v>
      </c>
      <c r="E48" s="24">
        <v>11975272</v>
      </c>
      <c r="F48" s="6">
        <v>10046257</v>
      </c>
      <c r="G48" s="25">
        <v>10046257</v>
      </c>
      <c r="H48" s="26">
        <v>7886423</v>
      </c>
      <c r="I48" s="24">
        <v>6268240</v>
      </c>
      <c r="J48" s="6">
        <v>911157</v>
      </c>
      <c r="K48" s="25">
        <v>1143703</v>
      </c>
    </row>
    <row r="49" spans="1:11" ht="13.5">
      <c r="A49" s="22" t="s">
        <v>50</v>
      </c>
      <c r="B49" s="6">
        <f>+B75</f>
        <v>470846.647083221</v>
      </c>
      <c r="C49" s="6">
        <f aca="true" t="shared" si="6" ref="C49:K49">+C75</f>
        <v>-1394059.3414667957</v>
      </c>
      <c r="D49" s="23">
        <f t="shared" si="6"/>
        <v>-792339</v>
      </c>
      <c r="E49" s="24">
        <f t="shared" si="6"/>
        <v>-14786752.882293496</v>
      </c>
      <c r="F49" s="6">
        <f t="shared" si="6"/>
        <v>-23398458.322537895</v>
      </c>
      <c r="G49" s="25">
        <f t="shared" si="6"/>
        <v>-23398458.322537895</v>
      </c>
      <c r="H49" s="26">
        <f t="shared" si="6"/>
        <v>-3199242.2293370888</v>
      </c>
      <c r="I49" s="24">
        <f t="shared" si="6"/>
        <v>-4433570.286970155</v>
      </c>
      <c r="J49" s="6">
        <f t="shared" si="6"/>
        <v>-5101833.1263701115</v>
      </c>
      <c r="K49" s="25">
        <f t="shared" si="6"/>
        <v>-11777345.3980369</v>
      </c>
    </row>
    <row r="50" spans="1:11" ht="13.5">
      <c r="A50" s="34" t="s">
        <v>51</v>
      </c>
      <c r="B50" s="7">
        <f>+B48-B49</f>
        <v>27292379.352916777</v>
      </c>
      <c r="C50" s="7">
        <f aca="true" t="shared" si="7" ref="C50:K50">+C48-C49</f>
        <v>22722540.341466796</v>
      </c>
      <c r="D50" s="64">
        <f t="shared" si="7"/>
        <v>15941671</v>
      </c>
      <c r="E50" s="65">
        <f t="shared" si="7"/>
        <v>26762024.882293496</v>
      </c>
      <c r="F50" s="7">
        <f t="shared" si="7"/>
        <v>33444715.322537895</v>
      </c>
      <c r="G50" s="66">
        <f t="shared" si="7"/>
        <v>33444715.322537895</v>
      </c>
      <c r="H50" s="67">
        <f t="shared" si="7"/>
        <v>11085665.229337089</v>
      </c>
      <c r="I50" s="65">
        <f t="shared" si="7"/>
        <v>10701810.286970155</v>
      </c>
      <c r="J50" s="7">
        <f t="shared" si="7"/>
        <v>6012990.1263701115</v>
      </c>
      <c r="K50" s="66">
        <f t="shared" si="7"/>
        <v>12921048.3980369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71575266</v>
      </c>
      <c r="C53" s="6">
        <v>91657904</v>
      </c>
      <c r="D53" s="23">
        <v>129843493</v>
      </c>
      <c r="E53" s="24">
        <v>48941780</v>
      </c>
      <c r="F53" s="6">
        <v>85825000</v>
      </c>
      <c r="G53" s="25">
        <v>85825000</v>
      </c>
      <c r="H53" s="26">
        <v>136633028</v>
      </c>
      <c r="I53" s="24">
        <v>180274940</v>
      </c>
      <c r="J53" s="6">
        <v>189531322</v>
      </c>
      <c r="K53" s="25">
        <v>205793695</v>
      </c>
    </row>
    <row r="54" spans="1:11" ht="13.5">
      <c r="A54" s="22" t="s">
        <v>128</v>
      </c>
      <c r="B54" s="6">
        <v>6205752</v>
      </c>
      <c r="C54" s="6">
        <v>6696554</v>
      </c>
      <c r="D54" s="23">
        <v>8289013</v>
      </c>
      <c r="E54" s="24">
        <v>4382077</v>
      </c>
      <c r="F54" s="6">
        <v>4598897</v>
      </c>
      <c r="G54" s="25">
        <v>4598897</v>
      </c>
      <c r="H54" s="26">
        <v>11012818</v>
      </c>
      <c r="I54" s="24">
        <v>8279951</v>
      </c>
      <c r="J54" s="6">
        <v>8727068</v>
      </c>
      <c r="K54" s="25">
        <v>9207057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1980546</v>
      </c>
      <c r="C56" s="6">
        <v>0</v>
      </c>
      <c r="D56" s="23">
        <v>0</v>
      </c>
      <c r="E56" s="24">
        <v>2715000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691936</v>
      </c>
      <c r="F59" s="6">
        <v>0</v>
      </c>
      <c r="G59" s="25">
        <v>0</v>
      </c>
      <c r="H59" s="26">
        <v>402522</v>
      </c>
      <c r="I59" s="24">
        <v>449009</v>
      </c>
      <c r="J59" s="6">
        <v>444236</v>
      </c>
      <c r="K59" s="25">
        <v>468669</v>
      </c>
    </row>
    <row r="60" spans="1:11" ht="13.5">
      <c r="A60" s="33" t="s">
        <v>58</v>
      </c>
      <c r="B60" s="6">
        <v>2785742</v>
      </c>
      <c r="C60" s="6">
        <v>2919536</v>
      </c>
      <c r="D60" s="23">
        <v>3065513</v>
      </c>
      <c r="E60" s="24">
        <v>3123144</v>
      </c>
      <c r="F60" s="6">
        <v>3123144</v>
      </c>
      <c r="G60" s="25">
        <v>3123144</v>
      </c>
      <c r="H60" s="26">
        <v>2850584</v>
      </c>
      <c r="I60" s="24">
        <v>2778863</v>
      </c>
      <c r="J60" s="6">
        <v>2928922</v>
      </c>
      <c r="K60" s="25">
        <v>3090012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0.7728836990229341</v>
      </c>
      <c r="C70" s="5">
        <f aca="true" t="shared" si="8" ref="C70:K70">IF(ISERROR(C71/C72),0,(C71/C72))</f>
        <v>1.0012316241691832</v>
      </c>
      <c r="D70" s="5">
        <f t="shared" si="8"/>
        <v>1</v>
      </c>
      <c r="E70" s="5">
        <f t="shared" si="8"/>
        <v>0.7839872864471713</v>
      </c>
      <c r="F70" s="5">
        <f t="shared" si="8"/>
        <v>0.9193439673797879</v>
      </c>
      <c r="G70" s="5">
        <f t="shared" si="8"/>
        <v>0.9193439673797879</v>
      </c>
      <c r="H70" s="5">
        <f t="shared" si="8"/>
        <v>0.6909520178751227</v>
      </c>
      <c r="I70" s="5">
        <f t="shared" si="8"/>
        <v>0.6351384237911071</v>
      </c>
      <c r="J70" s="5">
        <f t="shared" si="8"/>
        <v>0.6194323960026704</v>
      </c>
      <c r="K70" s="5">
        <f t="shared" si="8"/>
        <v>0.7357953924868134</v>
      </c>
    </row>
    <row r="71" spans="1:11" ht="12.75" hidden="1">
      <c r="A71" s="1" t="s">
        <v>134</v>
      </c>
      <c r="B71" s="1">
        <f>+B83</f>
        <v>24375836</v>
      </c>
      <c r="C71" s="1">
        <f aca="true" t="shared" si="9" ref="C71:K71">+C83</f>
        <v>33609213</v>
      </c>
      <c r="D71" s="1">
        <f t="shared" si="9"/>
        <v>32088311</v>
      </c>
      <c r="E71" s="1">
        <f t="shared" si="9"/>
        <v>37219308</v>
      </c>
      <c r="F71" s="1">
        <f t="shared" si="9"/>
        <v>37003044</v>
      </c>
      <c r="G71" s="1">
        <f t="shared" si="9"/>
        <v>37003044</v>
      </c>
      <c r="H71" s="1">
        <f t="shared" si="9"/>
        <v>23780801</v>
      </c>
      <c r="I71" s="1">
        <f t="shared" si="9"/>
        <v>27030383</v>
      </c>
      <c r="J71" s="1">
        <f t="shared" si="9"/>
        <v>27254266</v>
      </c>
      <c r="K71" s="1">
        <f t="shared" si="9"/>
        <v>34154670</v>
      </c>
    </row>
    <row r="72" spans="1:11" ht="12.75" hidden="1">
      <c r="A72" s="1" t="s">
        <v>135</v>
      </c>
      <c r="B72" s="1">
        <f>+B77</f>
        <v>31538815</v>
      </c>
      <c r="C72" s="1">
        <f aca="true" t="shared" si="10" ref="C72:K72">+C77</f>
        <v>33567870</v>
      </c>
      <c r="D72" s="1">
        <f t="shared" si="10"/>
        <v>32088311</v>
      </c>
      <c r="E72" s="1">
        <f t="shared" si="10"/>
        <v>47474377</v>
      </c>
      <c r="F72" s="1">
        <f t="shared" si="10"/>
        <v>40249401</v>
      </c>
      <c r="G72" s="1">
        <f t="shared" si="10"/>
        <v>40249401</v>
      </c>
      <c r="H72" s="1">
        <f t="shared" si="10"/>
        <v>34417442</v>
      </c>
      <c r="I72" s="1">
        <f t="shared" si="10"/>
        <v>42558255</v>
      </c>
      <c r="J72" s="1">
        <f t="shared" si="10"/>
        <v>43998774</v>
      </c>
      <c r="K72" s="1">
        <f t="shared" si="10"/>
        <v>46418706</v>
      </c>
    </row>
    <row r="73" spans="1:11" ht="12.75" hidden="1">
      <c r="A73" s="1" t="s">
        <v>136</v>
      </c>
      <c r="B73" s="1">
        <f>+B74</f>
        <v>4419544.166666667</v>
      </c>
      <c r="C73" s="1">
        <f aca="true" t="shared" si="11" ref="C73:K73">+(C78+C80+C81+C82)-(B78+B80+B81+B82)</f>
        <v>4615804</v>
      </c>
      <c r="D73" s="1">
        <f t="shared" si="11"/>
        <v>3489168</v>
      </c>
      <c r="E73" s="1">
        <f t="shared" si="11"/>
        <v>3540091</v>
      </c>
      <c r="F73" s="1">
        <f>+(F78+F80+F81+F82)-(D78+D80+D81+D82)</f>
        <v>1860998</v>
      </c>
      <c r="G73" s="1">
        <f>+(G78+G80+G81+G82)-(D78+D80+D81+D82)</f>
        <v>1860998</v>
      </c>
      <c r="H73" s="1">
        <f>+(H78+H80+H81+H82)-(D78+D80+D81+D82)</f>
        <v>8335577</v>
      </c>
      <c r="I73" s="1">
        <f>+(I78+I80+I81+I82)-(E78+E80+E81+E82)</f>
        <v>-15978636</v>
      </c>
      <c r="J73" s="1">
        <f t="shared" si="11"/>
        <v>11388054</v>
      </c>
      <c r="K73" s="1">
        <f t="shared" si="11"/>
        <v>6815931</v>
      </c>
    </row>
    <row r="74" spans="1:11" ht="12.75" hidden="1">
      <c r="A74" s="1" t="s">
        <v>137</v>
      </c>
      <c r="B74" s="1">
        <f>+TREND(C74:E74)</f>
        <v>4419544.166666667</v>
      </c>
      <c r="C74" s="1">
        <f>+C73</f>
        <v>4615804</v>
      </c>
      <c r="D74" s="1">
        <f aca="true" t="shared" si="12" ref="D74:K74">+D73</f>
        <v>3489168</v>
      </c>
      <c r="E74" s="1">
        <f t="shared" si="12"/>
        <v>3540091</v>
      </c>
      <c r="F74" s="1">
        <f t="shared" si="12"/>
        <v>1860998</v>
      </c>
      <c r="G74" s="1">
        <f t="shared" si="12"/>
        <v>1860998</v>
      </c>
      <c r="H74" s="1">
        <f t="shared" si="12"/>
        <v>8335577</v>
      </c>
      <c r="I74" s="1">
        <f t="shared" si="12"/>
        <v>-15978636</v>
      </c>
      <c r="J74" s="1">
        <f t="shared" si="12"/>
        <v>11388054</v>
      </c>
      <c r="K74" s="1">
        <f t="shared" si="12"/>
        <v>6815931</v>
      </c>
    </row>
    <row r="75" spans="1:11" ht="12.75" hidden="1">
      <c r="A75" s="1" t="s">
        <v>138</v>
      </c>
      <c r="B75" s="1">
        <f>+B84-(((B80+B81+B78)*B70)-B79)</f>
        <v>470846.647083221</v>
      </c>
      <c r="C75" s="1">
        <f aca="true" t="shared" si="13" ref="C75:K75">+C84-(((C80+C81+C78)*C70)-C79)</f>
        <v>-1394059.3414667957</v>
      </c>
      <c r="D75" s="1">
        <f t="shared" si="13"/>
        <v>-792339</v>
      </c>
      <c r="E75" s="1">
        <f t="shared" si="13"/>
        <v>-14786752.882293496</v>
      </c>
      <c r="F75" s="1">
        <f t="shared" si="13"/>
        <v>-23398458.322537895</v>
      </c>
      <c r="G75" s="1">
        <f t="shared" si="13"/>
        <v>-23398458.322537895</v>
      </c>
      <c r="H75" s="1">
        <f t="shared" si="13"/>
        <v>-3199242.2293370888</v>
      </c>
      <c r="I75" s="1">
        <f t="shared" si="13"/>
        <v>-4433570.286970155</v>
      </c>
      <c r="J75" s="1">
        <f t="shared" si="13"/>
        <v>-5101833.1263701115</v>
      </c>
      <c r="K75" s="1">
        <f t="shared" si="13"/>
        <v>-11777345.3980369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31538815</v>
      </c>
      <c r="C77" s="3">
        <v>33567870</v>
      </c>
      <c r="D77" s="3">
        <v>32088311</v>
      </c>
      <c r="E77" s="3">
        <v>47474377</v>
      </c>
      <c r="F77" s="3">
        <v>40249401</v>
      </c>
      <c r="G77" s="3">
        <v>40249401</v>
      </c>
      <c r="H77" s="3">
        <v>34417442</v>
      </c>
      <c r="I77" s="3">
        <v>42558255</v>
      </c>
      <c r="J77" s="3">
        <v>43998774</v>
      </c>
      <c r="K77" s="3">
        <v>46418706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10515380</v>
      </c>
      <c r="C79" s="3">
        <v>16239613</v>
      </c>
      <c r="D79" s="3">
        <v>20308810</v>
      </c>
      <c r="E79" s="3">
        <v>4531666</v>
      </c>
      <c r="F79" s="3">
        <v>-2288347</v>
      </c>
      <c r="G79" s="3">
        <v>-2288347</v>
      </c>
      <c r="H79" s="3">
        <v>17140123</v>
      </c>
      <c r="I79" s="3">
        <v>5694018</v>
      </c>
      <c r="J79" s="3">
        <v>4700174</v>
      </c>
      <c r="K79" s="3">
        <v>5228956</v>
      </c>
    </row>
    <row r="80" spans="1:11" ht="12.75" hidden="1">
      <c r="A80" s="2" t="s">
        <v>67</v>
      </c>
      <c r="B80" s="3">
        <v>11445858</v>
      </c>
      <c r="C80" s="3">
        <v>12824302</v>
      </c>
      <c r="D80" s="3">
        <v>9894671</v>
      </c>
      <c r="E80" s="3">
        <v>15703984</v>
      </c>
      <c r="F80" s="3">
        <v>11672232</v>
      </c>
      <c r="G80" s="3">
        <v>11672232</v>
      </c>
      <c r="H80" s="3">
        <v>24214756</v>
      </c>
      <c r="I80" s="3">
        <v>19856283</v>
      </c>
      <c r="J80" s="3">
        <v>19302698</v>
      </c>
      <c r="K80" s="3">
        <v>18817572</v>
      </c>
    </row>
    <row r="81" spans="1:11" ht="12.75" hidden="1">
      <c r="A81" s="2" t="s">
        <v>68</v>
      </c>
      <c r="B81" s="3">
        <v>1550319</v>
      </c>
      <c r="C81" s="3">
        <v>4787679</v>
      </c>
      <c r="D81" s="3">
        <v>11206478</v>
      </c>
      <c r="E81" s="3">
        <v>8937256</v>
      </c>
      <c r="F81" s="3">
        <v>11289915</v>
      </c>
      <c r="G81" s="3">
        <v>11289915</v>
      </c>
      <c r="H81" s="3">
        <v>5221970</v>
      </c>
      <c r="I81" s="3">
        <v>0</v>
      </c>
      <c r="J81" s="3">
        <v>747960</v>
      </c>
      <c r="K81" s="3">
        <v>8049017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-11193679</v>
      </c>
      <c r="J82" s="3">
        <v>0</v>
      </c>
      <c r="K82" s="3">
        <v>0</v>
      </c>
    </row>
    <row r="83" spans="1:11" ht="12.75" hidden="1">
      <c r="A83" s="2" t="s">
        <v>70</v>
      </c>
      <c r="B83" s="3">
        <v>24375836</v>
      </c>
      <c r="C83" s="3">
        <v>33609213</v>
      </c>
      <c r="D83" s="3">
        <v>32088311</v>
      </c>
      <c r="E83" s="3">
        <v>37219308</v>
      </c>
      <c r="F83" s="3">
        <v>37003044</v>
      </c>
      <c r="G83" s="3">
        <v>37003044</v>
      </c>
      <c r="H83" s="3">
        <v>23780801</v>
      </c>
      <c r="I83" s="3">
        <v>27030383</v>
      </c>
      <c r="J83" s="3">
        <v>27254266</v>
      </c>
      <c r="K83" s="3">
        <v>34154670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2483900</v>
      </c>
      <c r="J84" s="3">
        <v>2618020</v>
      </c>
      <c r="K84" s="3">
        <v>2762011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13502865</v>
      </c>
      <c r="C5" s="6">
        <v>0</v>
      </c>
      <c r="D5" s="23">
        <v>17671273</v>
      </c>
      <c r="E5" s="24">
        <v>19478102</v>
      </c>
      <c r="F5" s="6">
        <v>19478102</v>
      </c>
      <c r="G5" s="25">
        <v>19478102</v>
      </c>
      <c r="H5" s="26">
        <v>14853721</v>
      </c>
      <c r="I5" s="24">
        <v>17976947</v>
      </c>
      <c r="J5" s="6">
        <v>20214893</v>
      </c>
      <c r="K5" s="25">
        <v>21339834</v>
      </c>
    </row>
    <row r="6" spans="1:11" ht="13.5">
      <c r="A6" s="22" t="s">
        <v>18</v>
      </c>
      <c r="B6" s="6">
        <v>928131</v>
      </c>
      <c r="C6" s="6">
        <v>0</v>
      </c>
      <c r="D6" s="23">
        <v>1033703</v>
      </c>
      <c r="E6" s="24">
        <v>1486016</v>
      </c>
      <c r="F6" s="6">
        <v>1486016</v>
      </c>
      <c r="G6" s="25">
        <v>1486016</v>
      </c>
      <c r="H6" s="26">
        <v>996714</v>
      </c>
      <c r="I6" s="24">
        <v>1170944</v>
      </c>
      <c r="J6" s="6">
        <v>1234175</v>
      </c>
      <c r="K6" s="25">
        <v>1302055</v>
      </c>
    </row>
    <row r="7" spans="1:11" ht="13.5">
      <c r="A7" s="22" t="s">
        <v>19</v>
      </c>
      <c r="B7" s="6">
        <v>1419856</v>
      </c>
      <c r="C7" s="6">
        <v>0</v>
      </c>
      <c r="D7" s="23">
        <v>3697240</v>
      </c>
      <c r="E7" s="24">
        <v>4222810</v>
      </c>
      <c r="F7" s="6">
        <v>4222810</v>
      </c>
      <c r="G7" s="25">
        <v>4222810</v>
      </c>
      <c r="H7" s="26">
        <v>4248771</v>
      </c>
      <c r="I7" s="24">
        <v>4236527</v>
      </c>
      <c r="J7" s="6">
        <v>4465300</v>
      </c>
      <c r="K7" s="25">
        <v>4706426</v>
      </c>
    </row>
    <row r="8" spans="1:11" ht="13.5">
      <c r="A8" s="22" t="s">
        <v>20</v>
      </c>
      <c r="B8" s="6">
        <v>79727080</v>
      </c>
      <c r="C8" s="6">
        <v>0</v>
      </c>
      <c r="D8" s="23">
        <v>105860117</v>
      </c>
      <c r="E8" s="24">
        <v>6709000</v>
      </c>
      <c r="F8" s="6">
        <v>6709000</v>
      </c>
      <c r="G8" s="25">
        <v>6709000</v>
      </c>
      <c r="H8" s="26">
        <v>104983218</v>
      </c>
      <c r="I8" s="24">
        <v>87056320</v>
      </c>
      <c r="J8" s="6">
        <v>93689605</v>
      </c>
      <c r="K8" s="25">
        <v>101247029</v>
      </c>
    </row>
    <row r="9" spans="1:11" ht="13.5">
      <c r="A9" s="22" t="s">
        <v>21</v>
      </c>
      <c r="B9" s="6">
        <v>8214884</v>
      </c>
      <c r="C9" s="6">
        <v>0</v>
      </c>
      <c r="D9" s="23">
        <v>13161788</v>
      </c>
      <c r="E9" s="24">
        <v>89704442</v>
      </c>
      <c r="F9" s="6">
        <v>89704442</v>
      </c>
      <c r="G9" s="25">
        <v>89704442</v>
      </c>
      <c r="H9" s="26">
        <v>11027495</v>
      </c>
      <c r="I9" s="24">
        <v>82106141</v>
      </c>
      <c r="J9" s="6">
        <v>47517158</v>
      </c>
      <c r="K9" s="25">
        <v>23249197</v>
      </c>
    </row>
    <row r="10" spans="1:11" ht="25.5">
      <c r="A10" s="27" t="s">
        <v>127</v>
      </c>
      <c r="B10" s="28">
        <f>SUM(B5:B9)</f>
        <v>103792816</v>
      </c>
      <c r="C10" s="29">
        <f aca="true" t="shared" si="0" ref="C10:K10">SUM(C5:C9)</f>
        <v>0</v>
      </c>
      <c r="D10" s="30">
        <f t="shared" si="0"/>
        <v>141424121</v>
      </c>
      <c r="E10" s="28">
        <f t="shared" si="0"/>
        <v>121600370</v>
      </c>
      <c r="F10" s="29">
        <f t="shared" si="0"/>
        <v>121600370</v>
      </c>
      <c r="G10" s="31">
        <f t="shared" si="0"/>
        <v>121600370</v>
      </c>
      <c r="H10" s="32">
        <f t="shared" si="0"/>
        <v>136109919</v>
      </c>
      <c r="I10" s="28">
        <f t="shared" si="0"/>
        <v>192546879</v>
      </c>
      <c r="J10" s="29">
        <f t="shared" si="0"/>
        <v>167121131</v>
      </c>
      <c r="K10" s="31">
        <f t="shared" si="0"/>
        <v>151844541</v>
      </c>
    </row>
    <row r="11" spans="1:11" ht="13.5">
      <c r="A11" s="22" t="s">
        <v>22</v>
      </c>
      <c r="B11" s="6">
        <v>20113950</v>
      </c>
      <c r="C11" s="6">
        <v>22831405</v>
      </c>
      <c r="D11" s="23">
        <v>25028597</v>
      </c>
      <c r="E11" s="24">
        <v>38366628</v>
      </c>
      <c r="F11" s="6">
        <v>38366628</v>
      </c>
      <c r="G11" s="25">
        <v>38366628</v>
      </c>
      <c r="H11" s="26">
        <v>35213664</v>
      </c>
      <c r="I11" s="24">
        <v>38421652</v>
      </c>
      <c r="J11" s="6">
        <v>40866494</v>
      </c>
      <c r="K11" s="25">
        <v>43487105</v>
      </c>
    </row>
    <row r="12" spans="1:11" ht="13.5">
      <c r="A12" s="22" t="s">
        <v>23</v>
      </c>
      <c r="B12" s="6">
        <v>5844773</v>
      </c>
      <c r="C12" s="6">
        <v>6529067</v>
      </c>
      <c r="D12" s="23">
        <v>8345206</v>
      </c>
      <c r="E12" s="24">
        <v>7194516</v>
      </c>
      <c r="F12" s="6">
        <v>7194516</v>
      </c>
      <c r="G12" s="25">
        <v>7194516</v>
      </c>
      <c r="H12" s="26">
        <v>8860902</v>
      </c>
      <c r="I12" s="24">
        <v>9332378</v>
      </c>
      <c r="J12" s="6">
        <v>10404530</v>
      </c>
      <c r="K12" s="25">
        <v>11070420</v>
      </c>
    </row>
    <row r="13" spans="1:11" ht="13.5">
      <c r="A13" s="22" t="s">
        <v>128</v>
      </c>
      <c r="B13" s="6">
        <v>26010279</v>
      </c>
      <c r="C13" s="6">
        <v>0</v>
      </c>
      <c r="D13" s="23">
        <v>25763150</v>
      </c>
      <c r="E13" s="24">
        <v>10000000</v>
      </c>
      <c r="F13" s="6">
        <v>10000000</v>
      </c>
      <c r="G13" s="25">
        <v>10000000</v>
      </c>
      <c r="H13" s="26">
        <v>26026698</v>
      </c>
      <c r="I13" s="24">
        <v>22600000</v>
      </c>
      <c r="J13" s="6">
        <v>23910800</v>
      </c>
      <c r="K13" s="25">
        <v>25225894</v>
      </c>
    </row>
    <row r="14" spans="1:11" ht="13.5">
      <c r="A14" s="22" t="s">
        <v>24</v>
      </c>
      <c r="B14" s="6">
        <v>0</v>
      </c>
      <c r="C14" s="6">
        <v>491000</v>
      </c>
      <c r="D14" s="23">
        <v>0</v>
      </c>
      <c r="E14" s="24">
        <v>1433367</v>
      </c>
      <c r="F14" s="6">
        <v>1433367</v>
      </c>
      <c r="G14" s="25">
        <v>1433367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6036509</v>
      </c>
      <c r="C15" s="6">
        <v>0</v>
      </c>
      <c r="D15" s="23">
        <v>0</v>
      </c>
      <c r="E15" s="24">
        <v>1820875</v>
      </c>
      <c r="F15" s="6">
        <v>1820875</v>
      </c>
      <c r="G15" s="25">
        <v>1820875</v>
      </c>
      <c r="H15" s="26">
        <v>0</v>
      </c>
      <c r="I15" s="24">
        <v>78107350</v>
      </c>
      <c r="J15" s="6">
        <v>86835531</v>
      </c>
      <c r="K15" s="25">
        <v>88389538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4181058</v>
      </c>
      <c r="F16" s="6">
        <v>4181058</v>
      </c>
      <c r="G16" s="25">
        <v>4181058</v>
      </c>
      <c r="H16" s="26">
        <v>0</v>
      </c>
      <c r="I16" s="24">
        <v>6173861</v>
      </c>
      <c r="J16" s="6">
        <v>6538119</v>
      </c>
      <c r="K16" s="25">
        <v>6917329</v>
      </c>
    </row>
    <row r="17" spans="1:11" ht="13.5">
      <c r="A17" s="22" t="s">
        <v>27</v>
      </c>
      <c r="B17" s="6">
        <v>50447215</v>
      </c>
      <c r="C17" s="6">
        <v>50604573</v>
      </c>
      <c r="D17" s="23">
        <v>66061635</v>
      </c>
      <c r="E17" s="24">
        <v>54446027</v>
      </c>
      <c r="F17" s="6">
        <v>54446027</v>
      </c>
      <c r="G17" s="25">
        <v>54446027</v>
      </c>
      <c r="H17" s="26">
        <v>56276063</v>
      </c>
      <c r="I17" s="24">
        <v>64553828</v>
      </c>
      <c r="J17" s="6">
        <v>68135438</v>
      </c>
      <c r="K17" s="25">
        <v>72306066</v>
      </c>
    </row>
    <row r="18" spans="1:11" ht="13.5">
      <c r="A18" s="34" t="s">
        <v>28</v>
      </c>
      <c r="B18" s="35">
        <f>SUM(B11:B17)</f>
        <v>108452726</v>
      </c>
      <c r="C18" s="36">
        <f aca="true" t="shared" si="1" ref="C18:K18">SUM(C11:C17)</f>
        <v>80456045</v>
      </c>
      <c r="D18" s="37">
        <f t="shared" si="1"/>
        <v>125198588</v>
      </c>
      <c r="E18" s="35">
        <f t="shared" si="1"/>
        <v>117442471</v>
      </c>
      <c r="F18" s="36">
        <f t="shared" si="1"/>
        <v>117442471</v>
      </c>
      <c r="G18" s="38">
        <f t="shared" si="1"/>
        <v>117442471</v>
      </c>
      <c r="H18" s="39">
        <f t="shared" si="1"/>
        <v>126377327</v>
      </c>
      <c r="I18" s="35">
        <f t="shared" si="1"/>
        <v>219189069</v>
      </c>
      <c r="J18" s="36">
        <f t="shared" si="1"/>
        <v>236690912</v>
      </c>
      <c r="K18" s="38">
        <f t="shared" si="1"/>
        <v>247396352</v>
      </c>
    </row>
    <row r="19" spans="1:11" ht="13.5">
      <c r="A19" s="34" t="s">
        <v>29</v>
      </c>
      <c r="B19" s="40">
        <f>+B10-B18</f>
        <v>-4659910</v>
      </c>
      <c r="C19" s="41">
        <f aca="true" t="shared" si="2" ref="C19:K19">+C10-C18</f>
        <v>-80456045</v>
      </c>
      <c r="D19" s="42">
        <f t="shared" si="2"/>
        <v>16225533</v>
      </c>
      <c r="E19" s="40">
        <f t="shared" si="2"/>
        <v>4157899</v>
      </c>
      <c r="F19" s="41">
        <f t="shared" si="2"/>
        <v>4157899</v>
      </c>
      <c r="G19" s="43">
        <f t="shared" si="2"/>
        <v>4157899</v>
      </c>
      <c r="H19" s="44">
        <f t="shared" si="2"/>
        <v>9732592</v>
      </c>
      <c r="I19" s="40">
        <f t="shared" si="2"/>
        <v>-26642190</v>
      </c>
      <c r="J19" s="41">
        <f t="shared" si="2"/>
        <v>-69569781</v>
      </c>
      <c r="K19" s="43">
        <f t="shared" si="2"/>
        <v>-95551811</v>
      </c>
    </row>
    <row r="20" spans="1:11" ht="13.5">
      <c r="A20" s="22" t="s">
        <v>30</v>
      </c>
      <c r="B20" s="24">
        <v>20422000</v>
      </c>
      <c r="C20" s="6">
        <v>0</v>
      </c>
      <c r="D20" s="23">
        <v>0</v>
      </c>
      <c r="E20" s="24">
        <v>22081000</v>
      </c>
      <c r="F20" s="6">
        <v>22081000</v>
      </c>
      <c r="G20" s="25">
        <v>22081000</v>
      </c>
      <c r="H20" s="26">
        <v>0</v>
      </c>
      <c r="I20" s="24">
        <v>21400000</v>
      </c>
      <c r="J20" s="6">
        <v>21766000</v>
      </c>
      <c r="K20" s="25">
        <v>22778000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26666386</v>
      </c>
      <c r="F21" s="46">
        <v>26666386</v>
      </c>
      <c r="G21" s="48">
        <v>26666386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15762090</v>
      </c>
      <c r="C22" s="52">
        <f aca="true" t="shared" si="3" ref="C22:K22">SUM(C19:C21)</f>
        <v>-80456045</v>
      </c>
      <c r="D22" s="53">
        <f t="shared" si="3"/>
        <v>16225533</v>
      </c>
      <c r="E22" s="51">
        <f t="shared" si="3"/>
        <v>52905285</v>
      </c>
      <c r="F22" s="52">
        <f t="shared" si="3"/>
        <v>52905285</v>
      </c>
      <c r="G22" s="54">
        <f t="shared" si="3"/>
        <v>52905285</v>
      </c>
      <c r="H22" s="55">
        <f t="shared" si="3"/>
        <v>9732592</v>
      </c>
      <c r="I22" s="51">
        <f t="shared" si="3"/>
        <v>-5242190</v>
      </c>
      <c r="J22" s="52">
        <f t="shared" si="3"/>
        <v>-47803781</v>
      </c>
      <c r="K22" s="54">
        <f t="shared" si="3"/>
        <v>-72773811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15762090</v>
      </c>
      <c r="C24" s="41">
        <f aca="true" t="shared" si="4" ref="C24:K24">SUM(C22:C23)</f>
        <v>-80456045</v>
      </c>
      <c r="D24" s="42">
        <f t="shared" si="4"/>
        <v>16225533</v>
      </c>
      <c r="E24" s="40">
        <f t="shared" si="4"/>
        <v>52905285</v>
      </c>
      <c r="F24" s="41">
        <f t="shared" si="4"/>
        <v>52905285</v>
      </c>
      <c r="G24" s="43">
        <f t="shared" si="4"/>
        <v>52905285</v>
      </c>
      <c r="H24" s="44">
        <f t="shared" si="4"/>
        <v>9732592</v>
      </c>
      <c r="I24" s="40">
        <f t="shared" si="4"/>
        <v>-5242190</v>
      </c>
      <c r="J24" s="41">
        <f t="shared" si="4"/>
        <v>-47803781</v>
      </c>
      <c r="K24" s="43">
        <f t="shared" si="4"/>
        <v>-72773811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28554374</v>
      </c>
      <c r="C27" s="7">
        <v>68204620</v>
      </c>
      <c r="D27" s="64">
        <v>15127673</v>
      </c>
      <c r="E27" s="65">
        <v>63247686</v>
      </c>
      <c r="F27" s="7">
        <v>63247686</v>
      </c>
      <c r="G27" s="66">
        <v>63247686</v>
      </c>
      <c r="H27" s="67">
        <v>38730071</v>
      </c>
      <c r="I27" s="65">
        <v>77132256</v>
      </c>
      <c r="J27" s="7">
        <v>54859007</v>
      </c>
      <c r="K27" s="66">
        <v>61645423</v>
      </c>
    </row>
    <row r="28" spans="1:11" ht="13.5">
      <c r="A28" s="68" t="s">
        <v>30</v>
      </c>
      <c r="B28" s="6">
        <v>20422000</v>
      </c>
      <c r="C28" s="6">
        <v>36122943</v>
      </c>
      <c r="D28" s="23">
        <v>13945386</v>
      </c>
      <c r="E28" s="24">
        <v>39447686</v>
      </c>
      <c r="F28" s="6">
        <v>39447686</v>
      </c>
      <c r="G28" s="25">
        <v>39447686</v>
      </c>
      <c r="H28" s="26">
        <v>21098226</v>
      </c>
      <c r="I28" s="24">
        <v>12491600</v>
      </c>
      <c r="J28" s="6">
        <v>666293</v>
      </c>
      <c r="K28" s="25">
        <v>3702497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1300000</v>
      </c>
      <c r="F29" s="6">
        <v>1300000</v>
      </c>
      <c r="G29" s="25">
        <v>1300000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22500000</v>
      </c>
      <c r="F30" s="6">
        <v>22500000</v>
      </c>
      <c r="G30" s="25">
        <v>22500000</v>
      </c>
      <c r="H30" s="26">
        <v>0</v>
      </c>
      <c r="I30" s="24">
        <v>32000000</v>
      </c>
      <c r="J30" s="6">
        <v>33856000</v>
      </c>
      <c r="K30" s="25">
        <v>35718080</v>
      </c>
    </row>
    <row r="31" spans="1:11" ht="13.5">
      <c r="A31" s="22" t="s">
        <v>35</v>
      </c>
      <c r="B31" s="6">
        <v>8132374</v>
      </c>
      <c r="C31" s="6">
        <v>32081677</v>
      </c>
      <c r="D31" s="23">
        <v>1182287</v>
      </c>
      <c r="E31" s="24">
        <v>0</v>
      </c>
      <c r="F31" s="6">
        <v>0</v>
      </c>
      <c r="G31" s="25">
        <v>0</v>
      </c>
      <c r="H31" s="26">
        <v>17631845</v>
      </c>
      <c r="I31" s="24">
        <v>32640656</v>
      </c>
      <c r="J31" s="6">
        <v>20336714</v>
      </c>
      <c r="K31" s="25">
        <v>22224846</v>
      </c>
    </row>
    <row r="32" spans="1:11" ht="13.5">
      <c r="A32" s="34" t="s">
        <v>36</v>
      </c>
      <c r="B32" s="7">
        <f>SUM(B28:B31)</f>
        <v>28554374</v>
      </c>
      <c r="C32" s="7">
        <f aca="true" t="shared" si="5" ref="C32:K32">SUM(C28:C31)</f>
        <v>68204620</v>
      </c>
      <c r="D32" s="64">
        <f t="shared" si="5"/>
        <v>15127673</v>
      </c>
      <c r="E32" s="65">
        <f t="shared" si="5"/>
        <v>63247686</v>
      </c>
      <c r="F32" s="7">
        <f t="shared" si="5"/>
        <v>63247686</v>
      </c>
      <c r="G32" s="66">
        <f t="shared" si="5"/>
        <v>63247686</v>
      </c>
      <c r="H32" s="67">
        <f t="shared" si="5"/>
        <v>38730071</v>
      </c>
      <c r="I32" s="65">
        <f t="shared" si="5"/>
        <v>77132256</v>
      </c>
      <c r="J32" s="7">
        <f t="shared" si="5"/>
        <v>54859007</v>
      </c>
      <c r="K32" s="66">
        <f t="shared" si="5"/>
        <v>61645423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42102847</v>
      </c>
      <c r="C35" s="6">
        <v>0</v>
      </c>
      <c r="D35" s="23">
        <v>74838933</v>
      </c>
      <c r="E35" s="24">
        <v>43454000</v>
      </c>
      <c r="F35" s="6">
        <v>43454000</v>
      </c>
      <c r="G35" s="25">
        <v>43454000</v>
      </c>
      <c r="H35" s="26">
        <v>80342598</v>
      </c>
      <c r="I35" s="24">
        <v>95359436</v>
      </c>
      <c r="J35" s="6">
        <v>73046384</v>
      </c>
      <c r="K35" s="25">
        <v>52744343</v>
      </c>
    </row>
    <row r="36" spans="1:11" ht="13.5">
      <c r="A36" s="22" t="s">
        <v>39</v>
      </c>
      <c r="B36" s="6">
        <v>349160884</v>
      </c>
      <c r="C36" s="6">
        <v>0</v>
      </c>
      <c r="D36" s="23">
        <v>327872628</v>
      </c>
      <c r="E36" s="24">
        <v>298351939</v>
      </c>
      <c r="F36" s="6">
        <v>298351939</v>
      </c>
      <c r="G36" s="25">
        <v>298351939</v>
      </c>
      <c r="H36" s="26">
        <v>338802800</v>
      </c>
      <c r="I36" s="24">
        <v>374521391</v>
      </c>
      <c r="J36" s="6">
        <v>434811000</v>
      </c>
      <c r="K36" s="25">
        <v>495670000</v>
      </c>
    </row>
    <row r="37" spans="1:11" ht="13.5">
      <c r="A37" s="22" t="s">
        <v>40</v>
      </c>
      <c r="B37" s="6">
        <v>30166455</v>
      </c>
      <c r="C37" s="6">
        <v>0</v>
      </c>
      <c r="D37" s="23">
        <v>23957955</v>
      </c>
      <c r="E37" s="24">
        <v>57000001</v>
      </c>
      <c r="F37" s="6">
        <v>57000001</v>
      </c>
      <c r="G37" s="25">
        <v>57000001</v>
      </c>
      <c r="H37" s="26">
        <v>21351464</v>
      </c>
      <c r="I37" s="24">
        <v>24132828</v>
      </c>
      <c r="J37" s="6">
        <v>25834689</v>
      </c>
      <c r="K37" s="25">
        <v>26181353</v>
      </c>
    </row>
    <row r="38" spans="1:11" ht="13.5">
      <c r="A38" s="22" t="s">
        <v>41</v>
      </c>
      <c r="B38" s="6">
        <v>0</v>
      </c>
      <c r="C38" s="6">
        <v>0</v>
      </c>
      <c r="D38" s="23">
        <v>4406680</v>
      </c>
      <c r="E38" s="24">
        <v>0</v>
      </c>
      <c r="F38" s="6">
        <v>0</v>
      </c>
      <c r="G38" s="25">
        <v>0</v>
      </c>
      <c r="H38" s="26">
        <v>12897804</v>
      </c>
      <c r="I38" s="24">
        <v>61391999</v>
      </c>
      <c r="J38" s="6">
        <v>52658695</v>
      </c>
      <c r="K38" s="25">
        <v>44485989</v>
      </c>
    </row>
    <row r="39" spans="1:11" ht="13.5">
      <c r="A39" s="22" t="s">
        <v>42</v>
      </c>
      <c r="B39" s="6">
        <v>361097276</v>
      </c>
      <c r="C39" s="6">
        <v>0</v>
      </c>
      <c r="D39" s="23">
        <v>374346926</v>
      </c>
      <c r="E39" s="24">
        <v>284805938</v>
      </c>
      <c r="F39" s="6">
        <v>284805938</v>
      </c>
      <c r="G39" s="25">
        <v>284805938</v>
      </c>
      <c r="H39" s="26">
        <v>384896130</v>
      </c>
      <c r="I39" s="24">
        <v>384356000</v>
      </c>
      <c r="J39" s="6">
        <v>429364000</v>
      </c>
      <c r="K39" s="25">
        <v>477747000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42469855</v>
      </c>
      <c r="C42" s="6">
        <v>74348785</v>
      </c>
      <c r="D42" s="23">
        <v>236972695</v>
      </c>
      <c r="E42" s="24">
        <v>43331983</v>
      </c>
      <c r="F42" s="6">
        <v>43331983</v>
      </c>
      <c r="G42" s="25">
        <v>43331983</v>
      </c>
      <c r="H42" s="26">
        <v>242144009</v>
      </c>
      <c r="I42" s="24">
        <v>106871510</v>
      </c>
      <c r="J42" s="6">
        <v>27670384</v>
      </c>
      <c r="K42" s="25">
        <v>12737561</v>
      </c>
    </row>
    <row r="43" spans="1:11" ht="13.5">
      <c r="A43" s="22" t="s">
        <v>45</v>
      </c>
      <c r="B43" s="6">
        <v>-32655962</v>
      </c>
      <c r="C43" s="6">
        <v>-67947939</v>
      </c>
      <c r="D43" s="23">
        <v>35942376</v>
      </c>
      <c r="E43" s="24">
        <v>-44429000</v>
      </c>
      <c r="F43" s="6">
        <v>-44429000</v>
      </c>
      <c r="G43" s="25">
        <v>-44429000</v>
      </c>
      <c r="H43" s="26">
        <v>38730071</v>
      </c>
      <c r="I43" s="24">
        <v>-52824000</v>
      </c>
      <c r="J43" s="6">
        <v>-65460000</v>
      </c>
      <c r="K43" s="25">
        <v>-66640500</v>
      </c>
    </row>
    <row r="44" spans="1:11" ht="13.5">
      <c r="A44" s="22" t="s">
        <v>46</v>
      </c>
      <c r="B44" s="6">
        <v>-1215</v>
      </c>
      <c r="C44" s="6">
        <v>-1215</v>
      </c>
      <c r="D44" s="23">
        <v>0</v>
      </c>
      <c r="E44" s="24">
        <v>17670000</v>
      </c>
      <c r="F44" s="6">
        <v>17670000</v>
      </c>
      <c r="G44" s="25">
        <v>17670000</v>
      </c>
      <c r="H44" s="26">
        <v>9168112</v>
      </c>
      <c r="I44" s="24">
        <v>-5803099</v>
      </c>
      <c r="J44" s="6">
        <v>-8979239</v>
      </c>
      <c r="K44" s="25">
        <v>-8432143</v>
      </c>
    </row>
    <row r="45" spans="1:11" ht="13.5">
      <c r="A45" s="34" t="s">
        <v>47</v>
      </c>
      <c r="B45" s="7">
        <v>30342809</v>
      </c>
      <c r="C45" s="7">
        <v>36742440</v>
      </c>
      <c r="D45" s="64">
        <v>320805862</v>
      </c>
      <c r="E45" s="65">
        <v>53315983</v>
      </c>
      <c r="F45" s="7">
        <v>53315983</v>
      </c>
      <c r="G45" s="66">
        <v>53315983</v>
      </c>
      <c r="H45" s="67">
        <v>337932983</v>
      </c>
      <c r="I45" s="65">
        <v>61148411</v>
      </c>
      <c r="J45" s="7">
        <v>14379556</v>
      </c>
      <c r="K45" s="66">
        <v>-47955526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31924384</v>
      </c>
      <c r="C48" s="6">
        <v>0</v>
      </c>
      <c r="D48" s="23">
        <v>47890792</v>
      </c>
      <c r="E48" s="24">
        <v>12904000</v>
      </c>
      <c r="F48" s="6">
        <v>12904000</v>
      </c>
      <c r="G48" s="25">
        <v>12904000</v>
      </c>
      <c r="H48" s="26">
        <v>53086038</v>
      </c>
      <c r="I48" s="24">
        <v>61147628</v>
      </c>
      <c r="J48" s="6">
        <v>37020700</v>
      </c>
      <c r="K48" s="25">
        <v>14767538</v>
      </c>
    </row>
    <row r="49" spans="1:11" ht="13.5">
      <c r="A49" s="22" t="s">
        <v>50</v>
      </c>
      <c r="B49" s="6">
        <f>+B75</f>
        <v>15715380.725845186</v>
      </c>
      <c r="C49" s="6">
        <f aca="true" t="shared" si="6" ref="C49:K49">+C75</f>
        <v>0</v>
      </c>
      <c r="D49" s="23">
        <f t="shared" si="6"/>
        <v>6584049.772771251</v>
      </c>
      <c r="E49" s="24">
        <f t="shared" si="6"/>
        <v>22022872.66049183</v>
      </c>
      <c r="F49" s="6">
        <f t="shared" si="6"/>
        <v>22022872.66049183</v>
      </c>
      <c r="G49" s="25">
        <f t="shared" si="6"/>
        <v>22022872.66049183</v>
      </c>
      <c r="H49" s="26">
        <f t="shared" si="6"/>
        <v>4629941.9321563095</v>
      </c>
      <c r="I49" s="24">
        <f t="shared" si="6"/>
        <v>-32083254.019911744</v>
      </c>
      <c r="J49" s="6">
        <f t="shared" si="6"/>
        <v>-21819048.268182077</v>
      </c>
      <c r="K49" s="25">
        <f t="shared" si="6"/>
        <v>-29978404.4874195</v>
      </c>
    </row>
    <row r="50" spans="1:11" ht="13.5">
      <c r="A50" s="34" t="s">
        <v>51</v>
      </c>
      <c r="B50" s="7">
        <f>+B48-B49</f>
        <v>16209003.274154814</v>
      </c>
      <c r="C50" s="7">
        <f aca="true" t="shared" si="7" ref="C50:K50">+C48-C49</f>
        <v>0</v>
      </c>
      <c r="D50" s="64">
        <f t="shared" si="7"/>
        <v>41306742.227228746</v>
      </c>
      <c r="E50" s="65">
        <f t="shared" si="7"/>
        <v>-9118872.660491832</v>
      </c>
      <c r="F50" s="7">
        <f t="shared" si="7"/>
        <v>-9118872.660491832</v>
      </c>
      <c r="G50" s="66">
        <f t="shared" si="7"/>
        <v>-9118872.660491832</v>
      </c>
      <c r="H50" s="67">
        <f t="shared" si="7"/>
        <v>48456096.06784369</v>
      </c>
      <c r="I50" s="65">
        <f t="shared" si="7"/>
        <v>93230882.01991174</v>
      </c>
      <c r="J50" s="7">
        <f t="shared" si="7"/>
        <v>58839748.26818208</v>
      </c>
      <c r="K50" s="66">
        <f t="shared" si="7"/>
        <v>44745942.4874195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215821553</v>
      </c>
      <c r="C53" s="6">
        <v>374777394</v>
      </c>
      <c r="D53" s="23">
        <v>316928991</v>
      </c>
      <c r="E53" s="24">
        <v>428305419</v>
      </c>
      <c r="F53" s="6">
        <v>428305419</v>
      </c>
      <c r="G53" s="25">
        <v>428305419</v>
      </c>
      <c r="H53" s="26">
        <v>358006784</v>
      </c>
      <c r="I53" s="24">
        <v>156314512</v>
      </c>
      <c r="J53" s="6">
        <v>142771814</v>
      </c>
      <c r="K53" s="25">
        <v>151166845</v>
      </c>
    </row>
    <row r="54" spans="1:11" ht="13.5">
      <c r="A54" s="22" t="s">
        <v>128</v>
      </c>
      <c r="B54" s="6">
        <v>26010279</v>
      </c>
      <c r="C54" s="6">
        <v>0</v>
      </c>
      <c r="D54" s="23">
        <v>25763150</v>
      </c>
      <c r="E54" s="24">
        <v>10000000</v>
      </c>
      <c r="F54" s="6">
        <v>10000000</v>
      </c>
      <c r="G54" s="25">
        <v>10000000</v>
      </c>
      <c r="H54" s="26">
        <v>26026698</v>
      </c>
      <c r="I54" s="24">
        <v>22600000</v>
      </c>
      <c r="J54" s="6">
        <v>23910800</v>
      </c>
      <c r="K54" s="25">
        <v>25225894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600000</v>
      </c>
      <c r="J59" s="6">
        <v>634800</v>
      </c>
      <c r="K59" s="25">
        <v>669714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29348428</v>
      </c>
      <c r="F60" s="6">
        <v>29338973</v>
      </c>
      <c r="G60" s="25">
        <v>29338973</v>
      </c>
      <c r="H60" s="26">
        <v>29338973</v>
      </c>
      <c r="I60" s="24">
        <v>7882008</v>
      </c>
      <c r="J60" s="6">
        <v>7143881</v>
      </c>
      <c r="K60" s="25">
        <v>7523672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3883</v>
      </c>
      <c r="C64" s="92">
        <v>3883</v>
      </c>
      <c r="D64" s="93">
        <v>3883</v>
      </c>
      <c r="E64" s="91">
        <v>3883</v>
      </c>
      <c r="F64" s="92">
        <v>3883</v>
      </c>
      <c r="G64" s="93">
        <v>3883</v>
      </c>
      <c r="H64" s="94">
        <v>3883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0.8851084170718913</v>
      </c>
      <c r="C70" s="5">
        <f aca="true" t="shared" si="8" ref="C70:K70">IF(ISERROR(C71/C72),0,(C71/C72))</f>
        <v>0</v>
      </c>
      <c r="D70" s="5">
        <f t="shared" si="8"/>
        <v>1.0977256217087297</v>
      </c>
      <c r="E70" s="5">
        <f t="shared" si="8"/>
        <v>0.2938503220788271</v>
      </c>
      <c r="F70" s="5">
        <f t="shared" si="8"/>
        <v>0.2938503220788271</v>
      </c>
      <c r="G70" s="5">
        <f t="shared" si="8"/>
        <v>0.2938503220788271</v>
      </c>
      <c r="H70" s="5">
        <f t="shared" si="8"/>
        <v>1.1335625312527329</v>
      </c>
      <c r="I70" s="5">
        <f t="shared" si="8"/>
        <v>1.405664764046137</v>
      </c>
      <c r="J70" s="5">
        <f t="shared" si="8"/>
        <v>1.0735258008753443</v>
      </c>
      <c r="K70" s="5">
        <f t="shared" si="8"/>
        <v>1.2567459397234575</v>
      </c>
    </row>
    <row r="71" spans="1:11" ht="12.75" hidden="1">
      <c r="A71" s="1" t="s">
        <v>134</v>
      </c>
      <c r="B71" s="1">
        <f>+B83</f>
        <v>20044059</v>
      </c>
      <c r="C71" s="1">
        <f aca="true" t="shared" si="9" ref="C71:K71">+C83</f>
        <v>22430416</v>
      </c>
      <c r="D71" s="1">
        <f t="shared" si="9"/>
        <v>34467871</v>
      </c>
      <c r="E71" s="1">
        <f t="shared" si="9"/>
        <v>32519992</v>
      </c>
      <c r="F71" s="1">
        <f t="shared" si="9"/>
        <v>32519992</v>
      </c>
      <c r="G71" s="1">
        <f t="shared" si="9"/>
        <v>32519992</v>
      </c>
      <c r="H71" s="1">
        <f t="shared" si="9"/>
        <v>25276234</v>
      </c>
      <c r="I71" s="1">
        <f t="shared" si="9"/>
        <v>142329225</v>
      </c>
      <c r="J71" s="1">
        <f t="shared" si="9"/>
        <v>74037023</v>
      </c>
      <c r="K71" s="1">
        <f t="shared" si="9"/>
        <v>57673436</v>
      </c>
    </row>
    <row r="72" spans="1:11" ht="12.75" hidden="1">
      <c r="A72" s="1" t="s">
        <v>135</v>
      </c>
      <c r="B72" s="1">
        <f>+B77</f>
        <v>22645880</v>
      </c>
      <c r="C72" s="1">
        <f aca="true" t="shared" si="10" ref="C72:K72">+C77</f>
        <v>0</v>
      </c>
      <c r="D72" s="1">
        <f t="shared" si="10"/>
        <v>31399350</v>
      </c>
      <c r="E72" s="1">
        <f t="shared" si="10"/>
        <v>110668560</v>
      </c>
      <c r="F72" s="1">
        <f t="shared" si="10"/>
        <v>110668560</v>
      </c>
      <c r="G72" s="1">
        <f t="shared" si="10"/>
        <v>110668560</v>
      </c>
      <c r="H72" s="1">
        <f t="shared" si="10"/>
        <v>22298050</v>
      </c>
      <c r="I72" s="1">
        <f t="shared" si="10"/>
        <v>101254032</v>
      </c>
      <c r="J72" s="1">
        <f t="shared" si="10"/>
        <v>68966226</v>
      </c>
      <c r="K72" s="1">
        <f t="shared" si="10"/>
        <v>45891086</v>
      </c>
    </row>
    <row r="73" spans="1:11" ht="12.75" hidden="1">
      <c r="A73" s="1" t="s">
        <v>136</v>
      </c>
      <c r="B73" s="1">
        <f>+B74</f>
        <v>-99648.66666666698</v>
      </c>
      <c r="C73" s="1">
        <f aca="true" t="shared" si="11" ref="C73:K73">+(C78+C80+C81+C82)-(B78+B80+B81+B82)</f>
        <v>-10178463</v>
      </c>
      <c r="D73" s="1">
        <f t="shared" si="11"/>
        <v>26948141</v>
      </c>
      <c r="E73" s="1">
        <f t="shared" si="11"/>
        <v>3601859</v>
      </c>
      <c r="F73" s="1">
        <f>+(F78+F80+F81+F82)-(D78+D80+D81+D82)</f>
        <v>3601859</v>
      </c>
      <c r="G73" s="1">
        <f>+(G78+G80+G81+G82)-(D78+D80+D81+D82)</f>
        <v>3601859</v>
      </c>
      <c r="H73" s="1">
        <f>+(H78+H80+H81+H82)-(D78+D80+D81+D82)</f>
        <v>308419</v>
      </c>
      <c r="I73" s="1">
        <f>+(I78+I80+I81+I82)-(E78+E80+E81+E82)</f>
        <v>3661808</v>
      </c>
      <c r="J73" s="1">
        <f t="shared" si="11"/>
        <v>1813876</v>
      </c>
      <c r="K73" s="1">
        <f t="shared" si="11"/>
        <v>1951121</v>
      </c>
    </row>
    <row r="74" spans="1:11" ht="12.75" hidden="1">
      <c r="A74" s="1" t="s">
        <v>137</v>
      </c>
      <c r="B74" s="1">
        <f>+TREND(C74:E74)</f>
        <v>-99648.66666666698</v>
      </c>
      <c r="C74" s="1">
        <f>+C73</f>
        <v>-10178463</v>
      </c>
      <c r="D74" s="1">
        <f aca="true" t="shared" si="12" ref="D74:K74">+D73</f>
        <v>26948141</v>
      </c>
      <c r="E74" s="1">
        <f t="shared" si="12"/>
        <v>3601859</v>
      </c>
      <c r="F74" s="1">
        <f t="shared" si="12"/>
        <v>3601859</v>
      </c>
      <c r="G74" s="1">
        <f t="shared" si="12"/>
        <v>3601859</v>
      </c>
      <c r="H74" s="1">
        <f t="shared" si="12"/>
        <v>308419</v>
      </c>
      <c r="I74" s="1">
        <f t="shared" si="12"/>
        <v>3661808</v>
      </c>
      <c r="J74" s="1">
        <f t="shared" si="12"/>
        <v>1813876</v>
      </c>
      <c r="K74" s="1">
        <f t="shared" si="12"/>
        <v>1951121</v>
      </c>
    </row>
    <row r="75" spans="1:11" ht="12.75" hidden="1">
      <c r="A75" s="1" t="s">
        <v>138</v>
      </c>
      <c r="B75" s="1">
        <f>+B84-(((B80+B81+B78)*B70)-B79)</f>
        <v>15715380.725845186</v>
      </c>
      <c r="C75" s="1">
        <f aca="true" t="shared" si="13" ref="C75:K75">+C84-(((C80+C81+C78)*C70)-C79)</f>
        <v>0</v>
      </c>
      <c r="D75" s="1">
        <f t="shared" si="13"/>
        <v>6584049.772771251</v>
      </c>
      <c r="E75" s="1">
        <f t="shared" si="13"/>
        <v>22022872.66049183</v>
      </c>
      <c r="F75" s="1">
        <f t="shared" si="13"/>
        <v>22022872.66049183</v>
      </c>
      <c r="G75" s="1">
        <f t="shared" si="13"/>
        <v>22022872.66049183</v>
      </c>
      <c r="H75" s="1">
        <f t="shared" si="13"/>
        <v>4629941.9321563095</v>
      </c>
      <c r="I75" s="1">
        <f t="shared" si="13"/>
        <v>-32083254.019911744</v>
      </c>
      <c r="J75" s="1">
        <f t="shared" si="13"/>
        <v>-21819048.268182077</v>
      </c>
      <c r="K75" s="1">
        <f t="shared" si="13"/>
        <v>-29978404.4874195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22645880</v>
      </c>
      <c r="C77" s="3">
        <v>0</v>
      </c>
      <c r="D77" s="3">
        <v>31399350</v>
      </c>
      <c r="E77" s="3">
        <v>110668560</v>
      </c>
      <c r="F77" s="3">
        <v>110668560</v>
      </c>
      <c r="G77" s="3">
        <v>110668560</v>
      </c>
      <c r="H77" s="3">
        <v>22298050</v>
      </c>
      <c r="I77" s="3">
        <v>101254032</v>
      </c>
      <c r="J77" s="3">
        <v>68966226</v>
      </c>
      <c r="K77" s="3">
        <v>45891086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24724424</v>
      </c>
      <c r="C79" s="3">
        <v>0</v>
      </c>
      <c r="D79" s="3">
        <v>14071510</v>
      </c>
      <c r="E79" s="3">
        <v>31000000</v>
      </c>
      <c r="F79" s="3">
        <v>31000000</v>
      </c>
      <c r="G79" s="3">
        <v>31000000</v>
      </c>
      <c r="H79" s="3">
        <v>11112217</v>
      </c>
      <c r="I79" s="3">
        <v>16007079</v>
      </c>
      <c r="J79" s="3">
        <v>16855453</v>
      </c>
      <c r="K79" s="3">
        <v>17748791</v>
      </c>
    </row>
    <row r="80" spans="1:11" ht="12.75" hidden="1">
      <c r="A80" s="2" t="s">
        <v>67</v>
      </c>
      <c r="B80" s="3">
        <v>9164282</v>
      </c>
      <c r="C80" s="3">
        <v>0</v>
      </c>
      <c r="D80" s="3">
        <v>3677257</v>
      </c>
      <c r="E80" s="3">
        <v>8550000</v>
      </c>
      <c r="F80" s="3">
        <v>8550000</v>
      </c>
      <c r="G80" s="3">
        <v>8550000</v>
      </c>
      <c r="H80" s="3">
        <v>2477737</v>
      </c>
      <c r="I80" s="3">
        <v>14058160</v>
      </c>
      <c r="J80" s="3">
        <v>14803893</v>
      </c>
      <c r="K80" s="3">
        <v>15587815</v>
      </c>
    </row>
    <row r="81" spans="1:11" ht="12.75" hidden="1">
      <c r="A81" s="2" t="s">
        <v>68</v>
      </c>
      <c r="B81" s="3">
        <v>1014181</v>
      </c>
      <c r="C81" s="3">
        <v>0</v>
      </c>
      <c r="D81" s="3">
        <v>3143628</v>
      </c>
      <c r="E81" s="3">
        <v>22000000</v>
      </c>
      <c r="F81" s="3">
        <v>22000000</v>
      </c>
      <c r="G81" s="3">
        <v>22000000</v>
      </c>
      <c r="H81" s="3">
        <v>3240761</v>
      </c>
      <c r="I81" s="3">
        <v>20153648</v>
      </c>
      <c r="J81" s="3">
        <v>21221791</v>
      </c>
      <c r="K81" s="3">
        <v>22388990</v>
      </c>
    </row>
    <row r="82" spans="1:11" ht="12.75" hidden="1">
      <c r="A82" s="2" t="s">
        <v>69</v>
      </c>
      <c r="B82" s="3">
        <v>0</v>
      </c>
      <c r="C82" s="3">
        <v>0</v>
      </c>
      <c r="D82" s="3">
        <v>20127256</v>
      </c>
      <c r="E82" s="3">
        <v>0</v>
      </c>
      <c r="F82" s="3">
        <v>0</v>
      </c>
      <c r="G82" s="3">
        <v>0</v>
      </c>
      <c r="H82" s="3">
        <v>21538062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20044059</v>
      </c>
      <c r="C83" s="3">
        <v>22430416</v>
      </c>
      <c r="D83" s="3">
        <v>34467871</v>
      </c>
      <c r="E83" s="3">
        <v>32519992</v>
      </c>
      <c r="F83" s="3">
        <v>32519992</v>
      </c>
      <c r="G83" s="3">
        <v>32519992</v>
      </c>
      <c r="H83" s="3">
        <v>25276234</v>
      </c>
      <c r="I83" s="3">
        <v>142329225</v>
      </c>
      <c r="J83" s="3">
        <v>74037023</v>
      </c>
      <c r="K83" s="3">
        <v>57673436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17863038</v>
      </c>
      <c r="C6" s="6">
        <v>24422180</v>
      </c>
      <c r="D6" s="23">
        <v>26054198</v>
      </c>
      <c r="E6" s="24">
        <v>27500000</v>
      </c>
      <c r="F6" s="6">
        <v>26854422</v>
      </c>
      <c r="G6" s="25">
        <v>26854422</v>
      </c>
      <c r="H6" s="26">
        <v>28972090</v>
      </c>
      <c r="I6" s="24">
        <v>28277706</v>
      </c>
      <c r="J6" s="6">
        <v>29804703</v>
      </c>
      <c r="K6" s="25">
        <v>31443961</v>
      </c>
    </row>
    <row r="7" spans="1:11" ht="13.5">
      <c r="A7" s="22" t="s">
        <v>19</v>
      </c>
      <c r="B7" s="6">
        <v>1017113</v>
      </c>
      <c r="C7" s="6">
        <v>1788345</v>
      </c>
      <c r="D7" s="23">
        <v>4182193</v>
      </c>
      <c r="E7" s="24">
        <v>4000000</v>
      </c>
      <c r="F7" s="6">
        <v>4551860</v>
      </c>
      <c r="G7" s="25">
        <v>4551860</v>
      </c>
      <c r="H7" s="26">
        <v>4708643</v>
      </c>
      <c r="I7" s="24">
        <v>4551860</v>
      </c>
      <c r="J7" s="6">
        <v>4797660</v>
      </c>
      <c r="K7" s="25">
        <v>5061532</v>
      </c>
    </row>
    <row r="8" spans="1:11" ht="13.5">
      <c r="A8" s="22" t="s">
        <v>20</v>
      </c>
      <c r="B8" s="6">
        <v>122333134</v>
      </c>
      <c r="C8" s="6">
        <v>190394935</v>
      </c>
      <c r="D8" s="23">
        <v>132486519</v>
      </c>
      <c r="E8" s="24">
        <v>145190000</v>
      </c>
      <c r="F8" s="6">
        <v>142287382</v>
      </c>
      <c r="G8" s="25">
        <v>142287382</v>
      </c>
      <c r="H8" s="26">
        <v>226903024</v>
      </c>
      <c r="I8" s="24">
        <v>151894999</v>
      </c>
      <c r="J8" s="6">
        <v>162626000</v>
      </c>
      <c r="K8" s="25">
        <v>176355999</v>
      </c>
    </row>
    <row r="9" spans="1:11" ht="13.5">
      <c r="A9" s="22" t="s">
        <v>21</v>
      </c>
      <c r="B9" s="6">
        <v>11985231</v>
      </c>
      <c r="C9" s="6">
        <v>11100297</v>
      </c>
      <c r="D9" s="23">
        <v>6621530</v>
      </c>
      <c r="E9" s="24">
        <v>4314585</v>
      </c>
      <c r="F9" s="6">
        <v>6277630</v>
      </c>
      <c r="G9" s="25">
        <v>6277630</v>
      </c>
      <c r="H9" s="26">
        <v>6400203</v>
      </c>
      <c r="I9" s="24">
        <v>4593687</v>
      </c>
      <c r="J9" s="6">
        <v>4842026</v>
      </c>
      <c r="K9" s="25">
        <v>5107888</v>
      </c>
    </row>
    <row r="10" spans="1:11" ht="25.5">
      <c r="A10" s="27" t="s">
        <v>127</v>
      </c>
      <c r="B10" s="28">
        <f>SUM(B5:B9)</f>
        <v>153198516</v>
      </c>
      <c r="C10" s="29">
        <f aca="true" t="shared" si="0" ref="C10:K10">SUM(C5:C9)</f>
        <v>227705757</v>
      </c>
      <c r="D10" s="30">
        <f t="shared" si="0"/>
        <v>169344440</v>
      </c>
      <c r="E10" s="28">
        <f t="shared" si="0"/>
        <v>181004585</v>
      </c>
      <c r="F10" s="29">
        <f t="shared" si="0"/>
        <v>179971294</v>
      </c>
      <c r="G10" s="31">
        <f t="shared" si="0"/>
        <v>179971294</v>
      </c>
      <c r="H10" s="32">
        <f t="shared" si="0"/>
        <v>266983960</v>
      </c>
      <c r="I10" s="28">
        <f t="shared" si="0"/>
        <v>189318252</v>
      </c>
      <c r="J10" s="29">
        <f t="shared" si="0"/>
        <v>202070389</v>
      </c>
      <c r="K10" s="31">
        <f t="shared" si="0"/>
        <v>217969380</v>
      </c>
    </row>
    <row r="11" spans="1:11" ht="13.5">
      <c r="A11" s="22" t="s">
        <v>22</v>
      </c>
      <c r="B11" s="6">
        <v>72507103</v>
      </c>
      <c r="C11" s="6">
        <v>81375498</v>
      </c>
      <c r="D11" s="23">
        <v>80727101</v>
      </c>
      <c r="E11" s="24">
        <v>84846566</v>
      </c>
      <c r="F11" s="6">
        <v>81213768</v>
      </c>
      <c r="G11" s="25">
        <v>81213768</v>
      </c>
      <c r="H11" s="26">
        <v>98231739</v>
      </c>
      <c r="I11" s="24">
        <v>86018367</v>
      </c>
      <c r="J11" s="6">
        <v>90663360</v>
      </c>
      <c r="K11" s="25">
        <v>95649843</v>
      </c>
    </row>
    <row r="12" spans="1:11" ht="13.5">
      <c r="A12" s="22" t="s">
        <v>23</v>
      </c>
      <c r="B12" s="6">
        <v>4320335</v>
      </c>
      <c r="C12" s="6">
        <v>4346061</v>
      </c>
      <c r="D12" s="23">
        <v>4717430</v>
      </c>
      <c r="E12" s="24">
        <v>5504958</v>
      </c>
      <c r="F12" s="6">
        <v>5944070</v>
      </c>
      <c r="G12" s="25">
        <v>5944070</v>
      </c>
      <c r="H12" s="26">
        <v>5134400</v>
      </c>
      <c r="I12" s="24">
        <v>5944070</v>
      </c>
      <c r="J12" s="6">
        <v>6178218</v>
      </c>
      <c r="K12" s="25">
        <v>6518020</v>
      </c>
    </row>
    <row r="13" spans="1:11" ht="13.5">
      <c r="A13" s="22" t="s">
        <v>128</v>
      </c>
      <c r="B13" s="6">
        <v>28717649</v>
      </c>
      <c r="C13" s="6">
        <v>35433080</v>
      </c>
      <c r="D13" s="23">
        <v>29622257</v>
      </c>
      <c r="E13" s="24">
        <v>30821859</v>
      </c>
      <c r="F13" s="6">
        <v>30821859</v>
      </c>
      <c r="G13" s="25">
        <v>30821859</v>
      </c>
      <c r="H13" s="26">
        <v>22378748</v>
      </c>
      <c r="I13" s="24">
        <v>33178216</v>
      </c>
      <c r="J13" s="6">
        <v>34969839</v>
      </c>
      <c r="K13" s="25">
        <v>36893179</v>
      </c>
    </row>
    <row r="14" spans="1:11" ht="13.5">
      <c r="A14" s="22" t="s">
        <v>24</v>
      </c>
      <c r="B14" s="6">
        <v>1758247</v>
      </c>
      <c r="C14" s="6">
        <v>0</v>
      </c>
      <c r="D14" s="23">
        <v>864735</v>
      </c>
      <c r="E14" s="24">
        <v>0</v>
      </c>
      <c r="F14" s="6">
        <v>764000</v>
      </c>
      <c r="G14" s="25">
        <v>764000</v>
      </c>
      <c r="H14" s="26">
        <v>0</v>
      </c>
      <c r="I14" s="24">
        <v>764000</v>
      </c>
      <c r="J14" s="6">
        <v>764000</v>
      </c>
      <c r="K14" s="25">
        <v>764000</v>
      </c>
    </row>
    <row r="15" spans="1:11" ht="13.5">
      <c r="A15" s="22" t="s">
        <v>25</v>
      </c>
      <c r="B15" s="6">
        <v>14813861</v>
      </c>
      <c r="C15" s="6">
        <v>13517542</v>
      </c>
      <c r="D15" s="23">
        <v>13942643</v>
      </c>
      <c r="E15" s="24">
        <v>21280000</v>
      </c>
      <c r="F15" s="6">
        <v>18585000</v>
      </c>
      <c r="G15" s="25">
        <v>18585000</v>
      </c>
      <c r="H15" s="26">
        <v>18052392</v>
      </c>
      <c r="I15" s="24">
        <v>17263000</v>
      </c>
      <c r="J15" s="6">
        <v>18195202</v>
      </c>
      <c r="K15" s="25">
        <v>19195938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79802348</v>
      </c>
      <c r="C17" s="6">
        <v>98508511</v>
      </c>
      <c r="D17" s="23">
        <v>97315755</v>
      </c>
      <c r="E17" s="24">
        <v>66425701</v>
      </c>
      <c r="F17" s="6">
        <v>80989478</v>
      </c>
      <c r="G17" s="25">
        <v>80989478</v>
      </c>
      <c r="H17" s="26">
        <v>91916776</v>
      </c>
      <c r="I17" s="24">
        <v>88483347</v>
      </c>
      <c r="J17" s="6">
        <v>88196098</v>
      </c>
      <c r="K17" s="25">
        <v>92651446</v>
      </c>
    </row>
    <row r="18" spans="1:11" ht="13.5">
      <c r="A18" s="34" t="s">
        <v>28</v>
      </c>
      <c r="B18" s="35">
        <f>SUM(B11:B17)</f>
        <v>201919543</v>
      </c>
      <c r="C18" s="36">
        <f aca="true" t="shared" si="1" ref="C18:K18">SUM(C11:C17)</f>
        <v>233180692</v>
      </c>
      <c r="D18" s="37">
        <f t="shared" si="1"/>
        <v>227189921</v>
      </c>
      <c r="E18" s="35">
        <f t="shared" si="1"/>
        <v>208879084</v>
      </c>
      <c r="F18" s="36">
        <f t="shared" si="1"/>
        <v>218318175</v>
      </c>
      <c r="G18" s="38">
        <f t="shared" si="1"/>
        <v>218318175</v>
      </c>
      <c r="H18" s="39">
        <f t="shared" si="1"/>
        <v>235714055</v>
      </c>
      <c r="I18" s="35">
        <f t="shared" si="1"/>
        <v>231651000</v>
      </c>
      <c r="J18" s="36">
        <f t="shared" si="1"/>
        <v>238966717</v>
      </c>
      <c r="K18" s="38">
        <f t="shared" si="1"/>
        <v>251672426</v>
      </c>
    </row>
    <row r="19" spans="1:11" ht="13.5">
      <c r="A19" s="34" t="s">
        <v>29</v>
      </c>
      <c r="B19" s="40">
        <f>+B10-B18</f>
        <v>-48721027</v>
      </c>
      <c r="C19" s="41">
        <f aca="true" t="shared" si="2" ref="C19:K19">+C10-C18</f>
        <v>-5474935</v>
      </c>
      <c r="D19" s="42">
        <f t="shared" si="2"/>
        <v>-57845481</v>
      </c>
      <c r="E19" s="40">
        <f t="shared" si="2"/>
        <v>-27874499</v>
      </c>
      <c r="F19" s="41">
        <f t="shared" si="2"/>
        <v>-38346881</v>
      </c>
      <c r="G19" s="43">
        <f t="shared" si="2"/>
        <v>-38346881</v>
      </c>
      <c r="H19" s="44">
        <f t="shared" si="2"/>
        <v>31269905</v>
      </c>
      <c r="I19" s="40">
        <f t="shared" si="2"/>
        <v>-42332748</v>
      </c>
      <c r="J19" s="41">
        <f t="shared" si="2"/>
        <v>-36896328</v>
      </c>
      <c r="K19" s="43">
        <f t="shared" si="2"/>
        <v>-33703046</v>
      </c>
    </row>
    <row r="20" spans="1:11" ht="13.5">
      <c r="A20" s="22" t="s">
        <v>30</v>
      </c>
      <c r="B20" s="24">
        <v>56271225</v>
      </c>
      <c r="C20" s="6">
        <v>0</v>
      </c>
      <c r="D20" s="23">
        <v>90390911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129</v>
      </c>
      <c r="B21" s="45">
        <v>0</v>
      </c>
      <c r="C21" s="46">
        <v>2953939</v>
      </c>
      <c r="D21" s="47">
        <v>34360802</v>
      </c>
      <c r="E21" s="45">
        <v>0</v>
      </c>
      <c r="F21" s="46">
        <v>0</v>
      </c>
      <c r="G21" s="48">
        <v>0</v>
      </c>
      <c r="H21" s="49">
        <v>0</v>
      </c>
      <c r="I21" s="45">
        <v>348000</v>
      </c>
      <c r="J21" s="46">
        <v>30000</v>
      </c>
      <c r="K21" s="48">
        <v>50000</v>
      </c>
    </row>
    <row r="22" spans="1:11" ht="25.5">
      <c r="A22" s="50" t="s">
        <v>130</v>
      </c>
      <c r="B22" s="51">
        <f>SUM(B19:B21)</f>
        <v>7550198</v>
      </c>
      <c r="C22" s="52">
        <f aca="true" t="shared" si="3" ref="C22:K22">SUM(C19:C21)</f>
        <v>-2520996</v>
      </c>
      <c r="D22" s="53">
        <f t="shared" si="3"/>
        <v>66906232</v>
      </c>
      <c r="E22" s="51">
        <f t="shared" si="3"/>
        <v>-27874499</v>
      </c>
      <c r="F22" s="52">
        <f t="shared" si="3"/>
        <v>-38346881</v>
      </c>
      <c r="G22" s="54">
        <f t="shared" si="3"/>
        <v>-38346881</v>
      </c>
      <c r="H22" s="55">
        <f t="shared" si="3"/>
        <v>31269905</v>
      </c>
      <c r="I22" s="51">
        <f t="shared" si="3"/>
        <v>-41984748</v>
      </c>
      <c r="J22" s="52">
        <f t="shared" si="3"/>
        <v>-36866328</v>
      </c>
      <c r="K22" s="54">
        <f t="shared" si="3"/>
        <v>-33653046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7550198</v>
      </c>
      <c r="C24" s="41">
        <f aca="true" t="shared" si="4" ref="C24:K24">SUM(C22:C23)</f>
        <v>-2520996</v>
      </c>
      <c r="D24" s="42">
        <f t="shared" si="4"/>
        <v>66906232</v>
      </c>
      <c r="E24" s="40">
        <f t="shared" si="4"/>
        <v>-27874499</v>
      </c>
      <c r="F24" s="41">
        <f t="shared" si="4"/>
        <v>-38346881</v>
      </c>
      <c r="G24" s="43">
        <f t="shared" si="4"/>
        <v>-38346881</v>
      </c>
      <c r="H24" s="44">
        <f t="shared" si="4"/>
        <v>31269905</v>
      </c>
      <c r="I24" s="40">
        <f t="shared" si="4"/>
        <v>-41984748</v>
      </c>
      <c r="J24" s="41">
        <f t="shared" si="4"/>
        <v>-36866328</v>
      </c>
      <c r="K24" s="43">
        <f t="shared" si="4"/>
        <v>-33653046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40445177</v>
      </c>
      <c r="C27" s="7">
        <v>37732761</v>
      </c>
      <c r="D27" s="64">
        <v>57233647</v>
      </c>
      <c r="E27" s="65">
        <v>120067000</v>
      </c>
      <c r="F27" s="7">
        <v>125265070</v>
      </c>
      <c r="G27" s="66">
        <v>125265070</v>
      </c>
      <c r="H27" s="67">
        <v>50054465</v>
      </c>
      <c r="I27" s="65">
        <v>127206000</v>
      </c>
      <c r="J27" s="7">
        <v>131602000</v>
      </c>
      <c r="K27" s="66">
        <v>138574000</v>
      </c>
    </row>
    <row r="28" spans="1:11" ht="13.5">
      <c r="A28" s="68" t="s">
        <v>30</v>
      </c>
      <c r="B28" s="6">
        <v>39796226</v>
      </c>
      <c r="C28" s="6">
        <v>33138850</v>
      </c>
      <c r="D28" s="23">
        <v>55827928</v>
      </c>
      <c r="E28" s="24">
        <v>119917000</v>
      </c>
      <c r="F28" s="6">
        <v>124917000</v>
      </c>
      <c r="G28" s="25">
        <v>124917000</v>
      </c>
      <c r="H28" s="26">
        <v>49914058</v>
      </c>
      <c r="I28" s="24">
        <v>126858000</v>
      </c>
      <c r="J28" s="6">
        <v>131374000</v>
      </c>
      <c r="K28" s="25">
        <v>138524000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29195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619756</v>
      </c>
      <c r="C31" s="6">
        <v>4593911</v>
      </c>
      <c r="D31" s="23">
        <v>1405719</v>
      </c>
      <c r="E31" s="24">
        <v>150000</v>
      </c>
      <c r="F31" s="6">
        <v>348070</v>
      </c>
      <c r="G31" s="25">
        <v>348070</v>
      </c>
      <c r="H31" s="26">
        <v>140407</v>
      </c>
      <c r="I31" s="24">
        <v>348000</v>
      </c>
      <c r="J31" s="6">
        <v>228000</v>
      </c>
      <c r="K31" s="25">
        <v>50000</v>
      </c>
    </row>
    <row r="32" spans="1:11" ht="13.5">
      <c r="A32" s="34" t="s">
        <v>36</v>
      </c>
      <c r="B32" s="7">
        <f>SUM(B28:B31)</f>
        <v>40445177</v>
      </c>
      <c r="C32" s="7">
        <f aca="true" t="shared" si="5" ref="C32:K32">SUM(C28:C31)</f>
        <v>37732761</v>
      </c>
      <c r="D32" s="64">
        <f t="shared" si="5"/>
        <v>57233647</v>
      </c>
      <c r="E32" s="65">
        <f t="shared" si="5"/>
        <v>120067000</v>
      </c>
      <c r="F32" s="7">
        <f t="shared" si="5"/>
        <v>125265070</v>
      </c>
      <c r="G32" s="66">
        <f t="shared" si="5"/>
        <v>125265070</v>
      </c>
      <c r="H32" s="67">
        <f t="shared" si="5"/>
        <v>50054465</v>
      </c>
      <c r="I32" s="65">
        <f t="shared" si="5"/>
        <v>127206000</v>
      </c>
      <c r="J32" s="7">
        <f t="shared" si="5"/>
        <v>131602000</v>
      </c>
      <c r="K32" s="66">
        <f t="shared" si="5"/>
        <v>138574000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31877484</v>
      </c>
      <c r="C35" s="6">
        <v>43402952</v>
      </c>
      <c r="D35" s="23">
        <v>51103423</v>
      </c>
      <c r="E35" s="24">
        <v>41850000</v>
      </c>
      <c r="F35" s="6">
        <v>41850403</v>
      </c>
      <c r="G35" s="25">
        <v>41850403</v>
      </c>
      <c r="H35" s="26">
        <v>82281823</v>
      </c>
      <c r="I35" s="24">
        <v>76650000</v>
      </c>
      <c r="J35" s="6">
        <v>67700000</v>
      </c>
      <c r="K35" s="25">
        <v>57750000</v>
      </c>
    </row>
    <row r="36" spans="1:11" ht="13.5">
      <c r="A36" s="22" t="s">
        <v>39</v>
      </c>
      <c r="B36" s="6">
        <v>696934991</v>
      </c>
      <c r="C36" s="6">
        <v>658092699</v>
      </c>
      <c r="D36" s="23">
        <v>643551305</v>
      </c>
      <c r="E36" s="24">
        <v>698322367</v>
      </c>
      <c r="F36" s="6">
        <v>692919157</v>
      </c>
      <c r="G36" s="25">
        <v>692919157</v>
      </c>
      <c r="H36" s="26">
        <v>663082586</v>
      </c>
      <c r="I36" s="24">
        <v>785447011</v>
      </c>
      <c r="J36" s="6">
        <v>882579242</v>
      </c>
      <c r="K36" s="25">
        <v>984760062</v>
      </c>
    </row>
    <row r="37" spans="1:11" ht="13.5">
      <c r="A37" s="22" t="s">
        <v>40</v>
      </c>
      <c r="B37" s="6">
        <v>86737813</v>
      </c>
      <c r="C37" s="6">
        <v>106401347</v>
      </c>
      <c r="D37" s="23">
        <v>90536170</v>
      </c>
      <c r="E37" s="24">
        <v>47150000</v>
      </c>
      <c r="F37" s="6">
        <v>42148302</v>
      </c>
      <c r="G37" s="25">
        <v>42148302</v>
      </c>
      <c r="H37" s="26">
        <v>115924204</v>
      </c>
      <c r="I37" s="24">
        <v>32436592</v>
      </c>
      <c r="J37" s="6">
        <v>27547000</v>
      </c>
      <c r="K37" s="25">
        <v>20547000</v>
      </c>
    </row>
    <row r="38" spans="1:11" ht="13.5">
      <c r="A38" s="22" t="s">
        <v>41</v>
      </c>
      <c r="B38" s="6">
        <v>8109051</v>
      </c>
      <c r="C38" s="6">
        <v>8162341</v>
      </c>
      <c r="D38" s="23">
        <v>13434192</v>
      </c>
      <c r="E38" s="24">
        <v>12300000</v>
      </c>
      <c r="F38" s="6">
        <v>12300000</v>
      </c>
      <c r="G38" s="25">
        <v>12300000</v>
      </c>
      <c r="H38" s="26">
        <v>24211840</v>
      </c>
      <c r="I38" s="24">
        <v>13092617</v>
      </c>
      <c r="J38" s="6">
        <v>12432617</v>
      </c>
      <c r="K38" s="25">
        <v>12672617</v>
      </c>
    </row>
    <row r="39" spans="1:11" ht="13.5">
      <c r="A39" s="22" t="s">
        <v>42</v>
      </c>
      <c r="B39" s="6">
        <v>633965611</v>
      </c>
      <c r="C39" s="6">
        <v>586931963</v>
      </c>
      <c r="D39" s="23">
        <v>590684366</v>
      </c>
      <c r="E39" s="24">
        <v>680722367</v>
      </c>
      <c r="F39" s="6">
        <v>680321258</v>
      </c>
      <c r="G39" s="25">
        <v>680321258</v>
      </c>
      <c r="H39" s="26">
        <v>605228365</v>
      </c>
      <c r="I39" s="24">
        <v>816567802</v>
      </c>
      <c r="J39" s="6">
        <v>910299625</v>
      </c>
      <c r="K39" s="25">
        <v>1009290445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40260737</v>
      </c>
      <c r="C42" s="6">
        <v>55419311</v>
      </c>
      <c r="D42" s="23">
        <v>60959924</v>
      </c>
      <c r="E42" s="24">
        <v>101964252</v>
      </c>
      <c r="F42" s="6">
        <v>24587250</v>
      </c>
      <c r="G42" s="25">
        <v>24587250</v>
      </c>
      <c r="H42" s="26">
        <v>86743285</v>
      </c>
      <c r="I42" s="24">
        <v>80311740</v>
      </c>
      <c r="J42" s="6">
        <v>99602355</v>
      </c>
      <c r="K42" s="25">
        <v>110659645</v>
      </c>
    </row>
    <row r="43" spans="1:11" ht="13.5">
      <c r="A43" s="22" t="s">
        <v>45</v>
      </c>
      <c r="B43" s="6">
        <v>-40445177</v>
      </c>
      <c r="C43" s="6">
        <v>-37643861</v>
      </c>
      <c r="D43" s="23">
        <v>-57233892</v>
      </c>
      <c r="E43" s="24">
        <v>-119916996</v>
      </c>
      <c r="F43" s="6">
        <v>-44265072</v>
      </c>
      <c r="G43" s="25">
        <v>-44265072</v>
      </c>
      <c r="H43" s="26">
        <v>-52886797</v>
      </c>
      <c r="I43" s="24">
        <v>-127206000</v>
      </c>
      <c r="J43" s="6">
        <v>-131404000</v>
      </c>
      <c r="K43" s="25">
        <v>-138574000</v>
      </c>
    </row>
    <row r="44" spans="1:11" ht="13.5">
      <c r="A44" s="22" t="s">
        <v>46</v>
      </c>
      <c r="B44" s="6">
        <v>0</v>
      </c>
      <c r="C44" s="6">
        <v>66352</v>
      </c>
      <c r="D44" s="23">
        <v>-707117</v>
      </c>
      <c r="E44" s="24">
        <v>0</v>
      </c>
      <c r="F44" s="6">
        <v>-2</v>
      </c>
      <c r="G44" s="25">
        <v>-2</v>
      </c>
      <c r="H44" s="26">
        <v>-785955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147870</v>
      </c>
      <c r="C45" s="7">
        <v>17989672</v>
      </c>
      <c r="D45" s="64">
        <v>21008587</v>
      </c>
      <c r="E45" s="65">
        <v>-15043744</v>
      </c>
      <c r="F45" s="7">
        <v>1303302</v>
      </c>
      <c r="G45" s="66">
        <v>1303302</v>
      </c>
      <c r="H45" s="67">
        <v>54079120</v>
      </c>
      <c r="I45" s="65">
        <v>-25885676</v>
      </c>
      <c r="J45" s="7">
        <v>-57687321</v>
      </c>
      <c r="K45" s="66">
        <v>-85601676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147870</v>
      </c>
      <c r="C48" s="6">
        <v>17989672</v>
      </c>
      <c r="D48" s="23">
        <v>21008587</v>
      </c>
      <c r="E48" s="24">
        <v>18500000</v>
      </c>
      <c r="F48" s="6">
        <v>18500000</v>
      </c>
      <c r="G48" s="25">
        <v>18500000</v>
      </c>
      <c r="H48" s="26">
        <v>54079120</v>
      </c>
      <c r="I48" s="24">
        <v>16000000</v>
      </c>
      <c r="J48" s="6">
        <v>19000000</v>
      </c>
      <c r="K48" s="25">
        <v>21000000</v>
      </c>
    </row>
    <row r="49" spans="1:11" ht="13.5">
      <c r="A49" s="22" t="s">
        <v>50</v>
      </c>
      <c r="B49" s="6">
        <f>+B75</f>
        <v>48472726.62608281</v>
      </c>
      <c r="C49" s="6">
        <f aca="true" t="shared" si="6" ref="C49:K49">+C75</f>
        <v>78030631.1444239</v>
      </c>
      <c r="D49" s="23">
        <f t="shared" si="6"/>
        <v>69732117.83139725</v>
      </c>
      <c r="E49" s="24">
        <f t="shared" si="6"/>
        <v>32169260.00402017</v>
      </c>
      <c r="F49" s="6">
        <f t="shared" si="6"/>
        <v>16399230.046806637</v>
      </c>
      <c r="G49" s="25">
        <f t="shared" si="6"/>
        <v>16399230.046806637</v>
      </c>
      <c r="H49" s="26">
        <f t="shared" si="6"/>
        <v>92867966.30916387</v>
      </c>
      <c r="I49" s="24">
        <f t="shared" si="6"/>
        <v>2539451.256040655</v>
      </c>
      <c r="J49" s="6">
        <f t="shared" si="6"/>
        <v>-9414241.627254337</v>
      </c>
      <c r="K49" s="25">
        <f t="shared" si="6"/>
        <v>-5456823.357964739</v>
      </c>
    </row>
    <row r="50" spans="1:11" ht="13.5">
      <c r="A50" s="34" t="s">
        <v>51</v>
      </c>
      <c r="B50" s="7">
        <f>+B48-B49</f>
        <v>-48324856.62608281</v>
      </c>
      <c r="C50" s="7">
        <f aca="true" t="shared" si="7" ref="C50:K50">+C48-C49</f>
        <v>-60040959.1444239</v>
      </c>
      <c r="D50" s="64">
        <f t="shared" si="7"/>
        <v>-48723530.83139725</v>
      </c>
      <c r="E50" s="65">
        <f t="shared" si="7"/>
        <v>-13669260.00402017</v>
      </c>
      <c r="F50" s="7">
        <f t="shared" si="7"/>
        <v>2100769.953193363</v>
      </c>
      <c r="G50" s="66">
        <f t="shared" si="7"/>
        <v>2100769.953193363</v>
      </c>
      <c r="H50" s="67">
        <f t="shared" si="7"/>
        <v>-38788846.30916387</v>
      </c>
      <c r="I50" s="65">
        <f t="shared" si="7"/>
        <v>13460548.743959345</v>
      </c>
      <c r="J50" s="7">
        <f t="shared" si="7"/>
        <v>28414241.627254337</v>
      </c>
      <c r="K50" s="66">
        <f t="shared" si="7"/>
        <v>26456823.35796474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319069663</v>
      </c>
      <c r="C53" s="6">
        <v>321957392</v>
      </c>
      <c r="D53" s="23">
        <v>406317088</v>
      </c>
      <c r="E53" s="24">
        <v>365450640</v>
      </c>
      <c r="F53" s="6">
        <v>525836070</v>
      </c>
      <c r="G53" s="25">
        <v>525836070</v>
      </c>
      <c r="H53" s="26">
        <v>444891089</v>
      </c>
      <c r="I53" s="24">
        <v>372589640</v>
      </c>
      <c r="J53" s="6">
        <v>157000000</v>
      </c>
      <c r="K53" s="25">
        <v>138574000</v>
      </c>
    </row>
    <row r="54" spans="1:11" ht="13.5">
      <c r="A54" s="22" t="s">
        <v>128</v>
      </c>
      <c r="B54" s="6">
        <v>28717649</v>
      </c>
      <c r="C54" s="6">
        <v>35433080</v>
      </c>
      <c r="D54" s="23">
        <v>29622257</v>
      </c>
      <c r="E54" s="24">
        <v>30821859</v>
      </c>
      <c r="F54" s="6">
        <v>30821859</v>
      </c>
      <c r="G54" s="25">
        <v>30821859</v>
      </c>
      <c r="H54" s="26">
        <v>22378748</v>
      </c>
      <c r="I54" s="24">
        <v>33178216</v>
      </c>
      <c r="J54" s="6">
        <v>34969839</v>
      </c>
      <c r="K54" s="25">
        <v>36893179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12360</v>
      </c>
      <c r="C62" s="92">
        <v>13676</v>
      </c>
      <c r="D62" s="93">
        <v>13676</v>
      </c>
      <c r="E62" s="91">
        <v>13676</v>
      </c>
      <c r="F62" s="92">
        <v>13676</v>
      </c>
      <c r="G62" s="93">
        <v>13676</v>
      </c>
      <c r="H62" s="94">
        <v>13676</v>
      </c>
      <c r="I62" s="91">
        <v>13676</v>
      </c>
      <c r="J62" s="92">
        <v>13676</v>
      </c>
      <c r="K62" s="93">
        <v>13676</v>
      </c>
    </row>
    <row r="63" spans="1:11" ht="13.5">
      <c r="A63" s="90" t="s">
        <v>61</v>
      </c>
      <c r="B63" s="91">
        <v>22819</v>
      </c>
      <c r="C63" s="92">
        <v>40752</v>
      </c>
      <c r="D63" s="93">
        <v>40752</v>
      </c>
      <c r="E63" s="91">
        <v>40752</v>
      </c>
      <c r="F63" s="92">
        <v>40752</v>
      </c>
      <c r="G63" s="93">
        <v>40752</v>
      </c>
      <c r="H63" s="94">
        <v>40752</v>
      </c>
      <c r="I63" s="91">
        <v>40752</v>
      </c>
      <c r="J63" s="92">
        <v>40752</v>
      </c>
      <c r="K63" s="93">
        <v>40752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1.0023686561649745</v>
      </c>
      <c r="C70" s="5">
        <f aca="true" t="shared" si="8" ref="C70:K70">IF(ISERROR(C71/C72),0,(C71/C72))</f>
        <v>0.5396026577763707</v>
      </c>
      <c r="D70" s="5">
        <f t="shared" si="8"/>
        <v>0.49512715835759763</v>
      </c>
      <c r="E70" s="5">
        <f t="shared" si="8"/>
        <v>0.7971359048059247</v>
      </c>
      <c r="F70" s="5">
        <f t="shared" si="8"/>
        <v>1.4362903933628983</v>
      </c>
      <c r="G70" s="5">
        <f t="shared" si="8"/>
        <v>1.4362903933628983</v>
      </c>
      <c r="H70" s="5">
        <f t="shared" si="8"/>
        <v>0.4660730645875855</v>
      </c>
      <c r="I70" s="5">
        <f t="shared" si="8"/>
        <v>0.5359194847629366</v>
      </c>
      <c r="J70" s="5">
        <f t="shared" si="8"/>
        <v>0.8765901392884736</v>
      </c>
      <c r="K70" s="5">
        <f t="shared" si="8"/>
        <v>0.8765886508231089</v>
      </c>
    </row>
    <row r="71" spans="1:11" ht="12.75" hidden="1">
      <c r="A71" s="1" t="s">
        <v>134</v>
      </c>
      <c r="B71" s="1">
        <f>+B83</f>
        <v>28489345</v>
      </c>
      <c r="C71" s="1">
        <f aca="true" t="shared" si="9" ref="C71:K71">+C83</f>
        <v>19168023</v>
      </c>
      <c r="D71" s="1">
        <f t="shared" si="9"/>
        <v>15111522</v>
      </c>
      <c r="E71" s="1">
        <f t="shared" si="9"/>
        <v>25360548</v>
      </c>
      <c r="F71" s="1">
        <f t="shared" si="9"/>
        <v>47587248</v>
      </c>
      <c r="G71" s="1">
        <f t="shared" si="9"/>
        <v>47587248</v>
      </c>
      <c r="H71" s="1">
        <f t="shared" si="9"/>
        <v>16486073</v>
      </c>
      <c r="I71" s="1">
        <f t="shared" si="9"/>
        <v>17616420</v>
      </c>
      <c r="J71" s="1">
        <f t="shared" si="9"/>
        <v>30370981</v>
      </c>
      <c r="K71" s="1">
        <f t="shared" si="9"/>
        <v>32040936</v>
      </c>
    </row>
    <row r="72" spans="1:11" ht="12.75" hidden="1">
      <c r="A72" s="1" t="s">
        <v>135</v>
      </c>
      <c r="B72" s="1">
        <f>+B77</f>
        <v>28422023</v>
      </c>
      <c r="C72" s="1">
        <f aca="true" t="shared" si="10" ref="C72:K72">+C77</f>
        <v>35522477</v>
      </c>
      <c r="D72" s="1">
        <f t="shared" si="10"/>
        <v>30520487</v>
      </c>
      <c r="E72" s="1">
        <f t="shared" si="10"/>
        <v>31814585</v>
      </c>
      <c r="F72" s="1">
        <f t="shared" si="10"/>
        <v>33132052</v>
      </c>
      <c r="G72" s="1">
        <f t="shared" si="10"/>
        <v>33132052</v>
      </c>
      <c r="H72" s="1">
        <f t="shared" si="10"/>
        <v>35372293</v>
      </c>
      <c r="I72" s="1">
        <f t="shared" si="10"/>
        <v>32871393</v>
      </c>
      <c r="J72" s="1">
        <f t="shared" si="10"/>
        <v>34646729</v>
      </c>
      <c r="K72" s="1">
        <f t="shared" si="10"/>
        <v>36551849</v>
      </c>
    </row>
    <row r="73" spans="1:11" ht="12.75" hidden="1">
      <c r="A73" s="1" t="s">
        <v>136</v>
      </c>
      <c r="B73" s="1">
        <f>+B74</f>
        <v>-2872582.1666666665</v>
      </c>
      <c r="C73" s="1">
        <f aca="true" t="shared" si="11" ref="C73:K73">+(C78+C80+C81+C82)-(B78+B80+B81+B82)</f>
        <v>-6005926</v>
      </c>
      <c r="D73" s="1">
        <f t="shared" si="11"/>
        <v>3238034</v>
      </c>
      <c r="E73" s="1">
        <f t="shared" si="11"/>
        <v>-6318069</v>
      </c>
      <c r="F73" s="1">
        <f>+(F78+F80+F81+F82)-(D78+D80+D81+D82)</f>
        <v>-6317666</v>
      </c>
      <c r="G73" s="1">
        <f>+(G78+G80+G81+G82)-(D78+D80+D81+D82)</f>
        <v>-6317666</v>
      </c>
      <c r="H73" s="1">
        <f>+(H78+H80+H81+H82)-(D78+D80+D81+D82)</f>
        <v>6021815</v>
      </c>
      <c r="I73" s="1">
        <f>+(I78+I80+I81+I82)-(E78+E80+E81+E82)</f>
        <v>36800000</v>
      </c>
      <c r="J73" s="1">
        <f t="shared" si="11"/>
        <v>-12450000</v>
      </c>
      <c r="K73" s="1">
        <f t="shared" si="11"/>
        <v>-12450000</v>
      </c>
    </row>
    <row r="74" spans="1:11" ht="12.75" hidden="1">
      <c r="A74" s="1" t="s">
        <v>137</v>
      </c>
      <c r="B74" s="1">
        <f>+TREND(C74:E74)</f>
        <v>-2872582.1666666665</v>
      </c>
      <c r="C74" s="1">
        <f>+C73</f>
        <v>-6005926</v>
      </c>
      <c r="D74" s="1">
        <f aca="true" t="shared" si="12" ref="D74:K74">+D73</f>
        <v>3238034</v>
      </c>
      <c r="E74" s="1">
        <f t="shared" si="12"/>
        <v>-6318069</v>
      </c>
      <c r="F74" s="1">
        <f t="shared" si="12"/>
        <v>-6317666</v>
      </c>
      <c r="G74" s="1">
        <f t="shared" si="12"/>
        <v>-6317666</v>
      </c>
      <c r="H74" s="1">
        <f t="shared" si="12"/>
        <v>6021815</v>
      </c>
      <c r="I74" s="1">
        <f t="shared" si="12"/>
        <v>36800000</v>
      </c>
      <c r="J74" s="1">
        <f t="shared" si="12"/>
        <v>-12450000</v>
      </c>
      <c r="K74" s="1">
        <f t="shared" si="12"/>
        <v>-12450000</v>
      </c>
    </row>
    <row r="75" spans="1:11" ht="12.75" hidden="1">
      <c r="A75" s="1" t="s">
        <v>138</v>
      </c>
      <c r="B75" s="1">
        <f>+B84-(((B80+B81+B78)*B70)-B79)</f>
        <v>48472726.62608281</v>
      </c>
      <c r="C75" s="1">
        <f aca="true" t="shared" si="13" ref="C75:K75">+C84-(((C80+C81+C78)*C70)-C79)</f>
        <v>78030631.1444239</v>
      </c>
      <c r="D75" s="1">
        <f t="shared" si="13"/>
        <v>69732117.83139725</v>
      </c>
      <c r="E75" s="1">
        <f t="shared" si="13"/>
        <v>32169260.00402017</v>
      </c>
      <c r="F75" s="1">
        <f t="shared" si="13"/>
        <v>16399230.046806637</v>
      </c>
      <c r="G75" s="1">
        <f t="shared" si="13"/>
        <v>16399230.046806637</v>
      </c>
      <c r="H75" s="1">
        <f t="shared" si="13"/>
        <v>92867966.30916387</v>
      </c>
      <c r="I75" s="1">
        <f t="shared" si="13"/>
        <v>2539451.256040655</v>
      </c>
      <c r="J75" s="1">
        <f t="shared" si="13"/>
        <v>-9414241.627254337</v>
      </c>
      <c r="K75" s="1">
        <f t="shared" si="13"/>
        <v>-5456823.357964739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28422023</v>
      </c>
      <c r="C77" s="3">
        <v>35522477</v>
      </c>
      <c r="D77" s="3">
        <v>30520487</v>
      </c>
      <c r="E77" s="3">
        <v>31814585</v>
      </c>
      <c r="F77" s="3">
        <v>33132052</v>
      </c>
      <c r="G77" s="3">
        <v>33132052</v>
      </c>
      <c r="H77" s="3">
        <v>35372293</v>
      </c>
      <c r="I77" s="3">
        <v>32871393</v>
      </c>
      <c r="J77" s="3">
        <v>34646729</v>
      </c>
      <c r="K77" s="3">
        <v>36551849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1826330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74470121</v>
      </c>
      <c r="C79" s="3">
        <v>88784931</v>
      </c>
      <c r="D79" s="3">
        <v>81203258</v>
      </c>
      <c r="E79" s="3">
        <v>45601000</v>
      </c>
      <c r="F79" s="3">
        <v>40601302</v>
      </c>
      <c r="G79" s="3">
        <v>40601302</v>
      </c>
      <c r="H79" s="3">
        <v>106472585</v>
      </c>
      <c r="I79" s="3">
        <v>30889592</v>
      </c>
      <c r="J79" s="3">
        <v>26000000</v>
      </c>
      <c r="K79" s="3">
        <v>19000000</v>
      </c>
    </row>
    <row r="80" spans="1:11" ht="12.75" hidden="1">
      <c r="A80" s="2" t="s">
        <v>67</v>
      </c>
      <c r="B80" s="3">
        <v>14748858</v>
      </c>
      <c r="C80" s="3">
        <v>11889959</v>
      </c>
      <c r="D80" s="3">
        <v>16450635</v>
      </c>
      <c r="E80" s="3">
        <v>14450000</v>
      </c>
      <c r="F80" s="3">
        <v>14450403</v>
      </c>
      <c r="G80" s="3">
        <v>14450403</v>
      </c>
      <c r="H80" s="3">
        <v>17779954</v>
      </c>
      <c r="I80" s="3">
        <v>41900000</v>
      </c>
      <c r="J80" s="3">
        <v>29400000</v>
      </c>
      <c r="K80" s="3">
        <v>16900000</v>
      </c>
    </row>
    <row r="81" spans="1:11" ht="12.75" hidden="1">
      <c r="A81" s="2" t="s">
        <v>68</v>
      </c>
      <c r="B81" s="3">
        <v>11187103</v>
      </c>
      <c r="C81" s="3">
        <v>8040076</v>
      </c>
      <c r="D81" s="3">
        <v>6717434</v>
      </c>
      <c r="E81" s="3">
        <v>2400000</v>
      </c>
      <c r="F81" s="3">
        <v>2400000</v>
      </c>
      <c r="G81" s="3">
        <v>2400000</v>
      </c>
      <c r="H81" s="3">
        <v>9583600</v>
      </c>
      <c r="I81" s="3">
        <v>11000000</v>
      </c>
      <c r="J81" s="3">
        <v>11000000</v>
      </c>
      <c r="K81" s="3">
        <v>11000000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750000</v>
      </c>
      <c r="J82" s="3">
        <v>800000</v>
      </c>
      <c r="K82" s="3">
        <v>850000</v>
      </c>
    </row>
    <row r="83" spans="1:11" ht="12.75" hidden="1">
      <c r="A83" s="2" t="s">
        <v>70</v>
      </c>
      <c r="B83" s="3">
        <v>28489345</v>
      </c>
      <c r="C83" s="3">
        <v>19168023</v>
      </c>
      <c r="D83" s="3">
        <v>15111522</v>
      </c>
      <c r="E83" s="3">
        <v>25360548</v>
      </c>
      <c r="F83" s="3">
        <v>47587248</v>
      </c>
      <c r="G83" s="3">
        <v>47587248</v>
      </c>
      <c r="H83" s="3">
        <v>16486073</v>
      </c>
      <c r="I83" s="3">
        <v>17616420</v>
      </c>
      <c r="J83" s="3">
        <v>30370981</v>
      </c>
      <c r="K83" s="3">
        <v>32040936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6683879</v>
      </c>
      <c r="C5" s="6">
        <v>14055902</v>
      </c>
      <c r="D5" s="23">
        <v>14883763</v>
      </c>
      <c r="E5" s="24">
        <v>16899232</v>
      </c>
      <c r="F5" s="6">
        <v>16899232</v>
      </c>
      <c r="G5" s="25">
        <v>16899232</v>
      </c>
      <c r="H5" s="26">
        <v>18382002</v>
      </c>
      <c r="I5" s="24">
        <v>20313185</v>
      </c>
      <c r="J5" s="6">
        <v>21531976</v>
      </c>
      <c r="K5" s="25">
        <v>22823895</v>
      </c>
    </row>
    <row r="6" spans="1:11" ht="13.5">
      <c r="A6" s="22" t="s">
        <v>18</v>
      </c>
      <c r="B6" s="6">
        <v>14589044</v>
      </c>
      <c r="C6" s="6">
        <v>19806687</v>
      </c>
      <c r="D6" s="23">
        <v>21704398</v>
      </c>
      <c r="E6" s="24">
        <v>21425900</v>
      </c>
      <c r="F6" s="6">
        <v>21425900</v>
      </c>
      <c r="G6" s="25">
        <v>21425900</v>
      </c>
      <c r="H6" s="26">
        <v>23712256</v>
      </c>
      <c r="I6" s="24">
        <v>24903204</v>
      </c>
      <c r="J6" s="6">
        <v>26154427</v>
      </c>
      <c r="K6" s="25">
        <v>27475862</v>
      </c>
    </row>
    <row r="7" spans="1:11" ht="13.5">
      <c r="A7" s="22" t="s">
        <v>19</v>
      </c>
      <c r="B7" s="6">
        <v>197661</v>
      </c>
      <c r="C7" s="6">
        <v>298280</v>
      </c>
      <c r="D7" s="23">
        <v>357302</v>
      </c>
      <c r="E7" s="24">
        <v>166369</v>
      </c>
      <c r="F7" s="6">
        <v>166369</v>
      </c>
      <c r="G7" s="25">
        <v>166369</v>
      </c>
      <c r="H7" s="26">
        <v>745673</v>
      </c>
      <c r="I7" s="24">
        <v>480000</v>
      </c>
      <c r="J7" s="6">
        <v>508800</v>
      </c>
      <c r="K7" s="25">
        <v>539328</v>
      </c>
    </row>
    <row r="8" spans="1:11" ht="13.5">
      <c r="A8" s="22" t="s">
        <v>20</v>
      </c>
      <c r="B8" s="6">
        <v>44035634</v>
      </c>
      <c r="C8" s="6">
        <v>58810273</v>
      </c>
      <c r="D8" s="23">
        <v>62437395</v>
      </c>
      <c r="E8" s="24">
        <v>69391600</v>
      </c>
      <c r="F8" s="6">
        <v>69391600</v>
      </c>
      <c r="G8" s="25">
        <v>69391600</v>
      </c>
      <c r="H8" s="26">
        <v>64958624</v>
      </c>
      <c r="I8" s="24">
        <v>72621000</v>
      </c>
      <c r="J8" s="6">
        <v>78857000</v>
      </c>
      <c r="K8" s="25">
        <v>85774000</v>
      </c>
    </row>
    <row r="9" spans="1:11" ht="13.5">
      <c r="A9" s="22" t="s">
        <v>21</v>
      </c>
      <c r="B9" s="6">
        <v>4268436</v>
      </c>
      <c r="C9" s="6">
        <v>7230871</v>
      </c>
      <c r="D9" s="23">
        <v>4808498</v>
      </c>
      <c r="E9" s="24">
        <v>4760542</v>
      </c>
      <c r="F9" s="6">
        <v>4760542</v>
      </c>
      <c r="G9" s="25">
        <v>4760542</v>
      </c>
      <c r="H9" s="26">
        <v>7573678</v>
      </c>
      <c r="I9" s="24">
        <v>7389726</v>
      </c>
      <c r="J9" s="6">
        <v>7828610</v>
      </c>
      <c r="K9" s="25">
        <v>7741296</v>
      </c>
    </row>
    <row r="10" spans="1:11" ht="25.5">
      <c r="A10" s="27" t="s">
        <v>127</v>
      </c>
      <c r="B10" s="28">
        <f>SUM(B5:B9)</f>
        <v>69774654</v>
      </c>
      <c r="C10" s="29">
        <f aca="true" t="shared" si="0" ref="C10:K10">SUM(C5:C9)</f>
        <v>100202013</v>
      </c>
      <c r="D10" s="30">
        <f t="shared" si="0"/>
        <v>104191356</v>
      </c>
      <c r="E10" s="28">
        <f t="shared" si="0"/>
        <v>112643643</v>
      </c>
      <c r="F10" s="29">
        <f t="shared" si="0"/>
        <v>112643643</v>
      </c>
      <c r="G10" s="31">
        <f t="shared" si="0"/>
        <v>112643643</v>
      </c>
      <c r="H10" s="32">
        <f t="shared" si="0"/>
        <v>115372233</v>
      </c>
      <c r="I10" s="28">
        <f t="shared" si="0"/>
        <v>125707115</v>
      </c>
      <c r="J10" s="29">
        <f t="shared" si="0"/>
        <v>134880813</v>
      </c>
      <c r="K10" s="31">
        <f t="shared" si="0"/>
        <v>144354381</v>
      </c>
    </row>
    <row r="11" spans="1:11" ht="13.5">
      <c r="A11" s="22" t="s">
        <v>22</v>
      </c>
      <c r="B11" s="6">
        <v>27988855</v>
      </c>
      <c r="C11" s="6">
        <v>37011531</v>
      </c>
      <c r="D11" s="23">
        <v>41172407</v>
      </c>
      <c r="E11" s="24">
        <v>48803652</v>
      </c>
      <c r="F11" s="6">
        <v>48803652</v>
      </c>
      <c r="G11" s="25">
        <v>48803652</v>
      </c>
      <c r="H11" s="26">
        <v>46027907</v>
      </c>
      <c r="I11" s="24">
        <v>50247898</v>
      </c>
      <c r="J11" s="6">
        <v>53765251</v>
      </c>
      <c r="K11" s="25">
        <v>57528819</v>
      </c>
    </row>
    <row r="12" spans="1:11" ht="13.5">
      <c r="A12" s="22" t="s">
        <v>23</v>
      </c>
      <c r="B12" s="6">
        <v>4450998</v>
      </c>
      <c r="C12" s="6">
        <v>5216844</v>
      </c>
      <c r="D12" s="23">
        <v>5236167</v>
      </c>
      <c r="E12" s="24">
        <v>5463940</v>
      </c>
      <c r="F12" s="6">
        <v>5463940</v>
      </c>
      <c r="G12" s="25">
        <v>5463940</v>
      </c>
      <c r="H12" s="26">
        <v>4943341</v>
      </c>
      <c r="I12" s="24">
        <v>5463940</v>
      </c>
      <c r="J12" s="6">
        <v>5791776</v>
      </c>
      <c r="K12" s="25">
        <v>6255118</v>
      </c>
    </row>
    <row r="13" spans="1:11" ht="13.5">
      <c r="A13" s="22" t="s">
        <v>128</v>
      </c>
      <c r="B13" s="6">
        <v>7427736</v>
      </c>
      <c r="C13" s="6">
        <v>10848780</v>
      </c>
      <c r="D13" s="23">
        <v>12895277</v>
      </c>
      <c r="E13" s="24">
        <v>7254300</v>
      </c>
      <c r="F13" s="6">
        <v>7254300</v>
      </c>
      <c r="G13" s="25">
        <v>7254300</v>
      </c>
      <c r="H13" s="26">
        <v>12305322</v>
      </c>
      <c r="I13" s="24">
        <v>7254300</v>
      </c>
      <c r="J13" s="6">
        <v>7689558</v>
      </c>
      <c r="K13" s="25">
        <v>8150931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120000</v>
      </c>
      <c r="F14" s="6">
        <v>120000</v>
      </c>
      <c r="G14" s="25">
        <v>120000</v>
      </c>
      <c r="H14" s="26">
        <v>0</v>
      </c>
      <c r="I14" s="24">
        <v>150000</v>
      </c>
      <c r="J14" s="6">
        <v>159000</v>
      </c>
      <c r="K14" s="25">
        <v>168540</v>
      </c>
    </row>
    <row r="15" spans="1:11" ht="13.5">
      <c r="A15" s="22" t="s">
        <v>25</v>
      </c>
      <c r="B15" s="6">
        <v>15001017</v>
      </c>
      <c r="C15" s="6">
        <v>16630270</v>
      </c>
      <c r="D15" s="23">
        <v>794734</v>
      </c>
      <c r="E15" s="24">
        <v>23010000</v>
      </c>
      <c r="F15" s="6">
        <v>23010000</v>
      </c>
      <c r="G15" s="25">
        <v>23010000</v>
      </c>
      <c r="H15" s="26">
        <v>18358861</v>
      </c>
      <c r="I15" s="24">
        <v>20663180</v>
      </c>
      <c r="J15" s="6">
        <v>21902971</v>
      </c>
      <c r="K15" s="25">
        <v>23217149</v>
      </c>
    </row>
    <row r="16" spans="1:11" ht="13.5">
      <c r="A16" s="33" t="s">
        <v>26</v>
      </c>
      <c r="B16" s="6">
        <v>3781428</v>
      </c>
      <c r="C16" s="6">
        <v>0</v>
      </c>
      <c r="D16" s="23">
        <v>5252030</v>
      </c>
      <c r="E16" s="24">
        <v>250000</v>
      </c>
      <c r="F16" s="6">
        <v>250000</v>
      </c>
      <c r="G16" s="25">
        <v>250000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39931678</v>
      </c>
      <c r="C17" s="6">
        <v>56038403</v>
      </c>
      <c r="D17" s="23">
        <v>33897897</v>
      </c>
      <c r="E17" s="24">
        <v>33010470</v>
      </c>
      <c r="F17" s="6">
        <v>33010470</v>
      </c>
      <c r="G17" s="25">
        <v>33010470</v>
      </c>
      <c r="H17" s="26">
        <v>40692362</v>
      </c>
      <c r="I17" s="24">
        <v>40218190</v>
      </c>
      <c r="J17" s="6">
        <v>42251787</v>
      </c>
      <c r="K17" s="25">
        <v>44725174</v>
      </c>
    </row>
    <row r="18" spans="1:11" ht="13.5">
      <c r="A18" s="34" t="s">
        <v>28</v>
      </c>
      <c r="B18" s="35">
        <f>SUM(B11:B17)</f>
        <v>98581712</v>
      </c>
      <c r="C18" s="36">
        <f aca="true" t="shared" si="1" ref="C18:K18">SUM(C11:C17)</f>
        <v>125745828</v>
      </c>
      <c r="D18" s="37">
        <f t="shared" si="1"/>
        <v>99248512</v>
      </c>
      <c r="E18" s="35">
        <f t="shared" si="1"/>
        <v>117912362</v>
      </c>
      <c r="F18" s="36">
        <f t="shared" si="1"/>
        <v>117912362</v>
      </c>
      <c r="G18" s="38">
        <f t="shared" si="1"/>
        <v>117912362</v>
      </c>
      <c r="H18" s="39">
        <f t="shared" si="1"/>
        <v>122327793</v>
      </c>
      <c r="I18" s="35">
        <f t="shared" si="1"/>
        <v>123997508</v>
      </c>
      <c r="J18" s="36">
        <f t="shared" si="1"/>
        <v>131560343</v>
      </c>
      <c r="K18" s="38">
        <f t="shared" si="1"/>
        <v>140045731</v>
      </c>
    </row>
    <row r="19" spans="1:11" ht="13.5">
      <c r="A19" s="34" t="s">
        <v>29</v>
      </c>
      <c r="B19" s="40">
        <f>+B10-B18</f>
        <v>-28807058</v>
      </c>
      <c r="C19" s="41">
        <f aca="true" t="shared" si="2" ref="C19:K19">+C10-C18</f>
        <v>-25543815</v>
      </c>
      <c r="D19" s="42">
        <f t="shared" si="2"/>
        <v>4942844</v>
      </c>
      <c r="E19" s="40">
        <f t="shared" si="2"/>
        <v>-5268719</v>
      </c>
      <c r="F19" s="41">
        <f t="shared" si="2"/>
        <v>-5268719</v>
      </c>
      <c r="G19" s="43">
        <f t="shared" si="2"/>
        <v>-5268719</v>
      </c>
      <c r="H19" s="44">
        <f t="shared" si="2"/>
        <v>-6955560</v>
      </c>
      <c r="I19" s="40">
        <f t="shared" si="2"/>
        <v>1709607</v>
      </c>
      <c r="J19" s="41">
        <f t="shared" si="2"/>
        <v>3320470</v>
      </c>
      <c r="K19" s="43">
        <f t="shared" si="2"/>
        <v>4308650</v>
      </c>
    </row>
    <row r="20" spans="1:11" ht="13.5">
      <c r="A20" s="22" t="s">
        <v>30</v>
      </c>
      <c r="B20" s="24">
        <v>24047065</v>
      </c>
      <c r="C20" s="6">
        <v>35919098</v>
      </c>
      <c r="D20" s="23">
        <v>36928042</v>
      </c>
      <c r="E20" s="24">
        <v>41377400</v>
      </c>
      <c r="F20" s="6">
        <v>41377400</v>
      </c>
      <c r="G20" s="25">
        <v>41377400</v>
      </c>
      <c r="H20" s="26">
        <v>42318103</v>
      </c>
      <c r="I20" s="24">
        <v>0</v>
      </c>
      <c r="J20" s="6">
        <v>0</v>
      </c>
      <c r="K20" s="25">
        <v>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-4759993</v>
      </c>
      <c r="C22" s="52">
        <f aca="true" t="shared" si="3" ref="C22:K22">SUM(C19:C21)</f>
        <v>10375283</v>
      </c>
      <c r="D22" s="53">
        <f t="shared" si="3"/>
        <v>41870886</v>
      </c>
      <c r="E22" s="51">
        <f t="shared" si="3"/>
        <v>36108681</v>
      </c>
      <c r="F22" s="52">
        <f t="shared" si="3"/>
        <v>36108681</v>
      </c>
      <c r="G22" s="54">
        <f t="shared" si="3"/>
        <v>36108681</v>
      </c>
      <c r="H22" s="55">
        <f t="shared" si="3"/>
        <v>35362543</v>
      </c>
      <c r="I22" s="51">
        <f t="shared" si="3"/>
        <v>1709607</v>
      </c>
      <c r="J22" s="52">
        <f t="shared" si="3"/>
        <v>3320470</v>
      </c>
      <c r="K22" s="54">
        <f t="shared" si="3"/>
        <v>4308650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-4759993</v>
      </c>
      <c r="C24" s="41">
        <f aca="true" t="shared" si="4" ref="C24:K24">SUM(C22:C23)</f>
        <v>10375283</v>
      </c>
      <c r="D24" s="42">
        <f t="shared" si="4"/>
        <v>41870886</v>
      </c>
      <c r="E24" s="40">
        <f t="shared" si="4"/>
        <v>36108681</v>
      </c>
      <c r="F24" s="41">
        <f t="shared" si="4"/>
        <v>36108681</v>
      </c>
      <c r="G24" s="43">
        <f t="shared" si="4"/>
        <v>36108681</v>
      </c>
      <c r="H24" s="44">
        <f t="shared" si="4"/>
        <v>35362543</v>
      </c>
      <c r="I24" s="40">
        <f t="shared" si="4"/>
        <v>1709607</v>
      </c>
      <c r="J24" s="41">
        <f t="shared" si="4"/>
        <v>3320470</v>
      </c>
      <c r="K24" s="43">
        <f t="shared" si="4"/>
        <v>4308650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41487128</v>
      </c>
      <c r="D27" s="64">
        <v>0</v>
      </c>
      <c r="E27" s="65">
        <v>41764800</v>
      </c>
      <c r="F27" s="7">
        <v>41764800</v>
      </c>
      <c r="G27" s="66">
        <v>41764800</v>
      </c>
      <c r="H27" s="67">
        <v>49823869</v>
      </c>
      <c r="I27" s="65">
        <v>41413900</v>
      </c>
      <c r="J27" s="7">
        <v>33144650</v>
      </c>
      <c r="K27" s="66">
        <v>37892300</v>
      </c>
    </row>
    <row r="28" spans="1:11" ht="13.5">
      <c r="A28" s="68" t="s">
        <v>30</v>
      </c>
      <c r="B28" s="6">
        <v>0</v>
      </c>
      <c r="C28" s="6">
        <v>41487128</v>
      </c>
      <c r="D28" s="23">
        <v>0</v>
      </c>
      <c r="E28" s="24">
        <v>41464800</v>
      </c>
      <c r="F28" s="6">
        <v>41464800</v>
      </c>
      <c r="G28" s="25">
        <v>41464800</v>
      </c>
      <c r="H28" s="26">
        <v>49823869</v>
      </c>
      <c r="I28" s="24">
        <v>41413900</v>
      </c>
      <c r="J28" s="6">
        <v>33144650</v>
      </c>
      <c r="K28" s="25">
        <v>37892300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300000</v>
      </c>
      <c r="F31" s="6">
        <v>300000</v>
      </c>
      <c r="G31" s="25">
        <v>300000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41487128</v>
      </c>
      <c r="D32" s="64">
        <f t="shared" si="5"/>
        <v>0</v>
      </c>
      <c r="E32" s="65">
        <f t="shared" si="5"/>
        <v>41764800</v>
      </c>
      <c r="F32" s="7">
        <f t="shared" si="5"/>
        <v>41764800</v>
      </c>
      <c r="G32" s="66">
        <f t="shared" si="5"/>
        <v>41764800</v>
      </c>
      <c r="H32" s="67">
        <f t="shared" si="5"/>
        <v>49823869</v>
      </c>
      <c r="I32" s="65">
        <f t="shared" si="5"/>
        <v>41413900</v>
      </c>
      <c r="J32" s="7">
        <f t="shared" si="5"/>
        <v>33144650</v>
      </c>
      <c r="K32" s="66">
        <f t="shared" si="5"/>
        <v>37892300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5419595</v>
      </c>
      <c r="C35" s="6">
        <v>11163266</v>
      </c>
      <c r="D35" s="23">
        <v>20135151</v>
      </c>
      <c r="E35" s="24">
        <v>66993504</v>
      </c>
      <c r="F35" s="6">
        <v>66993504</v>
      </c>
      <c r="G35" s="25">
        <v>66993504</v>
      </c>
      <c r="H35" s="26">
        <v>39069308</v>
      </c>
      <c r="I35" s="24">
        <v>69950000</v>
      </c>
      <c r="J35" s="6">
        <v>72950000</v>
      </c>
      <c r="K35" s="25">
        <v>75950000</v>
      </c>
    </row>
    <row r="36" spans="1:11" ht="13.5">
      <c r="A36" s="22" t="s">
        <v>39</v>
      </c>
      <c r="B36" s="6">
        <v>207104115</v>
      </c>
      <c r="C36" s="6">
        <v>279026714</v>
      </c>
      <c r="D36" s="23">
        <v>258704565</v>
      </c>
      <c r="E36" s="24">
        <v>300292082</v>
      </c>
      <c r="F36" s="6">
        <v>300292082</v>
      </c>
      <c r="G36" s="25">
        <v>300292082</v>
      </c>
      <c r="H36" s="26">
        <v>294826900</v>
      </c>
      <c r="I36" s="24">
        <v>258705000</v>
      </c>
      <c r="J36" s="6">
        <v>258705000</v>
      </c>
      <c r="K36" s="25">
        <v>258705000</v>
      </c>
    </row>
    <row r="37" spans="1:11" ht="13.5">
      <c r="A37" s="22" t="s">
        <v>40</v>
      </c>
      <c r="B37" s="6">
        <v>24692483</v>
      </c>
      <c r="C37" s="6">
        <v>34781193</v>
      </c>
      <c r="D37" s="23">
        <v>44702999</v>
      </c>
      <c r="E37" s="24">
        <v>143816999</v>
      </c>
      <c r="F37" s="6">
        <v>143816999</v>
      </c>
      <c r="G37" s="25">
        <v>143816999</v>
      </c>
      <c r="H37" s="26">
        <v>47022825</v>
      </c>
      <c r="I37" s="24">
        <v>42410000</v>
      </c>
      <c r="J37" s="6">
        <v>43410000</v>
      </c>
      <c r="K37" s="25">
        <v>44410000</v>
      </c>
    </row>
    <row r="38" spans="1:11" ht="13.5">
      <c r="A38" s="22" t="s">
        <v>41</v>
      </c>
      <c r="B38" s="6">
        <v>3691199</v>
      </c>
      <c r="C38" s="6">
        <v>15468701</v>
      </c>
      <c r="D38" s="23">
        <v>11536967</v>
      </c>
      <c r="E38" s="24">
        <v>46137833</v>
      </c>
      <c r="F38" s="6">
        <v>46137833</v>
      </c>
      <c r="G38" s="25">
        <v>46137833</v>
      </c>
      <c r="H38" s="26">
        <v>17411724</v>
      </c>
      <c r="I38" s="24">
        <v>12444000</v>
      </c>
      <c r="J38" s="6">
        <v>13544000</v>
      </c>
      <c r="K38" s="25">
        <v>14644000</v>
      </c>
    </row>
    <row r="39" spans="1:11" ht="13.5">
      <c r="A39" s="22" t="s">
        <v>42</v>
      </c>
      <c r="B39" s="6">
        <v>184140028</v>
      </c>
      <c r="C39" s="6">
        <v>239940086</v>
      </c>
      <c r="D39" s="23">
        <v>222599750</v>
      </c>
      <c r="E39" s="24">
        <v>177330754</v>
      </c>
      <c r="F39" s="6">
        <v>177330754</v>
      </c>
      <c r="G39" s="25">
        <v>177330754</v>
      </c>
      <c r="H39" s="26">
        <v>269461659</v>
      </c>
      <c r="I39" s="24">
        <v>273801000</v>
      </c>
      <c r="J39" s="6">
        <v>274701000</v>
      </c>
      <c r="K39" s="25">
        <v>275601000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18417169</v>
      </c>
      <c r="C42" s="6">
        <v>28935651</v>
      </c>
      <c r="D42" s="23">
        <v>35477371</v>
      </c>
      <c r="E42" s="24">
        <v>38342744</v>
      </c>
      <c r="F42" s="6">
        <v>38342744</v>
      </c>
      <c r="G42" s="25">
        <v>38342744</v>
      </c>
      <c r="H42" s="26">
        <v>59297108</v>
      </c>
      <c r="I42" s="24">
        <v>58106016</v>
      </c>
      <c r="J42" s="6">
        <v>55662956</v>
      </c>
      <c r="K42" s="25">
        <v>63791186</v>
      </c>
    </row>
    <row r="43" spans="1:11" ht="13.5">
      <c r="A43" s="22" t="s">
        <v>45</v>
      </c>
      <c r="B43" s="6">
        <v>-19090351</v>
      </c>
      <c r="C43" s="6">
        <v>-29401157</v>
      </c>
      <c r="D43" s="23">
        <v>113173</v>
      </c>
      <c r="E43" s="24">
        <v>-41614400</v>
      </c>
      <c r="F43" s="6">
        <v>-41614400</v>
      </c>
      <c r="G43" s="25">
        <v>-41614400</v>
      </c>
      <c r="H43" s="26">
        <v>-49823869</v>
      </c>
      <c r="I43" s="24">
        <v>-39673896</v>
      </c>
      <c r="J43" s="6">
        <v>-34047000</v>
      </c>
      <c r="K43" s="25">
        <v>-38834000</v>
      </c>
    </row>
    <row r="44" spans="1:11" ht="13.5">
      <c r="A44" s="22" t="s">
        <v>46</v>
      </c>
      <c r="B44" s="6">
        <v>-247982</v>
      </c>
      <c r="C44" s="6">
        <v>68997</v>
      </c>
      <c r="D44" s="23">
        <v>-2887704</v>
      </c>
      <c r="E44" s="24">
        <v>0</v>
      </c>
      <c r="F44" s="6">
        <v>0</v>
      </c>
      <c r="G44" s="25">
        <v>0</v>
      </c>
      <c r="H44" s="26">
        <v>-112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1464740</v>
      </c>
      <c r="C45" s="7">
        <v>719257</v>
      </c>
      <c r="D45" s="64">
        <v>33422097</v>
      </c>
      <c r="E45" s="65">
        <v>-3271656</v>
      </c>
      <c r="F45" s="7">
        <v>-3271656</v>
      </c>
      <c r="G45" s="66">
        <v>-3271656</v>
      </c>
      <c r="H45" s="67">
        <v>10038309</v>
      </c>
      <c r="I45" s="65">
        <v>18446384</v>
      </c>
      <c r="J45" s="7">
        <v>40062340</v>
      </c>
      <c r="K45" s="66">
        <v>65019526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1602388</v>
      </c>
      <c r="C48" s="6">
        <v>719257</v>
      </c>
      <c r="D48" s="23">
        <v>565182</v>
      </c>
      <c r="E48" s="24">
        <v>5455631</v>
      </c>
      <c r="F48" s="6">
        <v>5455631</v>
      </c>
      <c r="G48" s="25">
        <v>5455631</v>
      </c>
      <c r="H48" s="26">
        <v>10038309</v>
      </c>
      <c r="I48" s="24">
        <v>2601000</v>
      </c>
      <c r="J48" s="6">
        <v>4601000</v>
      </c>
      <c r="K48" s="25">
        <v>6601000</v>
      </c>
    </row>
    <row r="49" spans="1:11" ht="13.5">
      <c r="A49" s="22" t="s">
        <v>50</v>
      </c>
      <c r="B49" s="6">
        <f>+B75</f>
        <v>15855470</v>
      </c>
      <c r="C49" s="6">
        <f aca="true" t="shared" si="6" ref="C49:K49">+C75</f>
        <v>26994728.729912497</v>
      </c>
      <c r="D49" s="23">
        <f t="shared" si="6"/>
        <v>33103042.292582452</v>
      </c>
      <c r="E49" s="24">
        <f t="shared" si="6"/>
        <v>-15563650.013441078</v>
      </c>
      <c r="F49" s="6">
        <f t="shared" si="6"/>
        <v>-15563650.013441078</v>
      </c>
      <c r="G49" s="25">
        <f t="shared" si="6"/>
        <v>-15563650.013441078</v>
      </c>
      <c r="H49" s="26">
        <f t="shared" si="6"/>
        <v>23354000.69394887</v>
      </c>
      <c r="I49" s="24">
        <f t="shared" si="6"/>
        <v>-24401163.590221398</v>
      </c>
      <c r="J49" s="6">
        <f t="shared" si="6"/>
        <v>-24588640.527311057</v>
      </c>
      <c r="K49" s="25">
        <f t="shared" si="6"/>
        <v>-25352875.48227288</v>
      </c>
    </row>
    <row r="50" spans="1:11" ht="13.5">
      <c r="A50" s="34" t="s">
        <v>51</v>
      </c>
      <c r="B50" s="7">
        <f>+B48-B49</f>
        <v>-14253082</v>
      </c>
      <c r="C50" s="7">
        <f aca="true" t="shared" si="7" ref="C50:K50">+C48-C49</f>
        <v>-26275471.729912497</v>
      </c>
      <c r="D50" s="64">
        <f t="shared" si="7"/>
        <v>-32537860.292582452</v>
      </c>
      <c r="E50" s="65">
        <f t="shared" si="7"/>
        <v>21019281.01344108</v>
      </c>
      <c r="F50" s="7">
        <f t="shared" si="7"/>
        <v>21019281.01344108</v>
      </c>
      <c r="G50" s="66">
        <f t="shared" si="7"/>
        <v>21019281.01344108</v>
      </c>
      <c r="H50" s="67">
        <f t="shared" si="7"/>
        <v>-13315691.693948869</v>
      </c>
      <c r="I50" s="65">
        <f t="shared" si="7"/>
        <v>27002163.590221398</v>
      </c>
      <c r="J50" s="7">
        <f t="shared" si="7"/>
        <v>29189640.527311057</v>
      </c>
      <c r="K50" s="66">
        <f t="shared" si="7"/>
        <v>31953875.48227288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267859527</v>
      </c>
      <c r="D53" s="23">
        <v>0</v>
      </c>
      <c r="E53" s="24">
        <v>41764800</v>
      </c>
      <c r="F53" s="6">
        <v>41764800</v>
      </c>
      <c r="G53" s="25">
        <v>41764800</v>
      </c>
      <c r="H53" s="26">
        <v>283675859</v>
      </c>
      <c r="I53" s="24">
        <v>258704900</v>
      </c>
      <c r="J53" s="6">
        <v>258704650</v>
      </c>
      <c r="K53" s="25">
        <v>258705300</v>
      </c>
    </row>
    <row r="54" spans="1:11" ht="13.5">
      <c r="A54" s="22" t="s">
        <v>128</v>
      </c>
      <c r="B54" s="6">
        <v>7427736</v>
      </c>
      <c r="C54" s="6">
        <v>10848780</v>
      </c>
      <c r="D54" s="23">
        <v>12895277</v>
      </c>
      <c r="E54" s="24">
        <v>7254300</v>
      </c>
      <c r="F54" s="6">
        <v>7254300</v>
      </c>
      <c r="G54" s="25">
        <v>7254300</v>
      </c>
      <c r="H54" s="26">
        <v>12305322</v>
      </c>
      <c r="I54" s="24">
        <v>7254300</v>
      </c>
      <c r="J54" s="6">
        <v>7689558</v>
      </c>
      <c r="K54" s="25">
        <v>8150931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3000000</v>
      </c>
      <c r="F55" s="6">
        <v>3000000</v>
      </c>
      <c r="G55" s="25">
        <v>3000000</v>
      </c>
      <c r="H55" s="26">
        <v>0</v>
      </c>
      <c r="I55" s="24">
        <v>9374000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2589000</v>
      </c>
      <c r="J56" s="6">
        <v>2650000</v>
      </c>
      <c r="K56" s="25">
        <v>2809000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1247328</v>
      </c>
      <c r="C59" s="6">
        <v>1347000</v>
      </c>
      <c r="D59" s="23">
        <v>847000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3411532</v>
      </c>
      <c r="F60" s="6">
        <v>1939852</v>
      </c>
      <c r="G60" s="25">
        <v>1939852</v>
      </c>
      <c r="H60" s="26">
        <v>1939852</v>
      </c>
      <c r="I60" s="24">
        <v>3527923</v>
      </c>
      <c r="J60" s="6">
        <v>3739599</v>
      </c>
      <c r="K60" s="25">
        <v>3963975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4625</v>
      </c>
      <c r="G62" s="93">
        <v>4625</v>
      </c>
      <c r="H62" s="94">
        <v>0</v>
      </c>
      <c r="I62" s="91">
        <v>4625</v>
      </c>
      <c r="J62" s="92">
        <v>4902</v>
      </c>
      <c r="K62" s="93">
        <v>5196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10464</v>
      </c>
      <c r="G64" s="93">
        <v>10464</v>
      </c>
      <c r="H64" s="94">
        <v>0</v>
      </c>
      <c r="I64" s="91">
        <v>11092</v>
      </c>
      <c r="J64" s="92">
        <v>11757</v>
      </c>
      <c r="K64" s="93">
        <v>12463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12795</v>
      </c>
      <c r="G65" s="93">
        <v>12795</v>
      </c>
      <c r="H65" s="94">
        <v>0</v>
      </c>
      <c r="I65" s="91">
        <v>11785</v>
      </c>
      <c r="J65" s="92">
        <v>12492</v>
      </c>
      <c r="K65" s="93">
        <v>13242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</v>
      </c>
      <c r="C70" s="5">
        <f aca="true" t="shared" si="8" ref="C70:K70">IF(ISERROR(C71/C72),0,(C71/C72))</f>
        <v>0.7448890894074143</v>
      </c>
      <c r="D70" s="5">
        <f t="shared" si="8"/>
        <v>0.4293346475134624</v>
      </c>
      <c r="E70" s="5">
        <f t="shared" si="8"/>
        <v>0.705117714997333</v>
      </c>
      <c r="F70" s="5">
        <f t="shared" si="8"/>
        <v>0.705117714997333</v>
      </c>
      <c r="G70" s="5">
        <f t="shared" si="8"/>
        <v>0.705117714997333</v>
      </c>
      <c r="H70" s="5">
        <f t="shared" si="8"/>
        <v>0.9098486395730235</v>
      </c>
      <c r="I70" s="5">
        <f t="shared" si="8"/>
        <v>0.9904953445051017</v>
      </c>
      <c r="J70" s="5">
        <f t="shared" si="8"/>
        <v>0.9933830872020151</v>
      </c>
      <c r="K70" s="5">
        <f t="shared" si="8"/>
        <v>1.0045204727763986</v>
      </c>
    </row>
    <row r="71" spans="1:11" ht="12.75" hidden="1">
      <c r="A71" s="1" t="s">
        <v>134</v>
      </c>
      <c r="B71" s="1">
        <f>+B83</f>
        <v>25541359</v>
      </c>
      <c r="C71" s="1">
        <f aca="true" t="shared" si="9" ref="C71:K71">+C83</f>
        <v>30610070</v>
      </c>
      <c r="D71" s="1">
        <f t="shared" si="9"/>
        <v>17773020</v>
      </c>
      <c r="E71" s="1">
        <f t="shared" si="9"/>
        <v>30380472</v>
      </c>
      <c r="F71" s="1">
        <f t="shared" si="9"/>
        <v>30380472</v>
      </c>
      <c r="G71" s="1">
        <f t="shared" si="9"/>
        <v>30380472</v>
      </c>
      <c r="H71" s="1">
        <f t="shared" si="9"/>
        <v>45190304</v>
      </c>
      <c r="I71" s="1">
        <f t="shared" si="9"/>
        <v>52106112</v>
      </c>
      <c r="J71" s="1">
        <f t="shared" si="9"/>
        <v>55147675</v>
      </c>
      <c r="K71" s="1">
        <f t="shared" si="9"/>
        <v>58303426</v>
      </c>
    </row>
    <row r="72" spans="1:11" ht="12.75" hidden="1">
      <c r="A72" s="1" t="s">
        <v>135</v>
      </c>
      <c r="B72" s="1">
        <f>+B77</f>
        <v>25541359</v>
      </c>
      <c r="C72" s="1">
        <f aca="true" t="shared" si="10" ref="C72:K72">+C77</f>
        <v>41093460</v>
      </c>
      <c r="D72" s="1">
        <f t="shared" si="10"/>
        <v>41396659</v>
      </c>
      <c r="E72" s="1">
        <f t="shared" si="10"/>
        <v>43085674</v>
      </c>
      <c r="F72" s="1">
        <f t="shared" si="10"/>
        <v>43085674</v>
      </c>
      <c r="G72" s="1">
        <f t="shared" si="10"/>
        <v>43085674</v>
      </c>
      <c r="H72" s="1">
        <f t="shared" si="10"/>
        <v>49667936</v>
      </c>
      <c r="I72" s="1">
        <f t="shared" si="10"/>
        <v>52606115</v>
      </c>
      <c r="J72" s="1">
        <f t="shared" si="10"/>
        <v>55515013</v>
      </c>
      <c r="K72" s="1">
        <f t="shared" si="10"/>
        <v>58041053</v>
      </c>
    </row>
    <row r="73" spans="1:11" ht="12.75" hidden="1">
      <c r="A73" s="1" t="s">
        <v>136</v>
      </c>
      <c r="B73" s="1">
        <f>+B74</f>
        <v>1700504.666666668</v>
      </c>
      <c r="C73" s="1">
        <f aca="true" t="shared" si="11" ref="C73:K73">+(C78+C80+C81+C82)-(B78+B80+B81+B82)</f>
        <v>6765656</v>
      </c>
      <c r="D73" s="1">
        <f t="shared" si="11"/>
        <v>9156204</v>
      </c>
      <c r="E73" s="1">
        <f t="shared" si="11"/>
        <v>41937660</v>
      </c>
      <c r="F73" s="1">
        <f>+(F78+F80+F81+F82)-(D78+D80+D81+D82)</f>
        <v>41937660</v>
      </c>
      <c r="G73" s="1">
        <f>+(G78+G80+G81+G82)-(D78+D80+D81+D82)</f>
        <v>41937660</v>
      </c>
      <c r="H73" s="1">
        <f>+(H78+H80+H81+H82)-(D78+D80+D81+D82)</f>
        <v>9444359</v>
      </c>
      <c r="I73" s="1">
        <f>+(I78+I80+I81+I82)-(E78+E80+E81+E82)</f>
        <v>5811024</v>
      </c>
      <c r="J73" s="1">
        <f t="shared" si="11"/>
        <v>1000000</v>
      </c>
      <c r="K73" s="1">
        <f t="shared" si="11"/>
        <v>1000000</v>
      </c>
    </row>
    <row r="74" spans="1:11" ht="12.75" hidden="1">
      <c r="A74" s="1" t="s">
        <v>137</v>
      </c>
      <c r="B74" s="1">
        <f>+TREND(C74:E74)</f>
        <v>1700504.666666668</v>
      </c>
      <c r="C74" s="1">
        <f>+C73</f>
        <v>6765656</v>
      </c>
      <c r="D74" s="1">
        <f aca="true" t="shared" si="12" ref="D74:K74">+D73</f>
        <v>9156204</v>
      </c>
      <c r="E74" s="1">
        <f t="shared" si="12"/>
        <v>41937660</v>
      </c>
      <c r="F74" s="1">
        <f t="shared" si="12"/>
        <v>41937660</v>
      </c>
      <c r="G74" s="1">
        <f t="shared" si="12"/>
        <v>41937660</v>
      </c>
      <c r="H74" s="1">
        <f t="shared" si="12"/>
        <v>9444359</v>
      </c>
      <c r="I74" s="1">
        <f t="shared" si="12"/>
        <v>5811024</v>
      </c>
      <c r="J74" s="1">
        <f t="shared" si="12"/>
        <v>1000000</v>
      </c>
      <c r="K74" s="1">
        <f t="shared" si="12"/>
        <v>1000000</v>
      </c>
    </row>
    <row r="75" spans="1:11" ht="12.75" hidden="1">
      <c r="A75" s="1" t="s">
        <v>138</v>
      </c>
      <c r="B75" s="1">
        <f>+B84-(((B80+B81+B78)*B70)-B79)</f>
        <v>15855470</v>
      </c>
      <c r="C75" s="1">
        <f aca="true" t="shared" si="13" ref="C75:K75">+C84-(((C80+C81+C78)*C70)-C79)</f>
        <v>26994728.729912497</v>
      </c>
      <c r="D75" s="1">
        <f t="shared" si="13"/>
        <v>33103042.292582452</v>
      </c>
      <c r="E75" s="1">
        <f t="shared" si="13"/>
        <v>-15563650.013441078</v>
      </c>
      <c r="F75" s="1">
        <f t="shared" si="13"/>
        <v>-15563650.013441078</v>
      </c>
      <c r="G75" s="1">
        <f t="shared" si="13"/>
        <v>-15563650.013441078</v>
      </c>
      <c r="H75" s="1">
        <f t="shared" si="13"/>
        <v>23354000.69394887</v>
      </c>
      <c r="I75" s="1">
        <f t="shared" si="13"/>
        <v>-24401163.590221398</v>
      </c>
      <c r="J75" s="1">
        <f t="shared" si="13"/>
        <v>-24588640.527311057</v>
      </c>
      <c r="K75" s="1">
        <f t="shared" si="13"/>
        <v>-25352875.48227288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25541359</v>
      </c>
      <c r="C77" s="3">
        <v>41093460</v>
      </c>
      <c r="D77" s="3">
        <v>41396659</v>
      </c>
      <c r="E77" s="3">
        <v>43085674</v>
      </c>
      <c r="F77" s="3">
        <v>43085674</v>
      </c>
      <c r="G77" s="3">
        <v>43085674</v>
      </c>
      <c r="H77" s="3">
        <v>49667936</v>
      </c>
      <c r="I77" s="3">
        <v>52606115</v>
      </c>
      <c r="J77" s="3">
        <v>55515013</v>
      </c>
      <c r="K77" s="3">
        <v>58041053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19360656</v>
      </c>
      <c r="C79" s="3">
        <v>34486596</v>
      </c>
      <c r="D79" s="3">
        <v>41131246</v>
      </c>
      <c r="E79" s="3">
        <v>27731971</v>
      </c>
      <c r="F79" s="3">
        <v>27731971</v>
      </c>
      <c r="G79" s="3">
        <v>27731971</v>
      </c>
      <c r="H79" s="3">
        <v>46728701</v>
      </c>
      <c r="I79" s="3">
        <v>42173000</v>
      </c>
      <c r="J79" s="3">
        <v>43173000</v>
      </c>
      <c r="K79" s="3">
        <v>44173000</v>
      </c>
    </row>
    <row r="80" spans="1:11" ht="12.75" hidden="1">
      <c r="A80" s="2" t="s">
        <v>67</v>
      </c>
      <c r="B80" s="3">
        <v>1637483</v>
      </c>
      <c r="C80" s="3">
        <v>2796095</v>
      </c>
      <c r="D80" s="3">
        <v>1461879</v>
      </c>
      <c r="E80" s="3">
        <v>3710000</v>
      </c>
      <c r="F80" s="3">
        <v>3710000</v>
      </c>
      <c r="G80" s="3">
        <v>3710000</v>
      </c>
      <c r="H80" s="3">
        <v>6856230</v>
      </c>
      <c r="I80" s="3">
        <v>9521000</v>
      </c>
      <c r="J80" s="3">
        <v>10521000</v>
      </c>
      <c r="K80" s="3">
        <v>11521000</v>
      </c>
    </row>
    <row r="81" spans="1:11" ht="12.75" hidden="1">
      <c r="A81" s="2" t="s">
        <v>68</v>
      </c>
      <c r="B81" s="3">
        <v>1867703</v>
      </c>
      <c r="C81" s="3">
        <v>7261600</v>
      </c>
      <c r="D81" s="3">
        <v>17237296</v>
      </c>
      <c r="E81" s="3">
        <v>57691976</v>
      </c>
      <c r="F81" s="3">
        <v>57691976</v>
      </c>
      <c r="G81" s="3">
        <v>57691976</v>
      </c>
      <c r="H81" s="3">
        <v>18834527</v>
      </c>
      <c r="I81" s="3">
        <v>57692000</v>
      </c>
      <c r="J81" s="3">
        <v>57692000</v>
      </c>
      <c r="K81" s="3">
        <v>57692000</v>
      </c>
    </row>
    <row r="82" spans="1:11" ht="12.75" hidden="1">
      <c r="A82" s="2" t="s">
        <v>69</v>
      </c>
      <c r="B82" s="3">
        <v>37270</v>
      </c>
      <c r="C82" s="3">
        <v>250417</v>
      </c>
      <c r="D82" s="3">
        <v>765141</v>
      </c>
      <c r="E82" s="3">
        <v>0</v>
      </c>
      <c r="F82" s="3">
        <v>0</v>
      </c>
      <c r="G82" s="3">
        <v>0</v>
      </c>
      <c r="H82" s="3">
        <v>3217918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25541359</v>
      </c>
      <c r="C83" s="3">
        <v>30610070</v>
      </c>
      <c r="D83" s="3">
        <v>17773020</v>
      </c>
      <c r="E83" s="3">
        <v>30380472</v>
      </c>
      <c r="F83" s="3">
        <v>30380472</v>
      </c>
      <c r="G83" s="3">
        <v>30380472</v>
      </c>
      <c r="H83" s="3">
        <v>45190304</v>
      </c>
      <c r="I83" s="3">
        <v>52106112</v>
      </c>
      <c r="J83" s="3">
        <v>55147675</v>
      </c>
      <c r="K83" s="3">
        <v>58303426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68991322</v>
      </c>
      <c r="C5" s="6">
        <v>71764537</v>
      </c>
      <c r="D5" s="23">
        <v>76515161</v>
      </c>
      <c r="E5" s="24">
        <v>80304252</v>
      </c>
      <c r="F5" s="6">
        <v>81538877</v>
      </c>
      <c r="G5" s="25">
        <v>81538877</v>
      </c>
      <c r="H5" s="26">
        <v>95653170</v>
      </c>
      <c r="I5" s="24">
        <v>91849078</v>
      </c>
      <c r="J5" s="6">
        <v>96900777</v>
      </c>
      <c r="K5" s="25">
        <v>102230320</v>
      </c>
    </row>
    <row r="6" spans="1:11" ht="13.5">
      <c r="A6" s="22" t="s">
        <v>18</v>
      </c>
      <c r="B6" s="6">
        <v>7197343</v>
      </c>
      <c r="C6" s="6">
        <v>8136481</v>
      </c>
      <c r="D6" s="23">
        <v>8553561</v>
      </c>
      <c r="E6" s="24">
        <v>9095625</v>
      </c>
      <c r="F6" s="6">
        <v>9669797</v>
      </c>
      <c r="G6" s="25">
        <v>9669797</v>
      </c>
      <c r="H6" s="26">
        <v>9448460</v>
      </c>
      <c r="I6" s="24">
        <v>9151881</v>
      </c>
      <c r="J6" s="6">
        <v>9606875</v>
      </c>
      <c r="K6" s="25">
        <v>10084269</v>
      </c>
    </row>
    <row r="7" spans="1:11" ht="13.5">
      <c r="A7" s="22" t="s">
        <v>19</v>
      </c>
      <c r="B7" s="6">
        <v>5847967</v>
      </c>
      <c r="C7" s="6">
        <v>7220470</v>
      </c>
      <c r="D7" s="23">
        <v>12149774</v>
      </c>
      <c r="E7" s="24">
        <v>12075000</v>
      </c>
      <c r="F7" s="6">
        <v>12180000</v>
      </c>
      <c r="G7" s="25">
        <v>12180000</v>
      </c>
      <c r="H7" s="26">
        <v>12548252</v>
      </c>
      <c r="I7" s="24">
        <v>12702900</v>
      </c>
      <c r="J7" s="6">
        <v>13401560</v>
      </c>
      <c r="K7" s="25">
        <v>14138645</v>
      </c>
    </row>
    <row r="8" spans="1:11" ht="13.5">
      <c r="A8" s="22" t="s">
        <v>20</v>
      </c>
      <c r="B8" s="6">
        <v>67849380</v>
      </c>
      <c r="C8" s="6">
        <v>70042037</v>
      </c>
      <c r="D8" s="23">
        <v>138872529</v>
      </c>
      <c r="E8" s="24">
        <v>115500000</v>
      </c>
      <c r="F8" s="6">
        <v>180907354</v>
      </c>
      <c r="G8" s="25">
        <v>180907354</v>
      </c>
      <c r="H8" s="26">
        <v>140585606</v>
      </c>
      <c r="I8" s="24">
        <v>127911972</v>
      </c>
      <c r="J8" s="6">
        <v>130313626</v>
      </c>
      <c r="K8" s="25">
        <v>147001820</v>
      </c>
    </row>
    <row r="9" spans="1:11" ht="13.5">
      <c r="A9" s="22" t="s">
        <v>21</v>
      </c>
      <c r="B9" s="6">
        <v>15550566</v>
      </c>
      <c r="C9" s="6">
        <v>20826694</v>
      </c>
      <c r="D9" s="23">
        <v>196155182</v>
      </c>
      <c r="E9" s="24">
        <v>50574029</v>
      </c>
      <c r="F9" s="6">
        <v>62941813</v>
      </c>
      <c r="G9" s="25">
        <v>62941813</v>
      </c>
      <c r="H9" s="26">
        <v>19018418</v>
      </c>
      <c r="I9" s="24">
        <v>55213666</v>
      </c>
      <c r="J9" s="6">
        <v>58212524</v>
      </c>
      <c r="K9" s="25">
        <v>60902594</v>
      </c>
    </row>
    <row r="10" spans="1:11" ht="25.5">
      <c r="A10" s="27" t="s">
        <v>127</v>
      </c>
      <c r="B10" s="28">
        <f>SUM(B5:B9)</f>
        <v>165436578</v>
      </c>
      <c r="C10" s="29">
        <f aca="true" t="shared" si="0" ref="C10:K10">SUM(C5:C9)</f>
        <v>177990219</v>
      </c>
      <c r="D10" s="30">
        <f t="shared" si="0"/>
        <v>432246207</v>
      </c>
      <c r="E10" s="28">
        <f t="shared" si="0"/>
        <v>267548906</v>
      </c>
      <c r="F10" s="29">
        <f t="shared" si="0"/>
        <v>347237841</v>
      </c>
      <c r="G10" s="31">
        <f t="shared" si="0"/>
        <v>347237841</v>
      </c>
      <c r="H10" s="32">
        <f t="shared" si="0"/>
        <v>277253906</v>
      </c>
      <c r="I10" s="28">
        <f t="shared" si="0"/>
        <v>296829497</v>
      </c>
      <c r="J10" s="29">
        <f t="shared" si="0"/>
        <v>308435362</v>
      </c>
      <c r="K10" s="31">
        <f t="shared" si="0"/>
        <v>334357648</v>
      </c>
    </row>
    <row r="11" spans="1:11" ht="13.5">
      <c r="A11" s="22" t="s">
        <v>22</v>
      </c>
      <c r="B11" s="6">
        <v>61649612</v>
      </c>
      <c r="C11" s="6">
        <v>62914913</v>
      </c>
      <c r="D11" s="23">
        <v>73271794</v>
      </c>
      <c r="E11" s="24">
        <v>97602814</v>
      </c>
      <c r="F11" s="6">
        <v>107733489</v>
      </c>
      <c r="G11" s="25">
        <v>107733489</v>
      </c>
      <c r="H11" s="26">
        <v>84577680</v>
      </c>
      <c r="I11" s="24">
        <v>115747482</v>
      </c>
      <c r="J11" s="6">
        <v>123534265</v>
      </c>
      <c r="K11" s="25">
        <v>121361236</v>
      </c>
    </row>
    <row r="12" spans="1:11" ht="13.5">
      <c r="A12" s="22" t="s">
        <v>23</v>
      </c>
      <c r="B12" s="6">
        <v>6295923</v>
      </c>
      <c r="C12" s="6">
        <v>6474700</v>
      </c>
      <c r="D12" s="23">
        <v>11622152</v>
      </c>
      <c r="E12" s="24">
        <v>12610692</v>
      </c>
      <c r="F12" s="6">
        <v>0</v>
      </c>
      <c r="G12" s="25">
        <v>0</v>
      </c>
      <c r="H12" s="26">
        <v>13530312</v>
      </c>
      <c r="I12" s="24">
        <v>15569487</v>
      </c>
      <c r="J12" s="6">
        <v>16410240</v>
      </c>
      <c r="K12" s="25">
        <v>17312803</v>
      </c>
    </row>
    <row r="13" spans="1:11" ht="13.5">
      <c r="A13" s="22" t="s">
        <v>128</v>
      </c>
      <c r="B13" s="6">
        <v>31734808</v>
      </c>
      <c r="C13" s="6">
        <v>30451989</v>
      </c>
      <c r="D13" s="23">
        <v>36170887</v>
      </c>
      <c r="E13" s="24">
        <v>36000000</v>
      </c>
      <c r="F13" s="6">
        <v>36000000</v>
      </c>
      <c r="G13" s="25">
        <v>36000000</v>
      </c>
      <c r="H13" s="26">
        <v>40088993</v>
      </c>
      <c r="I13" s="24">
        <v>39000000</v>
      </c>
      <c r="J13" s="6">
        <v>42000000</v>
      </c>
      <c r="K13" s="25">
        <v>44100000</v>
      </c>
    </row>
    <row r="14" spans="1:11" ht="13.5">
      <c r="A14" s="22" t="s">
        <v>24</v>
      </c>
      <c r="B14" s="6">
        <v>292710</v>
      </c>
      <c r="C14" s="6">
        <v>505465</v>
      </c>
      <c r="D14" s="23">
        <v>479131</v>
      </c>
      <c r="E14" s="24">
        <v>420000</v>
      </c>
      <c r="F14" s="6">
        <v>0</v>
      </c>
      <c r="G14" s="25">
        <v>0</v>
      </c>
      <c r="H14" s="26">
        <v>321448</v>
      </c>
      <c r="I14" s="24">
        <v>927450</v>
      </c>
      <c r="J14" s="6">
        <v>974640</v>
      </c>
      <c r="K14" s="25">
        <v>1026145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2241315</v>
      </c>
      <c r="J15" s="6">
        <v>2559000</v>
      </c>
      <c r="K15" s="25">
        <v>2578687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3962700</v>
      </c>
      <c r="F16" s="6">
        <v>445200</v>
      </c>
      <c r="G16" s="25">
        <v>445200</v>
      </c>
      <c r="H16" s="26">
        <v>5650486</v>
      </c>
      <c r="I16" s="24">
        <v>4346100</v>
      </c>
      <c r="J16" s="6">
        <v>4569087</v>
      </c>
      <c r="K16" s="25">
        <v>4774327</v>
      </c>
    </row>
    <row r="17" spans="1:11" ht="13.5">
      <c r="A17" s="22" t="s">
        <v>27</v>
      </c>
      <c r="B17" s="6">
        <v>65195032</v>
      </c>
      <c r="C17" s="6">
        <v>78990919</v>
      </c>
      <c r="D17" s="23">
        <v>124851079</v>
      </c>
      <c r="E17" s="24">
        <v>116232908</v>
      </c>
      <c r="F17" s="6">
        <v>143633362</v>
      </c>
      <c r="G17" s="25">
        <v>143633362</v>
      </c>
      <c r="H17" s="26">
        <v>114823536</v>
      </c>
      <c r="I17" s="24">
        <v>118996878</v>
      </c>
      <c r="J17" s="6">
        <v>130862160</v>
      </c>
      <c r="K17" s="25">
        <v>131823965</v>
      </c>
    </row>
    <row r="18" spans="1:11" ht="13.5">
      <c r="A18" s="34" t="s">
        <v>28</v>
      </c>
      <c r="B18" s="35">
        <f>SUM(B11:B17)</f>
        <v>165168085</v>
      </c>
      <c r="C18" s="36">
        <f aca="true" t="shared" si="1" ref="C18:K18">SUM(C11:C17)</f>
        <v>179337986</v>
      </c>
      <c r="D18" s="37">
        <f t="shared" si="1"/>
        <v>246395043</v>
      </c>
      <c r="E18" s="35">
        <f t="shared" si="1"/>
        <v>266829114</v>
      </c>
      <c r="F18" s="36">
        <f t="shared" si="1"/>
        <v>287812051</v>
      </c>
      <c r="G18" s="38">
        <f t="shared" si="1"/>
        <v>287812051</v>
      </c>
      <c r="H18" s="39">
        <f t="shared" si="1"/>
        <v>258992455</v>
      </c>
      <c r="I18" s="35">
        <f t="shared" si="1"/>
        <v>296828712</v>
      </c>
      <c r="J18" s="36">
        <f t="shared" si="1"/>
        <v>320909392</v>
      </c>
      <c r="K18" s="38">
        <f t="shared" si="1"/>
        <v>322977163</v>
      </c>
    </row>
    <row r="19" spans="1:11" ht="13.5">
      <c r="A19" s="34" t="s">
        <v>29</v>
      </c>
      <c r="B19" s="40">
        <f>+B10-B18</f>
        <v>268493</v>
      </c>
      <c r="C19" s="41">
        <f aca="true" t="shared" si="2" ref="C19:K19">+C10-C18</f>
        <v>-1347767</v>
      </c>
      <c r="D19" s="42">
        <f t="shared" si="2"/>
        <v>185851164</v>
      </c>
      <c r="E19" s="40">
        <f t="shared" si="2"/>
        <v>719792</v>
      </c>
      <c r="F19" s="41">
        <f t="shared" si="2"/>
        <v>59425790</v>
      </c>
      <c r="G19" s="43">
        <f t="shared" si="2"/>
        <v>59425790</v>
      </c>
      <c r="H19" s="44">
        <f t="shared" si="2"/>
        <v>18261451</v>
      </c>
      <c r="I19" s="40">
        <f t="shared" si="2"/>
        <v>785</v>
      </c>
      <c r="J19" s="41">
        <f t="shared" si="2"/>
        <v>-12474030</v>
      </c>
      <c r="K19" s="43">
        <f t="shared" si="2"/>
        <v>11380485</v>
      </c>
    </row>
    <row r="20" spans="1:11" ht="13.5">
      <c r="A20" s="22" t="s">
        <v>30</v>
      </c>
      <c r="B20" s="24">
        <v>1729086</v>
      </c>
      <c r="C20" s="6">
        <v>42349396</v>
      </c>
      <c r="D20" s="23">
        <v>69171482</v>
      </c>
      <c r="E20" s="24">
        <v>74070000</v>
      </c>
      <c r="F20" s="6">
        <v>16075000</v>
      </c>
      <c r="G20" s="25">
        <v>16075000</v>
      </c>
      <c r="H20" s="26">
        <v>50387805</v>
      </c>
      <c r="I20" s="24">
        <v>50484808</v>
      </c>
      <c r="J20" s="6">
        <v>42007915</v>
      </c>
      <c r="K20" s="25">
        <v>36734347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1997579</v>
      </c>
      <c r="C22" s="52">
        <f aca="true" t="shared" si="3" ref="C22:K22">SUM(C19:C21)</f>
        <v>41001629</v>
      </c>
      <c r="D22" s="53">
        <f t="shared" si="3"/>
        <v>255022646</v>
      </c>
      <c r="E22" s="51">
        <f t="shared" si="3"/>
        <v>74789792</v>
      </c>
      <c r="F22" s="52">
        <f t="shared" si="3"/>
        <v>75500790</v>
      </c>
      <c r="G22" s="54">
        <f t="shared" si="3"/>
        <v>75500790</v>
      </c>
      <c r="H22" s="55">
        <f t="shared" si="3"/>
        <v>68649256</v>
      </c>
      <c r="I22" s="51">
        <f t="shared" si="3"/>
        <v>50485593</v>
      </c>
      <c r="J22" s="52">
        <f t="shared" si="3"/>
        <v>29533885</v>
      </c>
      <c r="K22" s="54">
        <f t="shared" si="3"/>
        <v>48114832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1997579</v>
      </c>
      <c r="C24" s="41">
        <f aca="true" t="shared" si="4" ref="C24:K24">SUM(C22:C23)</f>
        <v>41001629</v>
      </c>
      <c r="D24" s="42">
        <f t="shared" si="4"/>
        <v>255022646</v>
      </c>
      <c r="E24" s="40">
        <f t="shared" si="4"/>
        <v>74789792</v>
      </c>
      <c r="F24" s="41">
        <f t="shared" si="4"/>
        <v>75500790</v>
      </c>
      <c r="G24" s="43">
        <f t="shared" si="4"/>
        <v>75500790</v>
      </c>
      <c r="H24" s="44">
        <f t="shared" si="4"/>
        <v>68649256</v>
      </c>
      <c r="I24" s="40">
        <f t="shared" si="4"/>
        <v>50485593</v>
      </c>
      <c r="J24" s="41">
        <f t="shared" si="4"/>
        <v>29533885</v>
      </c>
      <c r="K24" s="43">
        <f t="shared" si="4"/>
        <v>48114832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26372000</v>
      </c>
      <c r="C27" s="7">
        <v>57664630</v>
      </c>
      <c r="D27" s="64">
        <v>70730964</v>
      </c>
      <c r="E27" s="65">
        <v>74070000</v>
      </c>
      <c r="F27" s="7">
        <v>75445700</v>
      </c>
      <c r="G27" s="66">
        <v>75445700</v>
      </c>
      <c r="H27" s="67">
        <v>94726478</v>
      </c>
      <c r="I27" s="65">
        <v>50484550</v>
      </c>
      <c r="J27" s="7">
        <v>42007523</v>
      </c>
      <c r="K27" s="66">
        <v>36734180</v>
      </c>
    </row>
    <row r="28" spans="1:11" ht="13.5">
      <c r="A28" s="68" t="s">
        <v>30</v>
      </c>
      <c r="B28" s="6">
        <v>12980620</v>
      </c>
      <c r="C28" s="6">
        <v>26035310</v>
      </c>
      <c r="D28" s="23">
        <v>42349396</v>
      </c>
      <c r="E28" s="24">
        <v>53599000</v>
      </c>
      <c r="F28" s="6">
        <v>75445700</v>
      </c>
      <c r="G28" s="25">
        <v>75445700</v>
      </c>
      <c r="H28" s="26">
        <v>57049564</v>
      </c>
      <c r="I28" s="24">
        <v>29418000</v>
      </c>
      <c r="J28" s="6">
        <v>30708319</v>
      </c>
      <c r="K28" s="25">
        <v>32228000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5863000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7528380</v>
      </c>
      <c r="C31" s="6">
        <v>31629320</v>
      </c>
      <c r="D31" s="23">
        <v>28381568</v>
      </c>
      <c r="E31" s="24">
        <v>20471000</v>
      </c>
      <c r="F31" s="6">
        <v>0</v>
      </c>
      <c r="G31" s="25">
        <v>0</v>
      </c>
      <c r="H31" s="26">
        <v>37676914</v>
      </c>
      <c r="I31" s="24">
        <v>21066550</v>
      </c>
      <c r="J31" s="6">
        <v>11299202</v>
      </c>
      <c r="K31" s="25">
        <v>4506180</v>
      </c>
    </row>
    <row r="32" spans="1:11" ht="13.5">
      <c r="A32" s="34" t="s">
        <v>36</v>
      </c>
      <c r="B32" s="7">
        <f>SUM(B28:B31)</f>
        <v>26372000</v>
      </c>
      <c r="C32" s="7">
        <f aca="true" t="shared" si="5" ref="C32:K32">SUM(C28:C31)</f>
        <v>57664630</v>
      </c>
      <c r="D32" s="64">
        <f t="shared" si="5"/>
        <v>70730964</v>
      </c>
      <c r="E32" s="65">
        <f t="shared" si="5"/>
        <v>74070000</v>
      </c>
      <c r="F32" s="7">
        <f t="shared" si="5"/>
        <v>75445700</v>
      </c>
      <c r="G32" s="66">
        <f t="shared" si="5"/>
        <v>75445700</v>
      </c>
      <c r="H32" s="67">
        <f t="shared" si="5"/>
        <v>94726478</v>
      </c>
      <c r="I32" s="65">
        <f t="shared" si="5"/>
        <v>50484550</v>
      </c>
      <c r="J32" s="7">
        <f t="shared" si="5"/>
        <v>42007521</v>
      </c>
      <c r="K32" s="66">
        <f t="shared" si="5"/>
        <v>36734180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145834995</v>
      </c>
      <c r="C35" s="6">
        <v>166433419</v>
      </c>
      <c r="D35" s="23">
        <v>266217522</v>
      </c>
      <c r="E35" s="24">
        <v>210729770</v>
      </c>
      <c r="F35" s="6">
        <v>343412791</v>
      </c>
      <c r="G35" s="25">
        <v>343412791</v>
      </c>
      <c r="H35" s="26">
        <v>280836699</v>
      </c>
      <c r="I35" s="24">
        <v>69127430</v>
      </c>
      <c r="J35" s="6">
        <v>73375371</v>
      </c>
      <c r="K35" s="25">
        <v>101996252</v>
      </c>
    </row>
    <row r="36" spans="1:11" ht="13.5">
      <c r="A36" s="22" t="s">
        <v>39</v>
      </c>
      <c r="B36" s="6">
        <v>518115119</v>
      </c>
      <c r="C36" s="6">
        <v>544682280</v>
      </c>
      <c r="D36" s="23">
        <v>738542131</v>
      </c>
      <c r="E36" s="24">
        <v>630597703</v>
      </c>
      <c r="F36" s="6">
        <v>630597703</v>
      </c>
      <c r="G36" s="25">
        <v>630597703</v>
      </c>
      <c r="H36" s="26">
        <v>755054391</v>
      </c>
      <c r="I36" s="24">
        <v>785430389</v>
      </c>
      <c r="J36" s="6">
        <v>785437910</v>
      </c>
      <c r="K36" s="25">
        <v>778072097</v>
      </c>
    </row>
    <row r="37" spans="1:11" ht="13.5">
      <c r="A37" s="22" t="s">
        <v>40</v>
      </c>
      <c r="B37" s="6">
        <v>50520747</v>
      </c>
      <c r="C37" s="6">
        <v>61744448</v>
      </c>
      <c r="D37" s="23">
        <v>97823961</v>
      </c>
      <c r="E37" s="24">
        <v>1266000</v>
      </c>
      <c r="F37" s="6">
        <v>1266407</v>
      </c>
      <c r="G37" s="25">
        <v>1266407</v>
      </c>
      <c r="H37" s="26">
        <v>58873879</v>
      </c>
      <c r="I37" s="24">
        <v>6337118</v>
      </c>
      <c r="J37" s="6">
        <v>4478757</v>
      </c>
      <c r="K37" s="25">
        <v>4501151</v>
      </c>
    </row>
    <row r="38" spans="1:11" ht="13.5">
      <c r="A38" s="22" t="s">
        <v>41</v>
      </c>
      <c r="B38" s="6">
        <v>33211107</v>
      </c>
      <c r="C38" s="6">
        <v>30683091</v>
      </c>
      <c r="D38" s="23">
        <v>32772767</v>
      </c>
      <c r="E38" s="24">
        <v>4500000</v>
      </c>
      <c r="F38" s="6">
        <v>4500000</v>
      </c>
      <c r="G38" s="25">
        <v>4500000</v>
      </c>
      <c r="H38" s="26">
        <v>32288636</v>
      </c>
      <c r="I38" s="24">
        <v>31593542</v>
      </c>
      <c r="J38" s="6">
        <v>31957850</v>
      </c>
      <c r="K38" s="25">
        <v>30658827</v>
      </c>
    </row>
    <row r="39" spans="1:11" ht="13.5">
      <c r="A39" s="22" t="s">
        <v>42</v>
      </c>
      <c r="B39" s="6">
        <v>580218260</v>
      </c>
      <c r="C39" s="6">
        <v>618688160</v>
      </c>
      <c r="D39" s="23">
        <v>874162925</v>
      </c>
      <c r="E39" s="24">
        <v>835561473</v>
      </c>
      <c r="F39" s="6">
        <v>968244088</v>
      </c>
      <c r="G39" s="25">
        <v>968244088</v>
      </c>
      <c r="H39" s="26">
        <v>944728575</v>
      </c>
      <c r="I39" s="24">
        <v>816627158</v>
      </c>
      <c r="J39" s="6">
        <v>822376672</v>
      </c>
      <c r="K39" s="25">
        <v>844908370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47428306</v>
      </c>
      <c r="C42" s="6">
        <v>72300148</v>
      </c>
      <c r="D42" s="23">
        <v>313956484</v>
      </c>
      <c r="E42" s="24">
        <v>50947172</v>
      </c>
      <c r="F42" s="6">
        <v>50947172</v>
      </c>
      <c r="G42" s="25">
        <v>50947172</v>
      </c>
      <c r="H42" s="26">
        <v>53235803</v>
      </c>
      <c r="I42" s="24">
        <v>35800259</v>
      </c>
      <c r="J42" s="6">
        <v>15654067</v>
      </c>
      <c r="K42" s="25">
        <v>32400710</v>
      </c>
    </row>
    <row r="43" spans="1:11" ht="13.5">
      <c r="A43" s="22" t="s">
        <v>45</v>
      </c>
      <c r="B43" s="6">
        <v>-26075582</v>
      </c>
      <c r="C43" s="6">
        <v>-57688612</v>
      </c>
      <c r="D43" s="23">
        <v>-231176152</v>
      </c>
      <c r="E43" s="24">
        <v>-74070000</v>
      </c>
      <c r="F43" s="6">
        <v>-74070000</v>
      </c>
      <c r="G43" s="25">
        <v>-74070000</v>
      </c>
      <c r="H43" s="26">
        <v>-57174629</v>
      </c>
      <c r="I43" s="24">
        <v>-20449763</v>
      </c>
      <c r="J43" s="6">
        <v>-10320821</v>
      </c>
      <c r="K43" s="25">
        <v>-3304711</v>
      </c>
    </row>
    <row r="44" spans="1:11" ht="13.5">
      <c r="A44" s="22" t="s">
        <v>46</v>
      </c>
      <c r="B44" s="6">
        <v>5969310</v>
      </c>
      <c r="C44" s="6">
        <v>-1286399</v>
      </c>
      <c r="D44" s="23">
        <v>-723877</v>
      </c>
      <c r="E44" s="24">
        <v>0</v>
      </c>
      <c r="F44" s="6">
        <v>0</v>
      </c>
      <c r="G44" s="25">
        <v>0</v>
      </c>
      <c r="H44" s="26">
        <v>-1696535</v>
      </c>
      <c r="I44" s="24">
        <v>-1976808</v>
      </c>
      <c r="J44" s="6">
        <v>-1859642</v>
      </c>
      <c r="K44" s="25">
        <v>-917460</v>
      </c>
    </row>
    <row r="45" spans="1:11" ht="13.5">
      <c r="A45" s="34" t="s">
        <v>47</v>
      </c>
      <c r="B45" s="7">
        <v>110351196</v>
      </c>
      <c r="C45" s="7">
        <v>123676073</v>
      </c>
      <c r="D45" s="64">
        <v>205732561</v>
      </c>
      <c r="E45" s="65">
        <v>176263172</v>
      </c>
      <c r="F45" s="7">
        <v>176263172</v>
      </c>
      <c r="G45" s="66">
        <v>176263172</v>
      </c>
      <c r="H45" s="67">
        <v>200097179</v>
      </c>
      <c r="I45" s="65">
        <v>13433689</v>
      </c>
      <c r="J45" s="7">
        <v>16907293</v>
      </c>
      <c r="K45" s="66">
        <v>45085832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110350936</v>
      </c>
      <c r="C48" s="6">
        <v>123676106</v>
      </c>
      <c r="D48" s="23">
        <v>205732540</v>
      </c>
      <c r="E48" s="24">
        <v>203364782</v>
      </c>
      <c r="F48" s="6">
        <v>336047803</v>
      </c>
      <c r="G48" s="25">
        <v>336047803</v>
      </c>
      <c r="H48" s="26">
        <v>200097179</v>
      </c>
      <c r="I48" s="24">
        <v>13433689</v>
      </c>
      <c r="J48" s="6">
        <v>16907293</v>
      </c>
      <c r="K48" s="25">
        <v>45085834</v>
      </c>
    </row>
    <row r="49" spans="1:11" ht="13.5">
      <c r="A49" s="22" t="s">
        <v>50</v>
      </c>
      <c r="B49" s="6">
        <f>+B75</f>
        <v>13167944.184753291</v>
      </c>
      <c r="C49" s="6">
        <f aca="true" t="shared" si="6" ref="C49:K49">+C75</f>
        <v>18311932.984212466</v>
      </c>
      <c r="D49" s="23">
        <f t="shared" si="6"/>
        <v>-56004974.579336375</v>
      </c>
      <c r="E49" s="24">
        <f t="shared" si="6"/>
        <v>-6089351.006356142</v>
      </c>
      <c r="F49" s="6">
        <f t="shared" si="6"/>
        <v>-5529338.647919419</v>
      </c>
      <c r="G49" s="25">
        <f t="shared" si="6"/>
        <v>-5529338.647919419</v>
      </c>
      <c r="H49" s="26">
        <f t="shared" si="6"/>
        <v>-4125589.79085432</v>
      </c>
      <c r="I49" s="24">
        <f t="shared" si="6"/>
        <v>-22692642.540403582</v>
      </c>
      <c r="J49" s="6">
        <f t="shared" si="6"/>
        <v>-23049435.069095917</v>
      </c>
      <c r="K49" s="25">
        <f t="shared" si="6"/>
        <v>-23136938.394805335</v>
      </c>
    </row>
    <row r="50" spans="1:11" ht="13.5">
      <c r="A50" s="34" t="s">
        <v>51</v>
      </c>
      <c r="B50" s="7">
        <f>+B48-B49</f>
        <v>97182991.8152467</v>
      </c>
      <c r="C50" s="7">
        <f aca="true" t="shared" si="7" ref="C50:K50">+C48-C49</f>
        <v>105364173.01578754</v>
      </c>
      <c r="D50" s="64">
        <f t="shared" si="7"/>
        <v>261737514.57933637</v>
      </c>
      <c r="E50" s="65">
        <f t="shared" si="7"/>
        <v>209454133.00635615</v>
      </c>
      <c r="F50" s="7">
        <f t="shared" si="7"/>
        <v>341577141.6479194</v>
      </c>
      <c r="G50" s="66">
        <f t="shared" si="7"/>
        <v>341577141.6479194</v>
      </c>
      <c r="H50" s="67">
        <f t="shared" si="7"/>
        <v>204222768.79085433</v>
      </c>
      <c r="I50" s="65">
        <f t="shared" si="7"/>
        <v>36126331.54040358</v>
      </c>
      <c r="J50" s="7">
        <f t="shared" si="7"/>
        <v>39956728.06909592</v>
      </c>
      <c r="K50" s="66">
        <f t="shared" si="7"/>
        <v>68222772.39480534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518115531</v>
      </c>
      <c r="C53" s="6">
        <v>544682280</v>
      </c>
      <c r="D53" s="23">
        <v>738542210</v>
      </c>
      <c r="E53" s="24">
        <v>839345279</v>
      </c>
      <c r="F53" s="6">
        <v>840720979</v>
      </c>
      <c r="G53" s="25">
        <v>840720979</v>
      </c>
      <c r="H53" s="26">
        <v>792731306</v>
      </c>
      <c r="I53" s="24">
        <v>785430388</v>
      </c>
      <c r="J53" s="6">
        <v>785437912</v>
      </c>
      <c r="K53" s="25">
        <v>778072097</v>
      </c>
    </row>
    <row r="54" spans="1:11" ht="13.5">
      <c r="A54" s="22" t="s">
        <v>128</v>
      </c>
      <c r="B54" s="6">
        <v>31734808</v>
      </c>
      <c r="C54" s="6">
        <v>30451989</v>
      </c>
      <c r="D54" s="23">
        <v>36170887</v>
      </c>
      <c r="E54" s="24">
        <v>36000000</v>
      </c>
      <c r="F54" s="6">
        <v>36000000</v>
      </c>
      <c r="G54" s="25">
        <v>36000000</v>
      </c>
      <c r="H54" s="26">
        <v>40088993</v>
      </c>
      <c r="I54" s="24">
        <v>39000000</v>
      </c>
      <c r="J54" s="6">
        <v>42000000</v>
      </c>
      <c r="K54" s="25">
        <v>44100000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200000</v>
      </c>
      <c r="F55" s="6">
        <v>0</v>
      </c>
      <c r="G55" s="25">
        <v>0</v>
      </c>
      <c r="H55" s="26">
        <v>37676914</v>
      </c>
      <c r="I55" s="24">
        <v>34718000</v>
      </c>
      <c r="J55" s="6">
        <v>36169724</v>
      </c>
      <c r="K55" s="25">
        <v>36500000</v>
      </c>
    </row>
    <row r="56" spans="1:11" ht="13.5">
      <c r="A56" s="22" t="s">
        <v>55</v>
      </c>
      <c r="B56" s="6">
        <v>6385352</v>
      </c>
      <c r="C56" s="6">
        <v>9854623</v>
      </c>
      <c r="D56" s="23">
        <v>20441816</v>
      </c>
      <c r="E56" s="24">
        <v>0</v>
      </c>
      <c r="F56" s="6">
        <v>14722419</v>
      </c>
      <c r="G56" s="25">
        <v>14722419</v>
      </c>
      <c r="H56" s="26">
        <v>0</v>
      </c>
      <c r="I56" s="24">
        <v>16475575</v>
      </c>
      <c r="J56" s="6">
        <v>29884877</v>
      </c>
      <c r="K56" s="25">
        <v>19210572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3962700</v>
      </c>
      <c r="G59" s="25">
        <v>3962700</v>
      </c>
      <c r="H59" s="26">
        <v>3962700</v>
      </c>
      <c r="I59" s="24">
        <v>3703928</v>
      </c>
      <c r="J59" s="6">
        <v>3903940</v>
      </c>
      <c r="K59" s="25">
        <v>4118656</v>
      </c>
    </row>
    <row r="60" spans="1:11" ht="13.5">
      <c r="A60" s="33" t="s">
        <v>58</v>
      </c>
      <c r="B60" s="6">
        <v>9403857</v>
      </c>
      <c r="C60" s="6">
        <v>11451442</v>
      </c>
      <c r="D60" s="23">
        <v>11976210</v>
      </c>
      <c r="E60" s="24">
        <v>0</v>
      </c>
      <c r="F60" s="6">
        <v>12000000</v>
      </c>
      <c r="G60" s="25">
        <v>12000000</v>
      </c>
      <c r="H60" s="26">
        <v>12000000</v>
      </c>
      <c r="I60" s="24">
        <v>12706395</v>
      </c>
      <c r="J60" s="6">
        <v>13405247</v>
      </c>
      <c r="K60" s="25">
        <v>14142535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42690</v>
      </c>
      <c r="C65" s="92">
        <v>42690</v>
      </c>
      <c r="D65" s="93">
        <v>42690</v>
      </c>
      <c r="E65" s="91">
        <v>0</v>
      </c>
      <c r="F65" s="92">
        <v>43117</v>
      </c>
      <c r="G65" s="93">
        <v>43117</v>
      </c>
      <c r="H65" s="94">
        <v>43117</v>
      </c>
      <c r="I65" s="91">
        <v>43979</v>
      </c>
      <c r="J65" s="92">
        <v>44859</v>
      </c>
      <c r="K65" s="93">
        <v>45756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1.0260326141168548</v>
      </c>
      <c r="C70" s="5">
        <f aca="true" t="shared" si="8" ref="C70:K70">IF(ISERROR(C71/C72),0,(C71/C72))</f>
        <v>0.9655117948077685</v>
      </c>
      <c r="D70" s="5">
        <f t="shared" si="8"/>
        <v>2.499832232393429</v>
      </c>
      <c r="E70" s="5">
        <f t="shared" si="8"/>
        <v>0.8267971388895871</v>
      </c>
      <c r="F70" s="5">
        <f t="shared" si="8"/>
        <v>0.7507600349001816</v>
      </c>
      <c r="G70" s="5">
        <f t="shared" si="8"/>
        <v>0.7507600349001816</v>
      </c>
      <c r="H70" s="5">
        <f t="shared" si="8"/>
        <v>0.8012284044873983</v>
      </c>
      <c r="I70" s="5">
        <f t="shared" si="8"/>
        <v>0.6327075521898158</v>
      </c>
      <c r="J70" s="5">
        <f t="shared" si="8"/>
        <v>0.6304661913425833</v>
      </c>
      <c r="K70" s="5">
        <f t="shared" si="8"/>
        <v>0.6272193677228892</v>
      </c>
    </row>
    <row r="71" spans="1:11" ht="12.75" hidden="1">
      <c r="A71" s="1" t="s">
        <v>134</v>
      </c>
      <c r="B71" s="1">
        <f>+B83</f>
        <v>94127443</v>
      </c>
      <c r="C71" s="1">
        <f aca="true" t="shared" si="9" ref="C71:K71">+C83</f>
        <v>97253794</v>
      </c>
      <c r="D71" s="1">
        <f t="shared" si="9"/>
        <v>260297981</v>
      </c>
      <c r="E71" s="1">
        <f t="shared" si="9"/>
        <v>115730025</v>
      </c>
      <c r="F71" s="1">
        <f t="shared" si="9"/>
        <v>115730025</v>
      </c>
      <c r="G71" s="1">
        <f t="shared" si="9"/>
        <v>115730025</v>
      </c>
      <c r="H71" s="1">
        <f t="shared" si="9"/>
        <v>99062751</v>
      </c>
      <c r="I71" s="1">
        <f t="shared" si="9"/>
        <v>98838173</v>
      </c>
      <c r="J71" s="1">
        <f t="shared" si="9"/>
        <v>103850502</v>
      </c>
      <c r="K71" s="1">
        <f t="shared" si="9"/>
        <v>108645172</v>
      </c>
    </row>
    <row r="72" spans="1:11" ht="12.75" hidden="1">
      <c r="A72" s="1" t="s">
        <v>135</v>
      </c>
      <c r="B72" s="1">
        <f>+B77</f>
        <v>91739231</v>
      </c>
      <c r="C72" s="1">
        <f aca="true" t="shared" si="10" ref="C72:K72">+C77</f>
        <v>100727712</v>
      </c>
      <c r="D72" s="1">
        <f t="shared" si="10"/>
        <v>104126180</v>
      </c>
      <c r="E72" s="1">
        <f t="shared" si="10"/>
        <v>139973906</v>
      </c>
      <c r="F72" s="1">
        <f t="shared" si="10"/>
        <v>154150487</v>
      </c>
      <c r="G72" s="1">
        <f t="shared" si="10"/>
        <v>154150487</v>
      </c>
      <c r="H72" s="1">
        <f t="shared" si="10"/>
        <v>123638591</v>
      </c>
      <c r="I72" s="1">
        <f t="shared" si="10"/>
        <v>156214625</v>
      </c>
      <c r="J72" s="1">
        <f t="shared" si="10"/>
        <v>164720176</v>
      </c>
      <c r="K72" s="1">
        <f t="shared" si="10"/>
        <v>173217183</v>
      </c>
    </row>
    <row r="73" spans="1:11" ht="12.75" hidden="1">
      <c r="A73" s="1" t="s">
        <v>136</v>
      </c>
      <c r="B73" s="1">
        <f>+B74</f>
        <v>20823600.33333333</v>
      </c>
      <c r="C73" s="1">
        <f aca="true" t="shared" si="11" ref="C73:K73">+(C78+C80+C81+C82)-(B78+B80+B81+B82)</f>
        <v>7273254</v>
      </c>
      <c r="D73" s="1">
        <f t="shared" si="11"/>
        <v>17727669</v>
      </c>
      <c r="E73" s="1">
        <f t="shared" si="11"/>
        <v>-53119994</v>
      </c>
      <c r="F73" s="1">
        <f>+(F78+F80+F81+F82)-(D78+D80+D81+D82)</f>
        <v>-53119994</v>
      </c>
      <c r="G73" s="1">
        <f>+(G78+G80+G81+G82)-(D78+D80+D81+D82)</f>
        <v>-53119994</v>
      </c>
      <c r="H73" s="1">
        <f>+(H78+H80+H81+H82)-(D78+D80+D81+D82)</f>
        <v>20254538</v>
      </c>
      <c r="I73" s="1">
        <f>+(I78+I80+I81+I82)-(E78+E80+E81+E82)</f>
        <v>48328753</v>
      </c>
      <c r="J73" s="1">
        <f t="shared" si="11"/>
        <v>774337</v>
      </c>
      <c r="K73" s="1">
        <f t="shared" si="11"/>
        <v>442340</v>
      </c>
    </row>
    <row r="74" spans="1:11" ht="12.75" hidden="1">
      <c r="A74" s="1" t="s">
        <v>137</v>
      </c>
      <c r="B74" s="1">
        <f>+TREND(C74:E74)</f>
        <v>20823600.33333333</v>
      </c>
      <c r="C74" s="1">
        <f>+C73</f>
        <v>7273254</v>
      </c>
      <c r="D74" s="1">
        <f aca="true" t="shared" si="12" ref="D74:K74">+D73</f>
        <v>17727669</v>
      </c>
      <c r="E74" s="1">
        <f t="shared" si="12"/>
        <v>-53119994</v>
      </c>
      <c r="F74" s="1">
        <f t="shared" si="12"/>
        <v>-53119994</v>
      </c>
      <c r="G74" s="1">
        <f t="shared" si="12"/>
        <v>-53119994</v>
      </c>
      <c r="H74" s="1">
        <f t="shared" si="12"/>
        <v>20254538</v>
      </c>
      <c r="I74" s="1">
        <f t="shared" si="12"/>
        <v>48328753</v>
      </c>
      <c r="J74" s="1">
        <f t="shared" si="12"/>
        <v>774337</v>
      </c>
      <c r="K74" s="1">
        <f t="shared" si="12"/>
        <v>442340</v>
      </c>
    </row>
    <row r="75" spans="1:11" ht="12.75" hidden="1">
      <c r="A75" s="1" t="s">
        <v>138</v>
      </c>
      <c r="B75" s="1">
        <f>+B84-(((B80+B81+B78)*B70)-B79)</f>
        <v>13167944.184753291</v>
      </c>
      <c r="C75" s="1">
        <f aca="true" t="shared" si="13" ref="C75:K75">+C84-(((C80+C81+C78)*C70)-C79)</f>
        <v>18311932.984212466</v>
      </c>
      <c r="D75" s="1">
        <f t="shared" si="13"/>
        <v>-56004974.579336375</v>
      </c>
      <c r="E75" s="1">
        <f t="shared" si="13"/>
        <v>-6089351.006356142</v>
      </c>
      <c r="F75" s="1">
        <f t="shared" si="13"/>
        <v>-5529338.647919419</v>
      </c>
      <c r="G75" s="1">
        <f t="shared" si="13"/>
        <v>-5529338.647919419</v>
      </c>
      <c r="H75" s="1">
        <f t="shared" si="13"/>
        <v>-4125589.79085432</v>
      </c>
      <c r="I75" s="1">
        <f t="shared" si="13"/>
        <v>-22692642.540403582</v>
      </c>
      <c r="J75" s="1">
        <f t="shared" si="13"/>
        <v>-23049435.069095917</v>
      </c>
      <c r="K75" s="1">
        <f t="shared" si="13"/>
        <v>-23136938.394805335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91739231</v>
      </c>
      <c r="C77" s="3">
        <v>100727712</v>
      </c>
      <c r="D77" s="3">
        <v>104126180</v>
      </c>
      <c r="E77" s="3">
        <v>139973906</v>
      </c>
      <c r="F77" s="3">
        <v>154150487</v>
      </c>
      <c r="G77" s="3">
        <v>154150487</v>
      </c>
      <c r="H77" s="3">
        <v>123638591</v>
      </c>
      <c r="I77" s="3">
        <v>156214625</v>
      </c>
      <c r="J77" s="3">
        <v>164720176</v>
      </c>
      <c r="K77" s="3">
        <v>173217183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49575746</v>
      </c>
      <c r="C79" s="3">
        <v>59594623</v>
      </c>
      <c r="D79" s="3">
        <v>95197333</v>
      </c>
      <c r="E79" s="3">
        <v>0</v>
      </c>
      <c r="F79" s="3">
        <v>0</v>
      </c>
      <c r="G79" s="3">
        <v>0</v>
      </c>
      <c r="H79" s="3">
        <v>55807818</v>
      </c>
      <c r="I79" s="3">
        <v>1114208</v>
      </c>
      <c r="J79" s="3">
        <v>1119779</v>
      </c>
      <c r="K79" s="3">
        <v>1125378</v>
      </c>
    </row>
    <row r="80" spans="1:11" ht="12.75" hidden="1">
      <c r="A80" s="2" t="s">
        <v>67</v>
      </c>
      <c r="B80" s="3">
        <v>29255384</v>
      </c>
      <c r="C80" s="3">
        <v>32859770</v>
      </c>
      <c r="D80" s="3">
        <v>44226972</v>
      </c>
      <c r="E80" s="3">
        <v>7364988</v>
      </c>
      <c r="F80" s="3">
        <v>7364988</v>
      </c>
      <c r="G80" s="3">
        <v>7364988</v>
      </c>
      <c r="H80" s="3">
        <v>63227579</v>
      </c>
      <c r="I80" s="3">
        <v>48226943</v>
      </c>
      <c r="J80" s="3">
        <v>48468078</v>
      </c>
      <c r="K80" s="3">
        <v>48710418</v>
      </c>
    </row>
    <row r="81" spans="1:11" ht="12.75" hidden="1">
      <c r="A81" s="2" t="s">
        <v>68</v>
      </c>
      <c r="B81" s="3">
        <v>6228675</v>
      </c>
      <c r="C81" s="3">
        <v>9897543</v>
      </c>
      <c r="D81" s="3">
        <v>16258010</v>
      </c>
      <c r="E81" s="3">
        <v>0</v>
      </c>
      <c r="F81" s="3">
        <v>0</v>
      </c>
      <c r="G81" s="3">
        <v>0</v>
      </c>
      <c r="H81" s="3">
        <v>11574322</v>
      </c>
      <c r="I81" s="3">
        <v>7466798</v>
      </c>
      <c r="J81" s="3">
        <v>8000000</v>
      </c>
      <c r="K81" s="3">
        <v>8200000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5937619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94127443</v>
      </c>
      <c r="C83" s="3">
        <v>97253794</v>
      </c>
      <c r="D83" s="3">
        <v>260297981</v>
      </c>
      <c r="E83" s="3">
        <v>115730025</v>
      </c>
      <c r="F83" s="3">
        <v>115730025</v>
      </c>
      <c r="G83" s="3">
        <v>115730025</v>
      </c>
      <c r="H83" s="3">
        <v>99062751</v>
      </c>
      <c r="I83" s="3">
        <v>98838173</v>
      </c>
      <c r="J83" s="3">
        <v>103850502</v>
      </c>
      <c r="K83" s="3">
        <v>108645172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11431000</v>
      </c>
      <c r="J84" s="3">
        <v>11432000</v>
      </c>
      <c r="K84" s="3">
        <v>11433000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26455243</v>
      </c>
      <c r="C5" s="6">
        <v>26874892</v>
      </c>
      <c r="D5" s="23">
        <v>31402256</v>
      </c>
      <c r="E5" s="24">
        <v>33493455</v>
      </c>
      <c r="F5" s="6">
        <v>34186724</v>
      </c>
      <c r="G5" s="25">
        <v>34186724</v>
      </c>
      <c r="H5" s="26">
        <v>0</v>
      </c>
      <c r="I5" s="24">
        <v>36825939</v>
      </c>
      <c r="J5" s="6">
        <v>38814539</v>
      </c>
      <c r="K5" s="25">
        <v>40949339</v>
      </c>
    </row>
    <row r="6" spans="1:11" ht="13.5">
      <c r="A6" s="22" t="s">
        <v>18</v>
      </c>
      <c r="B6" s="6">
        <v>33925983</v>
      </c>
      <c r="C6" s="6">
        <v>41423595</v>
      </c>
      <c r="D6" s="23">
        <v>44507885</v>
      </c>
      <c r="E6" s="24">
        <v>44985550</v>
      </c>
      <c r="F6" s="6">
        <v>44985550</v>
      </c>
      <c r="G6" s="25">
        <v>44985550</v>
      </c>
      <c r="H6" s="26">
        <v>0</v>
      </c>
      <c r="I6" s="24">
        <v>47908657</v>
      </c>
      <c r="J6" s="6">
        <v>50495724</v>
      </c>
      <c r="K6" s="25">
        <v>53272990</v>
      </c>
    </row>
    <row r="7" spans="1:11" ht="13.5">
      <c r="A7" s="22" t="s">
        <v>19</v>
      </c>
      <c r="B7" s="6">
        <v>1058168</v>
      </c>
      <c r="C7" s="6">
        <v>1615135</v>
      </c>
      <c r="D7" s="23">
        <v>1292521</v>
      </c>
      <c r="E7" s="24">
        <v>1617280</v>
      </c>
      <c r="F7" s="6">
        <v>1470639</v>
      </c>
      <c r="G7" s="25">
        <v>1470639</v>
      </c>
      <c r="H7" s="26">
        <v>0</v>
      </c>
      <c r="I7" s="24">
        <v>1548583</v>
      </c>
      <c r="J7" s="6">
        <v>1632206</v>
      </c>
      <c r="K7" s="25">
        <v>1721978</v>
      </c>
    </row>
    <row r="8" spans="1:11" ht="13.5">
      <c r="A8" s="22" t="s">
        <v>20</v>
      </c>
      <c r="B8" s="6">
        <v>82724535</v>
      </c>
      <c r="C8" s="6">
        <v>105276877</v>
      </c>
      <c r="D8" s="23">
        <v>109613573</v>
      </c>
      <c r="E8" s="24">
        <v>117306050</v>
      </c>
      <c r="F8" s="6">
        <v>117306050</v>
      </c>
      <c r="G8" s="25">
        <v>117306050</v>
      </c>
      <c r="H8" s="26">
        <v>0</v>
      </c>
      <c r="I8" s="24">
        <v>128282699</v>
      </c>
      <c r="J8" s="6">
        <v>140939100</v>
      </c>
      <c r="K8" s="25">
        <v>152344400</v>
      </c>
    </row>
    <row r="9" spans="1:11" ht="13.5">
      <c r="A9" s="22" t="s">
        <v>21</v>
      </c>
      <c r="B9" s="6">
        <v>13355967</v>
      </c>
      <c r="C9" s="6">
        <v>18061283</v>
      </c>
      <c r="D9" s="23">
        <v>27144119</v>
      </c>
      <c r="E9" s="24">
        <v>11332957</v>
      </c>
      <c r="F9" s="6">
        <v>12351433</v>
      </c>
      <c r="G9" s="25">
        <v>12351433</v>
      </c>
      <c r="H9" s="26">
        <v>0</v>
      </c>
      <c r="I9" s="24">
        <v>12725442</v>
      </c>
      <c r="J9" s="6">
        <v>13412616</v>
      </c>
      <c r="K9" s="25">
        <v>14150310</v>
      </c>
    </row>
    <row r="10" spans="1:11" ht="25.5">
      <c r="A10" s="27" t="s">
        <v>127</v>
      </c>
      <c r="B10" s="28">
        <f>SUM(B5:B9)</f>
        <v>157519896</v>
      </c>
      <c r="C10" s="29">
        <f aca="true" t="shared" si="0" ref="C10:K10">SUM(C5:C9)</f>
        <v>193251782</v>
      </c>
      <c r="D10" s="30">
        <f t="shared" si="0"/>
        <v>213960354</v>
      </c>
      <c r="E10" s="28">
        <f t="shared" si="0"/>
        <v>208735292</v>
      </c>
      <c r="F10" s="29">
        <f t="shared" si="0"/>
        <v>210300396</v>
      </c>
      <c r="G10" s="31">
        <f t="shared" si="0"/>
        <v>210300396</v>
      </c>
      <c r="H10" s="32">
        <f t="shared" si="0"/>
        <v>0</v>
      </c>
      <c r="I10" s="28">
        <f t="shared" si="0"/>
        <v>227291320</v>
      </c>
      <c r="J10" s="29">
        <f t="shared" si="0"/>
        <v>245294185</v>
      </c>
      <c r="K10" s="31">
        <f t="shared" si="0"/>
        <v>262439017</v>
      </c>
    </row>
    <row r="11" spans="1:11" ht="13.5">
      <c r="A11" s="22" t="s">
        <v>22</v>
      </c>
      <c r="B11" s="6">
        <v>45793766</v>
      </c>
      <c r="C11" s="6">
        <v>65896348</v>
      </c>
      <c r="D11" s="23">
        <v>68404686</v>
      </c>
      <c r="E11" s="24">
        <v>76223570</v>
      </c>
      <c r="F11" s="6">
        <v>76152616</v>
      </c>
      <c r="G11" s="25">
        <v>76152616</v>
      </c>
      <c r="H11" s="26">
        <v>0</v>
      </c>
      <c r="I11" s="24">
        <v>89102986</v>
      </c>
      <c r="J11" s="6">
        <v>76403471</v>
      </c>
      <c r="K11" s="25">
        <v>80066981</v>
      </c>
    </row>
    <row r="12" spans="1:11" ht="13.5">
      <c r="A12" s="22" t="s">
        <v>23</v>
      </c>
      <c r="B12" s="6">
        <v>7473064</v>
      </c>
      <c r="C12" s="6">
        <v>7757782</v>
      </c>
      <c r="D12" s="23">
        <v>8264176</v>
      </c>
      <c r="E12" s="24">
        <v>8746272</v>
      </c>
      <c r="F12" s="6">
        <v>9305630</v>
      </c>
      <c r="G12" s="25">
        <v>9305630</v>
      </c>
      <c r="H12" s="26">
        <v>0</v>
      </c>
      <c r="I12" s="24">
        <v>9863968</v>
      </c>
      <c r="J12" s="6">
        <v>10554446</v>
      </c>
      <c r="K12" s="25">
        <v>11398801</v>
      </c>
    </row>
    <row r="13" spans="1:11" ht="13.5">
      <c r="A13" s="22" t="s">
        <v>128</v>
      </c>
      <c r="B13" s="6">
        <v>7412104</v>
      </c>
      <c r="C13" s="6">
        <v>7649212</v>
      </c>
      <c r="D13" s="23">
        <v>11372718</v>
      </c>
      <c r="E13" s="24">
        <v>9366139</v>
      </c>
      <c r="F13" s="6">
        <v>12100570</v>
      </c>
      <c r="G13" s="25">
        <v>12100570</v>
      </c>
      <c r="H13" s="26">
        <v>0</v>
      </c>
      <c r="I13" s="24">
        <v>12741900</v>
      </c>
      <c r="J13" s="6">
        <v>13429963</v>
      </c>
      <c r="K13" s="25">
        <v>14168611</v>
      </c>
    </row>
    <row r="14" spans="1:11" ht="13.5">
      <c r="A14" s="22" t="s">
        <v>24</v>
      </c>
      <c r="B14" s="6">
        <v>3318697</v>
      </c>
      <c r="C14" s="6">
        <v>-570283</v>
      </c>
      <c r="D14" s="23">
        <v>887541</v>
      </c>
      <c r="E14" s="24">
        <v>3717827</v>
      </c>
      <c r="F14" s="6">
        <v>2240334</v>
      </c>
      <c r="G14" s="25">
        <v>2240334</v>
      </c>
      <c r="H14" s="26">
        <v>0</v>
      </c>
      <c r="I14" s="24">
        <v>2660261</v>
      </c>
      <c r="J14" s="6">
        <v>3018849</v>
      </c>
      <c r="K14" s="25">
        <v>3009518</v>
      </c>
    </row>
    <row r="15" spans="1:11" ht="13.5">
      <c r="A15" s="22" t="s">
        <v>25</v>
      </c>
      <c r="B15" s="6">
        <v>28100143</v>
      </c>
      <c r="C15" s="6">
        <v>31760048</v>
      </c>
      <c r="D15" s="23">
        <v>30827119</v>
      </c>
      <c r="E15" s="24">
        <v>39252006</v>
      </c>
      <c r="F15" s="6">
        <v>39059919</v>
      </c>
      <c r="G15" s="25">
        <v>39059919</v>
      </c>
      <c r="H15" s="26">
        <v>0</v>
      </c>
      <c r="I15" s="24">
        <v>41742404</v>
      </c>
      <c r="J15" s="6">
        <v>44070415</v>
      </c>
      <c r="K15" s="25">
        <v>46494331</v>
      </c>
    </row>
    <row r="16" spans="1:11" ht="13.5">
      <c r="A16" s="33" t="s">
        <v>26</v>
      </c>
      <c r="B16" s="6">
        <v>2913255</v>
      </c>
      <c r="C16" s="6">
        <v>2450840</v>
      </c>
      <c r="D16" s="23">
        <v>0</v>
      </c>
      <c r="E16" s="24">
        <v>5264634</v>
      </c>
      <c r="F16" s="6">
        <v>0</v>
      </c>
      <c r="G16" s="25">
        <v>0</v>
      </c>
      <c r="H16" s="26">
        <v>0</v>
      </c>
      <c r="I16" s="24">
        <v>2543659</v>
      </c>
      <c r="J16" s="6">
        <v>2681017</v>
      </c>
      <c r="K16" s="25">
        <v>2828473</v>
      </c>
    </row>
    <row r="17" spans="1:11" ht="13.5">
      <c r="A17" s="22" t="s">
        <v>27</v>
      </c>
      <c r="B17" s="6">
        <v>59411475</v>
      </c>
      <c r="C17" s="6">
        <v>68425829</v>
      </c>
      <c r="D17" s="23">
        <v>89549282</v>
      </c>
      <c r="E17" s="24">
        <v>75725989</v>
      </c>
      <c r="F17" s="6">
        <v>88769141</v>
      </c>
      <c r="G17" s="25">
        <v>88769141</v>
      </c>
      <c r="H17" s="26">
        <v>0</v>
      </c>
      <c r="I17" s="24">
        <v>105256510</v>
      </c>
      <c r="J17" s="6">
        <v>119488969</v>
      </c>
      <c r="K17" s="25">
        <v>123053932</v>
      </c>
    </row>
    <row r="18" spans="1:11" ht="13.5">
      <c r="A18" s="34" t="s">
        <v>28</v>
      </c>
      <c r="B18" s="35">
        <f>SUM(B11:B17)</f>
        <v>154422504</v>
      </c>
      <c r="C18" s="36">
        <f aca="true" t="shared" si="1" ref="C18:K18">SUM(C11:C17)</f>
        <v>183369776</v>
      </c>
      <c r="D18" s="37">
        <f t="shared" si="1"/>
        <v>209305522</v>
      </c>
      <c r="E18" s="35">
        <f t="shared" si="1"/>
        <v>218296437</v>
      </c>
      <c r="F18" s="36">
        <f t="shared" si="1"/>
        <v>227628210</v>
      </c>
      <c r="G18" s="38">
        <f t="shared" si="1"/>
        <v>227628210</v>
      </c>
      <c r="H18" s="39">
        <f t="shared" si="1"/>
        <v>0</v>
      </c>
      <c r="I18" s="35">
        <f t="shared" si="1"/>
        <v>263911688</v>
      </c>
      <c r="J18" s="36">
        <f t="shared" si="1"/>
        <v>269647130</v>
      </c>
      <c r="K18" s="38">
        <f t="shared" si="1"/>
        <v>281020647</v>
      </c>
    </row>
    <row r="19" spans="1:11" ht="13.5">
      <c r="A19" s="34" t="s">
        <v>29</v>
      </c>
      <c r="B19" s="40">
        <f>+B10-B18</f>
        <v>3097392</v>
      </c>
      <c r="C19" s="41">
        <f aca="true" t="shared" si="2" ref="C19:K19">+C10-C18</f>
        <v>9882006</v>
      </c>
      <c r="D19" s="42">
        <f t="shared" si="2"/>
        <v>4654832</v>
      </c>
      <c r="E19" s="40">
        <f t="shared" si="2"/>
        <v>-9561145</v>
      </c>
      <c r="F19" s="41">
        <f t="shared" si="2"/>
        <v>-17327814</v>
      </c>
      <c r="G19" s="43">
        <f t="shared" si="2"/>
        <v>-17327814</v>
      </c>
      <c r="H19" s="44">
        <f t="shared" si="2"/>
        <v>0</v>
      </c>
      <c r="I19" s="40">
        <f t="shared" si="2"/>
        <v>-36620368</v>
      </c>
      <c r="J19" s="41">
        <f t="shared" si="2"/>
        <v>-24352945</v>
      </c>
      <c r="K19" s="43">
        <f t="shared" si="2"/>
        <v>-18581630</v>
      </c>
    </row>
    <row r="20" spans="1:11" ht="13.5">
      <c r="A20" s="22" t="s">
        <v>30</v>
      </c>
      <c r="B20" s="24">
        <v>48447174</v>
      </c>
      <c r="C20" s="6">
        <v>52029316</v>
      </c>
      <c r="D20" s="23">
        <v>59811502</v>
      </c>
      <c r="E20" s="24">
        <v>36303950</v>
      </c>
      <c r="F20" s="6">
        <v>40803950</v>
      </c>
      <c r="G20" s="25">
        <v>40803950</v>
      </c>
      <c r="H20" s="26">
        <v>0</v>
      </c>
      <c r="I20" s="24">
        <v>34904300</v>
      </c>
      <c r="J20" s="6">
        <v>38886900</v>
      </c>
      <c r="K20" s="25">
        <v>40222600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51544566</v>
      </c>
      <c r="C22" s="52">
        <f aca="true" t="shared" si="3" ref="C22:K22">SUM(C19:C21)</f>
        <v>61911322</v>
      </c>
      <c r="D22" s="53">
        <f t="shared" si="3"/>
        <v>64466334</v>
      </c>
      <c r="E22" s="51">
        <f t="shared" si="3"/>
        <v>26742805</v>
      </c>
      <c r="F22" s="52">
        <f t="shared" si="3"/>
        <v>23476136</v>
      </c>
      <c r="G22" s="54">
        <f t="shared" si="3"/>
        <v>23476136</v>
      </c>
      <c r="H22" s="55">
        <f t="shared" si="3"/>
        <v>0</v>
      </c>
      <c r="I22" s="51">
        <f t="shared" si="3"/>
        <v>-1716068</v>
      </c>
      <c r="J22" s="52">
        <f t="shared" si="3"/>
        <v>14533955</v>
      </c>
      <c r="K22" s="54">
        <f t="shared" si="3"/>
        <v>21640970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51544566</v>
      </c>
      <c r="C24" s="41">
        <f aca="true" t="shared" si="4" ref="C24:K24">SUM(C22:C23)</f>
        <v>61911322</v>
      </c>
      <c r="D24" s="42">
        <f t="shared" si="4"/>
        <v>64466334</v>
      </c>
      <c r="E24" s="40">
        <f t="shared" si="4"/>
        <v>26742805</v>
      </c>
      <c r="F24" s="41">
        <f t="shared" si="4"/>
        <v>23476136</v>
      </c>
      <c r="G24" s="43">
        <f t="shared" si="4"/>
        <v>23476136</v>
      </c>
      <c r="H24" s="44">
        <f t="shared" si="4"/>
        <v>0</v>
      </c>
      <c r="I24" s="40">
        <f t="shared" si="4"/>
        <v>-1716068</v>
      </c>
      <c r="J24" s="41">
        <f t="shared" si="4"/>
        <v>14533955</v>
      </c>
      <c r="K24" s="43">
        <f t="shared" si="4"/>
        <v>21640970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56103693</v>
      </c>
      <c r="C27" s="7">
        <v>60267775</v>
      </c>
      <c r="D27" s="64">
        <v>59908306</v>
      </c>
      <c r="E27" s="65">
        <v>64334969</v>
      </c>
      <c r="F27" s="7">
        <v>85995734</v>
      </c>
      <c r="G27" s="66">
        <v>85995734</v>
      </c>
      <c r="H27" s="67">
        <v>0</v>
      </c>
      <c r="I27" s="65">
        <v>67471200</v>
      </c>
      <c r="J27" s="7">
        <v>48575010</v>
      </c>
      <c r="K27" s="66">
        <v>43086615</v>
      </c>
    </row>
    <row r="28" spans="1:11" ht="13.5">
      <c r="A28" s="68" t="s">
        <v>30</v>
      </c>
      <c r="B28" s="6">
        <v>53353205</v>
      </c>
      <c r="C28" s="6">
        <v>52029337</v>
      </c>
      <c r="D28" s="23">
        <v>59908306</v>
      </c>
      <c r="E28" s="24">
        <v>36303950</v>
      </c>
      <c r="F28" s="6">
        <v>68645889</v>
      </c>
      <c r="G28" s="25">
        <v>68645889</v>
      </c>
      <c r="H28" s="26">
        <v>0</v>
      </c>
      <c r="I28" s="24">
        <v>34904300</v>
      </c>
      <c r="J28" s="6">
        <v>38887800</v>
      </c>
      <c r="K28" s="25">
        <v>40222600</v>
      </c>
    </row>
    <row r="29" spans="1:11" ht="13.5">
      <c r="A29" s="22" t="s">
        <v>132</v>
      </c>
      <c r="B29" s="6">
        <v>173265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5216548</v>
      </c>
      <c r="D30" s="23">
        <v>0</v>
      </c>
      <c r="E30" s="24">
        <v>20130000</v>
      </c>
      <c r="F30" s="6">
        <v>15000000</v>
      </c>
      <c r="G30" s="25">
        <v>15000000</v>
      </c>
      <c r="H30" s="26">
        <v>0</v>
      </c>
      <c r="I30" s="24">
        <v>24600000</v>
      </c>
      <c r="J30" s="6">
        <v>0</v>
      </c>
      <c r="K30" s="25">
        <v>0</v>
      </c>
    </row>
    <row r="31" spans="1:11" ht="13.5">
      <c r="A31" s="22" t="s">
        <v>35</v>
      </c>
      <c r="B31" s="6">
        <v>2577223</v>
      </c>
      <c r="C31" s="6">
        <v>3021890</v>
      </c>
      <c r="D31" s="23">
        <v>0</v>
      </c>
      <c r="E31" s="24">
        <v>7901019</v>
      </c>
      <c r="F31" s="6">
        <v>2349845</v>
      </c>
      <c r="G31" s="25">
        <v>2349845</v>
      </c>
      <c r="H31" s="26">
        <v>0</v>
      </c>
      <c r="I31" s="24">
        <v>7966900</v>
      </c>
      <c r="J31" s="6">
        <v>9687210</v>
      </c>
      <c r="K31" s="25">
        <v>2864015</v>
      </c>
    </row>
    <row r="32" spans="1:11" ht="13.5">
      <c r="A32" s="34" t="s">
        <v>36</v>
      </c>
      <c r="B32" s="7">
        <f>SUM(B28:B31)</f>
        <v>56103693</v>
      </c>
      <c r="C32" s="7">
        <f aca="true" t="shared" si="5" ref="C32:K32">SUM(C28:C31)</f>
        <v>60267775</v>
      </c>
      <c r="D32" s="64">
        <f t="shared" si="5"/>
        <v>59908306</v>
      </c>
      <c r="E32" s="65">
        <f t="shared" si="5"/>
        <v>64334969</v>
      </c>
      <c r="F32" s="7">
        <f t="shared" si="5"/>
        <v>85995734</v>
      </c>
      <c r="G32" s="66">
        <f t="shared" si="5"/>
        <v>85995734</v>
      </c>
      <c r="H32" s="67">
        <f t="shared" si="5"/>
        <v>0</v>
      </c>
      <c r="I32" s="65">
        <f t="shared" si="5"/>
        <v>67471200</v>
      </c>
      <c r="J32" s="7">
        <f t="shared" si="5"/>
        <v>48575010</v>
      </c>
      <c r="K32" s="66">
        <f t="shared" si="5"/>
        <v>43086615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77618289</v>
      </c>
      <c r="C35" s="6">
        <v>88357659</v>
      </c>
      <c r="D35" s="23">
        <v>82934866</v>
      </c>
      <c r="E35" s="24">
        <v>69111902</v>
      </c>
      <c r="F35" s="6">
        <v>80995848</v>
      </c>
      <c r="G35" s="25">
        <v>80995848</v>
      </c>
      <c r="H35" s="26">
        <v>92244645</v>
      </c>
      <c r="I35" s="24">
        <v>73751411</v>
      </c>
      <c r="J35" s="6">
        <v>66303989</v>
      </c>
      <c r="K35" s="25">
        <v>66617296</v>
      </c>
    </row>
    <row r="36" spans="1:11" ht="13.5">
      <c r="A36" s="22" t="s">
        <v>39</v>
      </c>
      <c r="B36" s="6">
        <v>312987527</v>
      </c>
      <c r="C36" s="6">
        <v>372735994</v>
      </c>
      <c r="D36" s="23">
        <v>434019396</v>
      </c>
      <c r="E36" s="24">
        <v>490309687</v>
      </c>
      <c r="F36" s="6">
        <v>565781031</v>
      </c>
      <c r="G36" s="25">
        <v>565781031</v>
      </c>
      <c r="H36" s="26">
        <v>476578249</v>
      </c>
      <c r="I36" s="24">
        <v>615380202</v>
      </c>
      <c r="J36" s="6">
        <v>641073517</v>
      </c>
      <c r="K36" s="25">
        <v>675330517</v>
      </c>
    </row>
    <row r="37" spans="1:11" ht="13.5">
      <c r="A37" s="22" t="s">
        <v>40</v>
      </c>
      <c r="B37" s="6">
        <v>58580313</v>
      </c>
      <c r="C37" s="6">
        <v>61572064</v>
      </c>
      <c r="D37" s="23">
        <v>49421752</v>
      </c>
      <c r="E37" s="24">
        <v>71177916</v>
      </c>
      <c r="F37" s="6">
        <v>72177916</v>
      </c>
      <c r="G37" s="25">
        <v>72177916</v>
      </c>
      <c r="H37" s="26">
        <v>48870304</v>
      </c>
      <c r="I37" s="24">
        <v>17327306</v>
      </c>
      <c r="J37" s="6">
        <v>18262981</v>
      </c>
      <c r="K37" s="25">
        <v>19267445</v>
      </c>
    </row>
    <row r="38" spans="1:11" ht="13.5">
      <c r="A38" s="22" t="s">
        <v>41</v>
      </c>
      <c r="B38" s="6">
        <v>9154523</v>
      </c>
      <c r="C38" s="6">
        <v>12175610</v>
      </c>
      <c r="D38" s="23">
        <v>16043638</v>
      </c>
      <c r="E38" s="24">
        <v>24999974</v>
      </c>
      <c r="F38" s="6">
        <v>24999974</v>
      </c>
      <c r="G38" s="25">
        <v>24999974</v>
      </c>
      <c r="H38" s="26">
        <v>15441163</v>
      </c>
      <c r="I38" s="24">
        <v>13193514</v>
      </c>
      <c r="J38" s="6">
        <v>8635964</v>
      </c>
      <c r="K38" s="25">
        <v>9110942</v>
      </c>
    </row>
    <row r="39" spans="1:11" ht="13.5">
      <c r="A39" s="22" t="s">
        <v>42</v>
      </c>
      <c r="B39" s="6">
        <v>322870980</v>
      </c>
      <c r="C39" s="6">
        <v>387345979</v>
      </c>
      <c r="D39" s="23">
        <v>451488872</v>
      </c>
      <c r="E39" s="24">
        <v>463243699</v>
      </c>
      <c r="F39" s="6">
        <v>549598989</v>
      </c>
      <c r="G39" s="25">
        <v>549598989</v>
      </c>
      <c r="H39" s="26">
        <v>504511427</v>
      </c>
      <c r="I39" s="24">
        <v>658610793</v>
      </c>
      <c r="J39" s="6">
        <v>680478562</v>
      </c>
      <c r="K39" s="25">
        <v>713569427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58723733</v>
      </c>
      <c r="C42" s="6">
        <v>51575360</v>
      </c>
      <c r="D42" s="23">
        <v>59498719</v>
      </c>
      <c r="E42" s="24">
        <v>37234254</v>
      </c>
      <c r="F42" s="6">
        <v>-7525482</v>
      </c>
      <c r="G42" s="25">
        <v>-7525482</v>
      </c>
      <c r="H42" s="26">
        <v>-40936566</v>
      </c>
      <c r="I42" s="24">
        <v>44986713</v>
      </c>
      <c r="J42" s="6">
        <v>51727986</v>
      </c>
      <c r="K42" s="25">
        <v>54409631</v>
      </c>
    </row>
    <row r="43" spans="1:11" ht="13.5">
      <c r="A43" s="22" t="s">
        <v>45</v>
      </c>
      <c r="B43" s="6">
        <v>-56103692</v>
      </c>
      <c r="C43" s="6">
        <v>-59958239</v>
      </c>
      <c r="D43" s="23">
        <v>-59908306</v>
      </c>
      <c r="E43" s="24">
        <v>-36303950</v>
      </c>
      <c r="F43" s="6">
        <v>41211394</v>
      </c>
      <c r="G43" s="25">
        <v>41211394</v>
      </c>
      <c r="H43" s="26">
        <v>58789909</v>
      </c>
      <c r="I43" s="24">
        <v>-43621200</v>
      </c>
      <c r="J43" s="6">
        <v>-48575010</v>
      </c>
      <c r="K43" s="25">
        <v>-43086615</v>
      </c>
    </row>
    <row r="44" spans="1:11" ht="13.5">
      <c r="A44" s="22" t="s">
        <v>46</v>
      </c>
      <c r="B44" s="6">
        <v>-3084441</v>
      </c>
      <c r="C44" s="6">
        <v>5019963</v>
      </c>
      <c r="D44" s="23">
        <v>-7760749</v>
      </c>
      <c r="E44" s="24">
        <v>8739171</v>
      </c>
      <c r="F44" s="6">
        <v>-1156980</v>
      </c>
      <c r="G44" s="25">
        <v>-1156980</v>
      </c>
      <c r="H44" s="26">
        <v>-2301048</v>
      </c>
      <c r="I44" s="24">
        <v>1750052</v>
      </c>
      <c r="J44" s="6">
        <v>-3425445</v>
      </c>
      <c r="K44" s="25">
        <v>-3613845</v>
      </c>
    </row>
    <row r="45" spans="1:11" ht="13.5">
      <c r="A45" s="34" t="s">
        <v>47</v>
      </c>
      <c r="B45" s="7">
        <v>13137115</v>
      </c>
      <c r="C45" s="7">
        <v>9774199</v>
      </c>
      <c r="D45" s="64">
        <v>1603863</v>
      </c>
      <c r="E45" s="65">
        <v>19448115</v>
      </c>
      <c r="F45" s="7">
        <v>32528932</v>
      </c>
      <c r="G45" s="66">
        <v>32528932</v>
      </c>
      <c r="H45" s="67">
        <v>17156157</v>
      </c>
      <c r="I45" s="65">
        <v>4719428</v>
      </c>
      <c r="J45" s="7">
        <v>4446959</v>
      </c>
      <c r="K45" s="66">
        <v>12156130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13137115</v>
      </c>
      <c r="C48" s="6">
        <v>9774199</v>
      </c>
      <c r="D48" s="23">
        <v>1603862</v>
      </c>
      <c r="E48" s="24">
        <v>19452919</v>
      </c>
      <c r="F48" s="6">
        <v>5004801</v>
      </c>
      <c r="G48" s="25">
        <v>5004801</v>
      </c>
      <c r="H48" s="26">
        <v>372630694</v>
      </c>
      <c r="I48" s="24">
        <v>4724239</v>
      </c>
      <c r="J48" s="6">
        <v>4451771</v>
      </c>
      <c r="K48" s="25">
        <v>12160942</v>
      </c>
    </row>
    <row r="49" spans="1:11" ht="13.5">
      <c r="A49" s="22" t="s">
        <v>50</v>
      </c>
      <c r="B49" s="6">
        <f>+B75</f>
        <v>17844921.702035107</v>
      </c>
      <c r="C49" s="6">
        <f aca="true" t="shared" si="6" ref="C49:K49">+C75</f>
        <v>2106005.586400479</v>
      </c>
      <c r="D49" s="23">
        <f t="shared" si="6"/>
        <v>1503156.6394916996</v>
      </c>
      <c r="E49" s="24">
        <f t="shared" si="6"/>
        <v>13546414.780307166</v>
      </c>
      <c r="F49" s="6">
        <f t="shared" si="6"/>
        <v>14756514.617158175</v>
      </c>
      <c r="G49" s="25">
        <f t="shared" si="6"/>
        <v>14756514.617158175</v>
      </c>
      <c r="H49" s="26">
        <f t="shared" si="6"/>
        <v>10815339</v>
      </c>
      <c r="I49" s="24">
        <f t="shared" si="6"/>
        <v>-36528054.63084225</v>
      </c>
      <c r="J49" s="6">
        <f t="shared" si="6"/>
        <v>-29770205.073170394</v>
      </c>
      <c r="K49" s="25">
        <f t="shared" si="6"/>
        <v>-22761016.209804013</v>
      </c>
    </row>
    <row r="50" spans="1:11" ht="13.5">
      <c r="A50" s="34" t="s">
        <v>51</v>
      </c>
      <c r="B50" s="7">
        <f>+B48-B49</f>
        <v>-4707806.702035107</v>
      </c>
      <c r="C50" s="7">
        <f aca="true" t="shared" si="7" ref="C50:K50">+C48-C49</f>
        <v>7668193.413599521</v>
      </c>
      <c r="D50" s="64">
        <f t="shared" si="7"/>
        <v>100705.36050830036</v>
      </c>
      <c r="E50" s="65">
        <f t="shared" si="7"/>
        <v>5906504.219692834</v>
      </c>
      <c r="F50" s="7">
        <f t="shared" si="7"/>
        <v>-9751713.617158175</v>
      </c>
      <c r="G50" s="66">
        <f t="shared" si="7"/>
        <v>-9751713.617158175</v>
      </c>
      <c r="H50" s="67">
        <f t="shared" si="7"/>
        <v>361815355</v>
      </c>
      <c r="I50" s="65">
        <f t="shared" si="7"/>
        <v>41252293.63084225</v>
      </c>
      <c r="J50" s="7">
        <f t="shared" si="7"/>
        <v>34221976.07317039</v>
      </c>
      <c r="K50" s="66">
        <f t="shared" si="7"/>
        <v>34921958.20980401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312880199</v>
      </c>
      <c r="C53" s="6">
        <v>372735994</v>
      </c>
      <c r="D53" s="23">
        <v>420555171</v>
      </c>
      <c r="E53" s="24">
        <v>377003834</v>
      </c>
      <c r="F53" s="6">
        <v>501201679</v>
      </c>
      <c r="G53" s="25">
        <v>501201679</v>
      </c>
      <c r="H53" s="26">
        <v>352483812</v>
      </c>
      <c r="I53" s="24">
        <v>568672879</v>
      </c>
      <c r="J53" s="6">
        <v>599419039</v>
      </c>
      <c r="K53" s="25">
        <v>645161044</v>
      </c>
    </row>
    <row r="54" spans="1:11" ht="13.5">
      <c r="A54" s="22" t="s">
        <v>128</v>
      </c>
      <c r="B54" s="6">
        <v>7412104</v>
      </c>
      <c r="C54" s="6">
        <v>7649212</v>
      </c>
      <c r="D54" s="23">
        <v>11372718</v>
      </c>
      <c r="E54" s="24">
        <v>9366139</v>
      </c>
      <c r="F54" s="6">
        <v>12100570</v>
      </c>
      <c r="G54" s="25">
        <v>12100570</v>
      </c>
      <c r="H54" s="26">
        <v>0</v>
      </c>
      <c r="I54" s="24">
        <v>12741900</v>
      </c>
      <c r="J54" s="6">
        <v>13429963</v>
      </c>
      <c r="K54" s="25">
        <v>14168611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10371660</v>
      </c>
      <c r="C56" s="6">
        <v>6389941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12930148</v>
      </c>
      <c r="J56" s="6">
        <v>13702296</v>
      </c>
      <c r="K56" s="25">
        <v>14455967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1781249</v>
      </c>
      <c r="F60" s="6">
        <v>1781249</v>
      </c>
      <c r="G60" s="25">
        <v>1781249</v>
      </c>
      <c r="H60" s="26">
        <v>1087980</v>
      </c>
      <c r="I60" s="24">
        <v>1171972</v>
      </c>
      <c r="J60" s="6">
        <v>1235259</v>
      </c>
      <c r="K60" s="25">
        <v>1303198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24398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27054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12796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0.6492371397306117</v>
      </c>
      <c r="C70" s="5">
        <f aca="true" t="shared" si="8" ref="C70:K70">IF(ISERROR(C71/C72),0,(C71/C72))</f>
        <v>0.7077989492139888</v>
      </c>
      <c r="D70" s="5">
        <f t="shared" si="8"/>
        <v>0.6147610370149654</v>
      </c>
      <c r="E70" s="5">
        <f t="shared" si="8"/>
        <v>0.7777082188673263</v>
      </c>
      <c r="F70" s="5">
        <f t="shared" si="8"/>
        <v>0.49229614355546153</v>
      </c>
      <c r="G70" s="5">
        <f t="shared" si="8"/>
        <v>0.49229614355546153</v>
      </c>
      <c r="H70" s="5">
        <f t="shared" si="8"/>
        <v>0</v>
      </c>
      <c r="I70" s="5">
        <f t="shared" si="8"/>
        <v>0.8007741593533957</v>
      </c>
      <c r="J70" s="5">
        <f t="shared" si="8"/>
        <v>0.8007743727665577</v>
      </c>
      <c r="K70" s="5">
        <f t="shared" si="8"/>
        <v>0.8007743818068322</v>
      </c>
    </row>
    <row r="71" spans="1:11" ht="12.75" hidden="1">
      <c r="A71" s="1" t="s">
        <v>134</v>
      </c>
      <c r="B71" s="1">
        <f>+B83</f>
        <v>45665518</v>
      </c>
      <c r="C71" s="1">
        <f aca="true" t="shared" si="9" ref="C71:K71">+C83</f>
        <v>55783760</v>
      </c>
      <c r="D71" s="1">
        <f t="shared" si="9"/>
        <v>54917868</v>
      </c>
      <c r="E71" s="1">
        <f t="shared" si="9"/>
        <v>69847501</v>
      </c>
      <c r="F71" s="1">
        <f t="shared" si="9"/>
        <v>45056768</v>
      </c>
      <c r="G71" s="1">
        <f t="shared" si="9"/>
        <v>45056768</v>
      </c>
      <c r="H71" s="1">
        <f t="shared" si="9"/>
        <v>93831931</v>
      </c>
      <c r="I71" s="1">
        <f t="shared" si="9"/>
        <v>78043480</v>
      </c>
      <c r="J71" s="1">
        <f t="shared" si="9"/>
        <v>82257849</v>
      </c>
      <c r="K71" s="1">
        <f t="shared" si="9"/>
        <v>86782033</v>
      </c>
    </row>
    <row r="72" spans="1:11" ht="12.75" hidden="1">
      <c r="A72" s="1" t="s">
        <v>135</v>
      </c>
      <c r="B72" s="1">
        <f>+B77</f>
        <v>70337193</v>
      </c>
      <c r="C72" s="1">
        <f aca="true" t="shared" si="10" ref="C72:K72">+C77</f>
        <v>78813002</v>
      </c>
      <c r="D72" s="1">
        <f t="shared" si="10"/>
        <v>89332057</v>
      </c>
      <c r="E72" s="1">
        <f t="shared" si="10"/>
        <v>89811962</v>
      </c>
      <c r="F72" s="1">
        <f t="shared" si="10"/>
        <v>91523707</v>
      </c>
      <c r="G72" s="1">
        <f t="shared" si="10"/>
        <v>91523707</v>
      </c>
      <c r="H72" s="1">
        <f t="shared" si="10"/>
        <v>0</v>
      </c>
      <c r="I72" s="1">
        <f t="shared" si="10"/>
        <v>97460038</v>
      </c>
      <c r="J72" s="1">
        <f t="shared" si="10"/>
        <v>102722879</v>
      </c>
      <c r="K72" s="1">
        <f t="shared" si="10"/>
        <v>108372639</v>
      </c>
    </row>
    <row r="73" spans="1:11" ht="12.75" hidden="1">
      <c r="A73" s="1" t="s">
        <v>136</v>
      </c>
      <c r="B73" s="1">
        <f>+B74</f>
        <v>17856983.166666664</v>
      </c>
      <c r="C73" s="1">
        <f aca="true" t="shared" si="11" ref="C73:K73">+(C78+C80+C81+C82)-(B78+B80+B81+B82)</f>
        <v>13994958</v>
      </c>
      <c r="D73" s="1">
        <f t="shared" si="11"/>
        <v>2747544</v>
      </c>
      <c r="E73" s="1">
        <f t="shared" si="11"/>
        <v>-31672021</v>
      </c>
      <c r="F73" s="1">
        <f>+(F78+F80+F81+F82)-(D78+D80+D81+D82)</f>
        <v>-5339957</v>
      </c>
      <c r="G73" s="1">
        <f>+(G78+G80+G81+G82)-(D78+D80+D81+D82)</f>
        <v>-5339957</v>
      </c>
      <c r="H73" s="1">
        <f>+(H78+H80+H81+H82)-(D78+D80+D81+D82)</f>
        <v>10463086</v>
      </c>
      <c r="I73" s="1">
        <f>+(I78+I80+I81+I82)-(E78+E80+E81+E82)</f>
        <v>19368189</v>
      </c>
      <c r="J73" s="1">
        <f t="shared" si="11"/>
        <v>-7174954</v>
      </c>
      <c r="K73" s="1">
        <f t="shared" si="11"/>
        <v>-7395864</v>
      </c>
    </row>
    <row r="74" spans="1:11" ht="12.75" hidden="1">
      <c r="A74" s="1" t="s">
        <v>137</v>
      </c>
      <c r="B74" s="1">
        <f>+TREND(C74:E74)</f>
        <v>17856983.166666664</v>
      </c>
      <c r="C74" s="1">
        <f>+C73</f>
        <v>13994958</v>
      </c>
      <c r="D74" s="1">
        <f aca="true" t="shared" si="12" ref="D74:K74">+D73</f>
        <v>2747544</v>
      </c>
      <c r="E74" s="1">
        <f t="shared" si="12"/>
        <v>-31672021</v>
      </c>
      <c r="F74" s="1">
        <f t="shared" si="12"/>
        <v>-5339957</v>
      </c>
      <c r="G74" s="1">
        <f t="shared" si="12"/>
        <v>-5339957</v>
      </c>
      <c r="H74" s="1">
        <f t="shared" si="12"/>
        <v>10463086</v>
      </c>
      <c r="I74" s="1">
        <f t="shared" si="12"/>
        <v>19368189</v>
      </c>
      <c r="J74" s="1">
        <f t="shared" si="12"/>
        <v>-7174954</v>
      </c>
      <c r="K74" s="1">
        <f t="shared" si="12"/>
        <v>-7395864</v>
      </c>
    </row>
    <row r="75" spans="1:11" ht="12.75" hidden="1">
      <c r="A75" s="1" t="s">
        <v>138</v>
      </c>
      <c r="B75" s="1">
        <f>+B84-(((B80+B81+B78)*B70)-B79)</f>
        <v>17844921.702035107</v>
      </c>
      <c r="C75" s="1">
        <f aca="true" t="shared" si="13" ref="C75:K75">+C84-(((C80+C81+C78)*C70)-C79)</f>
        <v>2106005.586400479</v>
      </c>
      <c r="D75" s="1">
        <f t="shared" si="13"/>
        <v>1503156.6394916996</v>
      </c>
      <c r="E75" s="1">
        <f t="shared" si="13"/>
        <v>13546414.780307166</v>
      </c>
      <c r="F75" s="1">
        <f t="shared" si="13"/>
        <v>14756514.617158175</v>
      </c>
      <c r="G75" s="1">
        <f t="shared" si="13"/>
        <v>14756514.617158175</v>
      </c>
      <c r="H75" s="1">
        <f t="shared" si="13"/>
        <v>10815339</v>
      </c>
      <c r="I75" s="1">
        <f t="shared" si="13"/>
        <v>-36528054.63084225</v>
      </c>
      <c r="J75" s="1">
        <f t="shared" si="13"/>
        <v>-29770205.073170394</v>
      </c>
      <c r="K75" s="1">
        <f t="shared" si="13"/>
        <v>-22761016.209804013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70337193</v>
      </c>
      <c r="C77" s="3">
        <v>78813002</v>
      </c>
      <c r="D77" s="3">
        <v>89332057</v>
      </c>
      <c r="E77" s="3">
        <v>89811962</v>
      </c>
      <c r="F77" s="3">
        <v>91523707</v>
      </c>
      <c r="G77" s="3">
        <v>91523707</v>
      </c>
      <c r="H77" s="3">
        <v>0</v>
      </c>
      <c r="I77" s="3">
        <v>97460038</v>
      </c>
      <c r="J77" s="3">
        <v>102722879</v>
      </c>
      <c r="K77" s="3">
        <v>108372639</v>
      </c>
    </row>
    <row r="78" spans="1:11" ht="12.75" hidden="1">
      <c r="A78" s="2" t="s">
        <v>65</v>
      </c>
      <c r="B78" s="3">
        <v>107328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46558013</v>
      </c>
      <c r="C79" s="3">
        <v>50309138</v>
      </c>
      <c r="D79" s="3">
        <v>38447093</v>
      </c>
      <c r="E79" s="3">
        <v>52166614</v>
      </c>
      <c r="F79" s="3">
        <v>52166614</v>
      </c>
      <c r="G79" s="3">
        <v>52166614</v>
      </c>
      <c r="H79" s="3">
        <v>10815339</v>
      </c>
      <c r="I79" s="3">
        <v>5000000</v>
      </c>
      <c r="J79" s="3">
        <v>5270000</v>
      </c>
      <c r="K79" s="3">
        <v>5559850</v>
      </c>
    </row>
    <row r="80" spans="1:11" ht="12.75" hidden="1">
      <c r="A80" s="2" t="s">
        <v>67</v>
      </c>
      <c r="B80" s="3">
        <v>55892250</v>
      </c>
      <c r="C80" s="3">
        <v>64112512</v>
      </c>
      <c r="D80" s="3">
        <v>74073223</v>
      </c>
      <c r="E80" s="3">
        <v>39501989</v>
      </c>
      <c r="F80" s="3">
        <v>65834053</v>
      </c>
      <c r="G80" s="3">
        <v>65834053</v>
      </c>
      <c r="H80" s="3">
        <v>90566039</v>
      </c>
      <c r="I80" s="3">
        <v>58331857</v>
      </c>
      <c r="J80" s="3">
        <v>50579356</v>
      </c>
      <c r="K80" s="3">
        <v>42563485</v>
      </c>
    </row>
    <row r="81" spans="1:11" ht="12.75" hidden="1">
      <c r="A81" s="2" t="s">
        <v>68</v>
      </c>
      <c r="B81" s="3">
        <v>8588924</v>
      </c>
      <c r="C81" s="3">
        <v>14470948</v>
      </c>
      <c r="D81" s="3">
        <v>7257781</v>
      </c>
      <c r="E81" s="3">
        <v>10156994</v>
      </c>
      <c r="F81" s="3">
        <v>10156994</v>
      </c>
      <c r="G81" s="3">
        <v>10156994</v>
      </c>
      <c r="H81" s="3">
        <v>1228051</v>
      </c>
      <c r="I81" s="3">
        <v>10695315</v>
      </c>
      <c r="J81" s="3">
        <v>11272862</v>
      </c>
      <c r="K81" s="3">
        <v>11892869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45665518</v>
      </c>
      <c r="C83" s="3">
        <v>55783760</v>
      </c>
      <c r="D83" s="3">
        <v>54917868</v>
      </c>
      <c r="E83" s="3">
        <v>69847501</v>
      </c>
      <c r="F83" s="3">
        <v>45056768</v>
      </c>
      <c r="G83" s="3">
        <v>45056768</v>
      </c>
      <c r="H83" s="3">
        <v>93831931</v>
      </c>
      <c r="I83" s="3">
        <v>78043480</v>
      </c>
      <c r="J83" s="3">
        <v>82257849</v>
      </c>
      <c r="K83" s="3">
        <v>86782033</v>
      </c>
    </row>
    <row r="84" spans="1:11" ht="12.75" hidden="1">
      <c r="A84" s="2" t="s">
        <v>71</v>
      </c>
      <c r="B84" s="3">
        <v>13220163</v>
      </c>
      <c r="C84" s="3">
        <v>7418158</v>
      </c>
      <c r="D84" s="3">
        <v>13055196</v>
      </c>
      <c r="E84" s="3">
        <v>0</v>
      </c>
      <c r="F84" s="3">
        <v>0</v>
      </c>
      <c r="G84" s="3">
        <v>0</v>
      </c>
      <c r="H84" s="3">
        <v>0</v>
      </c>
      <c r="I84" s="3">
        <v>13747121</v>
      </c>
      <c r="J84" s="3">
        <v>14489466</v>
      </c>
      <c r="K84" s="3">
        <v>15286387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60900219</v>
      </c>
      <c r="C5" s="6">
        <v>61331929</v>
      </c>
      <c r="D5" s="23">
        <v>65149935</v>
      </c>
      <c r="E5" s="24">
        <v>70627500</v>
      </c>
      <c r="F5" s="6">
        <v>70627500</v>
      </c>
      <c r="G5" s="25">
        <v>70627500</v>
      </c>
      <c r="H5" s="26">
        <v>73734287</v>
      </c>
      <c r="I5" s="24">
        <v>71973580</v>
      </c>
      <c r="J5" s="6">
        <v>75572259</v>
      </c>
      <c r="K5" s="25">
        <v>79350872</v>
      </c>
    </row>
    <row r="6" spans="1:11" ht="13.5">
      <c r="A6" s="22" t="s">
        <v>18</v>
      </c>
      <c r="B6" s="6">
        <v>224762666</v>
      </c>
      <c r="C6" s="6">
        <v>237980601</v>
      </c>
      <c r="D6" s="23">
        <v>221528329</v>
      </c>
      <c r="E6" s="24">
        <v>277862630</v>
      </c>
      <c r="F6" s="6">
        <v>277862630</v>
      </c>
      <c r="G6" s="25">
        <v>277862630</v>
      </c>
      <c r="H6" s="26">
        <v>253245640</v>
      </c>
      <c r="I6" s="24">
        <v>256842980</v>
      </c>
      <c r="J6" s="6">
        <v>269879399</v>
      </c>
      <c r="K6" s="25">
        <v>283540432</v>
      </c>
    </row>
    <row r="7" spans="1:11" ht="13.5">
      <c r="A7" s="22" t="s">
        <v>19</v>
      </c>
      <c r="B7" s="6">
        <v>3150190</v>
      </c>
      <c r="C7" s="6">
        <v>1759556</v>
      </c>
      <c r="D7" s="23">
        <v>1885510</v>
      </c>
      <c r="E7" s="24">
        <v>1750000</v>
      </c>
      <c r="F7" s="6">
        <v>1750000</v>
      </c>
      <c r="G7" s="25">
        <v>1750000</v>
      </c>
      <c r="H7" s="26">
        <v>2869791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119258832</v>
      </c>
      <c r="C8" s="6">
        <v>112575258</v>
      </c>
      <c r="D8" s="23">
        <v>161144824</v>
      </c>
      <c r="E8" s="24">
        <v>124650000</v>
      </c>
      <c r="F8" s="6">
        <v>124650000</v>
      </c>
      <c r="G8" s="25">
        <v>124650000</v>
      </c>
      <c r="H8" s="26">
        <v>135379802</v>
      </c>
      <c r="I8" s="24">
        <v>154294000</v>
      </c>
      <c r="J8" s="6">
        <v>162751000</v>
      </c>
      <c r="K8" s="25">
        <v>176809000</v>
      </c>
    </row>
    <row r="9" spans="1:11" ht="13.5">
      <c r="A9" s="22" t="s">
        <v>21</v>
      </c>
      <c r="B9" s="6">
        <v>12968747</v>
      </c>
      <c r="C9" s="6">
        <v>14452887</v>
      </c>
      <c r="D9" s="23">
        <v>5932946</v>
      </c>
      <c r="E9" s="24">
        <v>9790965</v>
      </c>
      <c r="F9" s="6">
        <v>9790965</v>
      </c>
      <c r="G9" s="25">
        <v>9790965</v>
      </c>
      <c r="H9" s="26">
        <v>22601350</v>
      </c>
      <c r="I9" s="24">
        <v>33994440</v>
      </c>
      <c r="J9" s="6">
        <v>34507342</v>
      </c>
      <c r="K9" s="25">
        <v>36244696</v>
      </c>
    </row>
    <row r="10" spans="1:11" ht="25.5">
      <c r="A10" s="27" t="s">
        <v>127</v>
      </c>
      <c r="B10" s="28">
        <f>SUM(B5:B9)</f>
        <v>421040654</v>
      </c>
      <c r="C10" s="29">
        <f aca="true" t="shared" si="0" ref="C10:K10">SUM(C5:C9)</f>
        <v>428100231</v>
      </c>
      <c r="D10" s="30">
        <f t="shared" si="0"/>
        <v>455641544</v>
      </c>
      <c r="E10" s="28">
        <f t="shared" si="0"/>
        <v>484681095</v>
      </c>
      <c r="F10" s="29">
        <f t="shared" si="0"/>
        <v>484681095</v>
      </c>
      <c r="G10" s="31">
        <f t="shared" si="0"/>
        <v>484681095</v>
      </c>
      <c r="H10" s="32">
        <f t="shared" si="0"/>
        <v>487830870</v>
      </c>
      <c r="I10" s="28">
        <f t="shared" si="0"/>
        <v>517105000</v>
      </c>
      <c r="J10" s="29">
        <f t="shared" si="0"/>
        <v>542710000</v>
      </c>
      <c r="K10" s="31">
        <f t="shared" si="0"/>
        <v>575945000</v>
      </c>
    </row>
    <row r="11" spans="1:11" ht="13.5">
      <c r="A11" s="22" t="s">
        <v>22</v>
      </c>
      <c r="B11" s="6">
        <v>122772576</v>
      </c>
      <c r="C11" s="6">
        <v>127058677</v>
      </c>
      <c r="D11" s="23">
        <v>130563756</v>
      </c>
      <c r="E11" s="24">
        <v>137258752</v>
      </c>
      <c r="F11" s="6">
        <v>137258752</v>
      </c>
      <c r="G11" s="25">
        <v>137258752</v>
      </c>
      <c r="H11" s="26">
        <v>156855668</v>
      </c>
      <c r="I11" s="24">
        <v>147553000</v>
      </c>
      <c r="J11" s="6">
        <v>15669000</v>
      </c>
      <c r="K11" s="25">
        <v>164230000</v>
      </c>
    </row>
    <row r="12" spans="1:11" ht="13.5">
      <c r="A12" s="22" t="s">
        <v>23</v>
      </c>
      <c r="B12" s="6">
        <v>14818646</v>
      </c>
      <c r="C12" s="6">
        <v>15797710</v>
      </c>
      <c r="D12" s="23">
        <v>16144597</v>
      </c>
      <c r="E12" s="24">
        <v>17650337</v>
      </c>
      <c r="F12" s="6">
        <v>17650337</v>
      </c>
      <c r="G12" s="25">
        <v>17650337</v>
      </c>
      <c r="H12" s="26">
        <v>16328174</v>
      </c>
      <c r="I12" s="24">
        <v>21531800</v>
      </c>
      <c r="J12" s="6">
        <v>22608390</v>
      </c>
      <c r="K12" s="25">
        <v>23738809</v>
      </c>
    </row>
    <row r="13" spans="1:11" ht="13.5">
      <c r="A13" s="22" t="s">
        <v>128</v>
      </c>
      <c r="B13" s="6">
        <v>83408124</v>
      </c>
      <c r="C13" s="6">
        <v>104239474</v>
      </c>
      <c r="D13" s="23">
        <v>64684018</v>
      </c>
      <c r="E13" s="24">
        <v>96383421</v>
      </c>
      <c r="F13" s="6">
        <v>96383421</v>
      </c>
      <c r="G13" s="25">
        <v>96383421</v>
      </c>
      <c r="H13" s="26">
        <v>74433658</v>
      </c>
      <c r="I13" s="24">
        <v>61600000</v>
      </c>
      <c r="J13" s="6">
        <v>64680000</v>
      </c>
      <c r="K13" s="25">
        <v>67914000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19434186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155533761</v>
      </c>
      <c r="C15" s="6">
        <v>161331422</v>
      </c>
      <c r="D15" s="23">
        <v>155119362</v>
      </c>
      <c r="E15" s="24">
        <v>167385150</v>
      </c>
      <c r="F15" s="6">
        <v>167385150</v>
      </c>
      <c r="G15" s="25">
        <v>167385150</v>
      </c>
      <c r="H15" s="26">
        <v>114329479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33978397</v>
      </c>
      <c r="C16" s="6">
        <v>19177049</v>
      </c>
      <c r="D16" s="23">
        <v>15059529</v>
      </c>
      <c r="E16" s="24">
        <v>19565760</v>
      </c>
      <c r="F16" s="6">
        <v>19565760</v>
      </c>
      <c r="G16" s="25">
        <v>19565760</v>
      </c>
      <c r="H16" s="26">
        <v>0</v>
      </c>
      <c r="I16" s="24">
        <v>36434000</v>
      </c>
      <c r="J16" s="6">
        <v>37135000</v>
      </c>
      <c r="K16" s="25">
        <v>39075000</v>
      </c>
    </row>
    <row r="17" spans="1:11" ht="13.5">
      <c r="A17" s="22" t="s">
        <v>27</v>
      </c>
      <c r="B17" s="6">
        <v>134019366</v>
      </c>
      <c r="C17" s="6">
        <v>148845032</v>
      </c>
      <c r="D17" s="23">
        <v>94529566</v>
      </c>
      <c r="E17" s="24">
        <v>154531096</v>
      </c>
      <c r="F17" s="6">
        <v>154531096</v>
      </c>
      <c r="G17" s="25">
        <v>154531096</v>
      </c>
      <c r="H17" s="26">
        <v>151231957</v>
      </c>
      <c r="I17" s="24">
        <v>272959200</v>
      </c>
      <c r="J17" s="6">
        <v>396512610</v>
      </c>
      <c r="K17" s="25">
        <v>268319191</v>
      </c>
    </row>
    <row r="18" spans="1:11" ht="13.5">
      <c r="A18" s="34" t="s">
        <v>28</v>
      </c>
      <c r="B18" s="35">
        <f>SUM(B11:B17)</f>
        <v>544530870</v>
      </c>
      <c r="C18" s="36">
        <f aca="true" t="shared" si="1" ref="C18:K18">SUM(C11:C17)</f>
        <v>576449364</v>
      </c>
      <c r="D18" s="37">
        <f t="shared" si="1"/>
        <v>476100828</v>
      </c>
      <c r="E18" s="35">
        <f t="shared" si="1"/>
        <v>592774516</v>
      </c>
      <c r="F18" s="36">
        <f t="shared" si="1"/>
        <v>592774516</v>
      </c>
      <c r="G18" s="38">
        <f t="shared" si="1"/>
        <v>592774516</v>
      </c>
      <c r="H18" s="39">
        <f t="shared" si="1"/>
        <v>532613122</v>
      </c>
      <c r="I18" s="35">
        <f t="shared" si="1"/>
        <v>540078000</v>
      </c>
      <c r="J18" s="36">
        <f t="shared" si="1"/>
        <v>536605000</v>
      </c>
      <c r="K18" s="38">
        <f t="shared" si="1"/>
        <v>563277000</v>
      </c>
    </row>
    <row r="19" spans="1:11" ht="13.5">
      <c r="A19" s="34" t="s">
        <v>29</v>
      </c>
      <c r="B19" s="40">
        <f>+B10-B18</f>
        <v>-123490216</v>
      </c>
      <c r="C19" s="41">
        <f aca="true" t="shared" si="2" ref="C19:K19">+C10-C18</f>
        <v>-148349133</v>
      </c>
      <c r="D19" s="42">
        <f t="shared" si="2"/>
        <v>-20459284</v>
      </c>
      <c r="E19" s="40">
        <f t="shared" si="2"/>
        <v>-108093421</v>
      </c>
      <c r="F19" s="41">
        <f t="shared" si="2"/>
        <v>-108093421</v>
      </c>
      <c r="G19" s="43">
        <f t="shared" si="2"/>
        <v>-108093421</v>
      </c>
      <c r="H19" s="44">
        <f t="shared" si="2"/>
        <v>-44782252</v>
      </c>
      <c r="I19" s="40">
        <f t="shared" si="2"/>
        <v>-22973000</v>
      </c>
      <c r="J19" s="41">
        <f t="shared" si="2"/>
        <v>6105000</v>
      </c>
      <c r="K19" s="43">
        <f t="shared" si="2"/>
        <v>12668000</v>
      </c>
    </row>
    <row r="20" spans="1:11" ht="13.5">
      <c r="A20" s="22" t="s">
        <v>30</v>
      </c>
      <c r="B20" s="24">
        <v>45425502</v>
      </c>
      <c r="C20" s="6">
        <v>60860711</v>
      </c>
      <c r="D20" s="23">
        <v>0</v>
      </c>
      <c r="E20" s="24">
        <v>0</v>
      </c>
      <c r="F20" s="6">
        <v>0</v>
      </c>
      <c r="G20" s="25">
        <v>0</v>
      </c>
      <c r="H20" s="26">
        <v>35440029</v>
      </c>
      <c r="I20" s="24">
        <v>0</v>
      </c>
      <c r="J20" s="6">
        <v>0</v>
      </c>
      <c r="K20" s="25">
        <v>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-78064714</v>
      </c>
      <c r="C22" s="52">
        <f aca="true" t="shared" si="3" ref="C22:K22">SUM(C19:C21)</f>
        <v>-87488422</v>
      </c>
      <c r="D22" s="53">
        <f t="shared" si="3"/>
        <v>-20459284</v>
      </c>
      <c r="E22" s="51">
        <f t="shared" si="3"/>
        <v>-108093421</v>
      </c>
      <c r="F22" s="52">
        <f t="shared" si="3"/>
        <v>-108093421</v>
      </c>
      <c r="G22" s="54">
        <f t="shared" si="3"/>
        <v>-108093421</v>
      </c>
      <c r="H22" s="55">
        <f t="shared" si="3"/>
        <v>-9342223</v>
      </c>
      <c r="I22" s="51">
        <f t="shared" si="3"/>
        <v>-22973000</v>
      </c>
      <c r="J22" s="52">
        <f t="shared" si="3"/>
        <v>6105000</v>
      </c>
      <c r="K22" s="54">
        <f t="shared" si="3"/>
        <v>12668000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-78064714</v>
      </c>
      <c r="C24" s="41">
        <f aca="true" t="shared" si="4" ref="C24:K24">SUM(C22:C23)</f>
        <v>-87488422</v>
      </c>
      <c r="D24" s="42">
        <f t="shared" si="4"/>
        <v>-20459284</v>
      </c>
      <c r="E24" s="40">
        <f t="shared" si="4"/>
        <v>-108093421</v>
      </c>
      <c r="F24" s="41">
        <f t="shared" si="4"/>
        <v>-108093421</v>
      </c>
      <c r="G24" s="43">
        <f t="shared" si="4"/>
        <v>-108093421</v>
      </c>
      <c r="H24" s="44">
        <f t="shared" si="4"/>
        <v>-9342223</v>
      </c>
      <c r="I24" s="40">
        <f t="shared" si="4"/>
        <v>-22973000</v>
      </c>
      <c r="J24" s="41">
        <f t="shared" si="4"/>
        <v>6105000</v>
      </c>
      <c r="K24" s="43">
        <f t="shared" si="4"/>
        <v>12668000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55316129</v>
      </c>
      <c r="C27" s="7">
        <v>0</v>
      </c>
      <c r="D27" s="64">
        <v>29999280</v>
      </c>
      <c r="E27" s="65">
        <v>0</v>
      </c>
      <c r="F27" s="7">
        <v>0</v>
      </c>
      <c r="G27" s="66">
        <v>0</v>
      </c>
      <c r="H27" s="67">
        <v>62586173</v>
      </c>
      <c r="I27" s="65">
        <v>41284000</v>
      </c>
      <c r="J27" s="7">
        <v>42229000</v>
      </c>
      <c r="K27" s="66">
        <v>44423000</v>
      </c>
    </row>
    <row r="28" spans="1:11" ht="13.5">
      <c r="A28" s="68" t="s">
        <v>30</v>
      </c>
      <c r="B28" s="6">
        <v>49911436</v>
      </c>
      <c r="C28" s="6">
        <v>0</v>
      </c>
      <c r="D28" s="23">
        <v>28060681</v>
      </c>
      <c r="E28" s="24">
        <v>0</v>
      </c>
      <c r="F28" s="6">
        <v>0</v>
      </c>
      <c r="G28" s="25">
        <v>0</v>
      </c>
      <c r="H28" s="26">
        <v>20356494</v>
      </c>
      <c r="I28" s="24">
        <v>36434000</v>
      </c>
      <c r="J28" s="6">
        <v>37135000</v>
      </c>
      <c r="K28" s="25">
        <v>39075000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27434212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5404693</v>
      </c>
      <c r="C31" s="6">
        <v>0</v>
      </c>
      <c r="D31" s="23">
        <v>1938599</v>
      </c>
      <c r="E31" s="24">
        <v>0</v>
      </c>
      <c r="F31" s="6">
        <v>0</v>
      </c>
      <c r="G31" s="25">
        <v>0</v>
      </c>
      <c r="H31" s="26">
        <v>14795467</v>
      </c>
      <c r="I31" s="24">
        <v>4850000</v>
      </c>
      <c r="J31" s="6">
        <v>5094000</v>
      </c>
      <c r="K31" s="25">
        <v>5348000</v>
      </c>
    </row>
    <row r="32" spans="1:11" ht="13.5">
      <c r="A32" s="34" t="s">
        <v>36</v>
      </c>
      <c r="B32" s="7">
        <f>SUM(B28:B31)</f>
        <v>55316129</v>
      </c>
      <c r="C32" s="7">
        <f aca="true" t="shared" si="5" ref="C32:K32">SUM(C28:C31)</f>
        <v>0</v>
      </c>
      <c r="D32" s="64">
        <f t="shared" si="5"/>
        <v>29999280</v>
      </c>
      <c r="E32" s="65">
        <f t="shared" si="5"/>
        <v>0</v>
      </c>
      <c r="F32" s="7">
        <f t="shared" si="5"/>
        <v>0</v>
      </c>
      <c r="G32" s="66">
        <f t="shared" si="5"/>
        <v>0</v>
      </c>
      <c r="H32" s="67">
        <f t="shared" si="5"/>
        <v>62586173</v>
      </c>
      <c r="I32" s="65">
        <f t="shared" si="5"/>
        <v>41284000</v>
      </c>
      <c r="J32" s="7">
        <f t="shared" si="5"/>
        <v>42229000</v>
      </c>
      <c r="K32" s="66">
        <f t="shared" si="5"/>
        <v>44423000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136287401</v>
      </c>
      <c r="C35" s="6">
        <v>111949402</v>
      </c>
      <c r="D35" s="23">
        <v>106383737</v>
      </c>
      <c r="E35" s="24">
        <v>117194402</v>
      </c>
      <c r="F35" s="6">
        <v>117194402</v>
      </c>
      <c r="G35" s="25">
        <v>117194402</v>
      </c>
      <c r="H35" s="26">
        <v>152164667</v>
      </c>
      <c r="I35" s="24">
        <v>106383737</v>
      </c>
      <c r="J35" s="6">
        <v>106383737</v>
      </c>
      <c r="K35" s="25">
        <v>106383737</v>
      </c>
    </row>
    <row r="36" spans="1:11" ht="13.5">
      <c r="A36" s="22" t="s">
        <v>39</v>
      </c>
      <c r="B36" s="6">
        <v>1536922147</v>
      </c>
      <c r="C36" s="6">
        <v>1503260573</v>
      </c>
      <c r="D36" s="23">
        <v>1632467866</v>
      </c>
      <c r="E36" s="24">
        <v>3137640159</v>
      </c>
      <c r="F36" s="6">
        <v>3137640159</v>
      </c>
      <c r="G36" s="25">
        <v>3137640159</v>
      </c>
      <c r="H36" s="26">
        <v>1587070621</v>
      </c>
      <c r="I36" s="24">
        <v>1632467866</v>
      </c>
      <c r="J36" s="6">
        <v>1632467866</v>
      </c>
      <c r="K36" s="25">
        <v>1632467866</v>
      </c>
    </row>
    <row r="37" spans="1:11" ht="13.5">
      <c r="A37" s="22" t="s">
        <v>40</v>
      </c>
      <c r="B37" s="6">
        <v>85857942</v>
      </c>
      <c r="C37" s="6">
        <v>91274305</v>
      </c>
      <c r="D37" s="23">
        <v>139605975</v>
      </c>
      <c r="E37" s="24">
        <v>91274304</v>
      </c>
      <c r="F37" s="6">
        <v>91274304</v>
      </c>
      <c r="G37" s="25">
        <v>91274304</v>
      </c>
      <c r="H37" s="26">
        <v>180101527</v>
      </c>
      <c r="I37" s="24">
        <v>139605975</v>
      </c>
      <c r="J37" s="6">
        <v>139605975</v>
      </c>
      <c r="K37" s="25">
        <v>139605975</v>
      </c>
    </row>
    <row r="38" spans="1:11" ht="13.5">
      <c r="A38" s="22" t="s">
        <v>41</v>
      </c>
      <c r="B38" s="6">
        <v>117914240</v>
      </c>
      <c r="C38" s="6">
        <v>130613413</v>
      </c>
      <c r="D38" s="23">
        <v>97488965</v>
      </c>
      <c r="E38" s="24">
        <v>130613413</v>
      </c>
      <c r="F38" s="6">
        <v>130613413</v>
      </c>
      <c r="G38" s="25">
        <v>130613413</v>
      </c>
      <c r="H38" s="26">
        <v>97876705</v>
      </c>
      <c r="I38" s="24">
        <v>97488965</v>
      </c>
      <c r="J38" s="6">
        <v>97488965</v>
      </c>
      <c r="K38" s="25">
        <v>97488965</v>
      </c>
    </row>
    <row r="39" spans="1:11" ht="13.5">
      <c r="A39" s="22" t="s">
        <v>42</v>
      </c>
      <c r="B39" s="6">
        <v>1469437366</v>
      </c>
      <c r="C39" s="6">
        <v>1393322257</v>
      </c>
      <c r="D39" s="23">
        <v>1501756663</v>
      </c>
      <c r="E39" s="24">
        <v>3032946844</v>
      </c>
      <c r="F39" s="6">
        <v>3032946844</v>
      </c>
      <c r="G39" s="25">
        <v>3032946844</v>
      </c>
      <c r="H39" s="26">
        <v>1461257056</v>
      </c>
      <c r="I39" s="24">
        <v>1501756663</v>
      </c>
      <c r="J39" s="6">
        <v>1501756663</v>
      </c>
      <c r="K39" s="25">
        <v>1501756663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47595803</v>
      </c>
      <c r="C42" s="6">
        <v>-18453785</v>
      </c>
      <c r="D42" s="23">
        <v>24543543</v>
      </c>
      <c r="E42" s="24">
        <v>62967843</v>
      </c>
      <c r="F42" s="6">
        <v>62967843</v>
      </c>
      <c r="G42" s="25">
        <v>62967843</v>
      </c>
      <c r="H42" s="26">
        <v>59132118</v>
      </c>
      <c r="I42" s="24">
        <v>36432343</v>
      </c>
      <c r="J42" s="6">
        <v>37234174</v>
      </c>
      <c r="K42" s="25">
        <v>44383733</v>
      </c>
    </row>
    <row r="43" spans="1:11" ht="13.5">
      <c r="A43" s="22" t="s">
        <v>45</v>
      </c>
      <c r="B43" s="6">
        <v>-58993723</v>
      </c>
      <c r="C43" s="6">
        <v>-56190923</v>
      </c>
      <c r="D43" s="23">
        <v>-26456286</v>
      </c>
      <c r="E43" s="24">
        <v>0</v>
      </c>
      <c r="F43" s="6">
        <v>0</v>
      </c>
      <c r="G43" s="25">
        <v>0</v>
      </c>
      <c r="H43" s="26">
        <v>-59270178</v>
      </c>
      <c r="I43" s="24">
        <v>-36434000</v>
      </c>
      <c r="J43" s="6">
        <v>-37135000</v>
      </c>
      <c r="K43" s="25">
        <v>-39075000</v>
      </c>
    </row>
    <row r="44" spans="1:11" ht="13.5">
      <c r="A44" s="22" t="s">
        <v>46</v>
      </c>
      <c r="B44" s="6">
        <v>-5117486</v>
      </c>
      <c r="C44" s="6">
        <v>0</v>
      </c>
      <c r="D44" s="23">
        <v>9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36636073</v>
      </c>
      <c r="C45" s="7">
        <v>-38008635</v>
      </c>
      <c r="D45" s="64">
        <v>11708975</v>
      </c>
      <c r="E45" s="65">
        <v>62967843</v>
      </c>
      <c r="F45" s="7">
        <v>62967843</v>
      </c>
      <c r="G45" s="66">
        <v>62967843</v>
      </c>
      <c r="H45" s="67">
        <v>11938775</v>
      </c>
      <c r="I45" s="65">
        <v>11707318</v>
      </c>
      <c r="J45" s="7">
        <v>11806492</v>
      </c>
      <c r="K45" s="66">
        <v>17115225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36636073</v>
      </c>
      <c r="C48" s="6">
        <v>13621710</v>
      </c>
      <c r="D48" s="23">
        <v>17211294</v>
      </c>
      <c r="E48" s="24">
        <v>18866710</v>
      </c>
      <c r="F48" s="6">
        <v>18866710</v>
      </c>
      <c r="G48" s="25">
        <v>18866710</v>
      </c>
      <c r="H48" s="26">
        <v>11938775</v>
      </c>
      <c r="I48" s="24">
        <v>11708975</v>
      </c>
      <c r="J48" s="6">
        <v>11708975</v>
      </c>
      <c r="K48" s="25">
        <v>11708975</v>
      </c>
    </row>
    <row r="49" spans="1:11" ht="13.5">
      <c r="A49" s="22" t="s">
        <v>50</v>
      </c>
      <c r="B49" s="6">
        <f>+B75</f>
        <v>-18673129.26539889</v>
      </c>
      <c r="C49" s="6">
        <f aca="true" t="shared" si="6" ref="C49:K49">+C75</f>
        <v>-9342771.187347814</v>
      </c>
      <c r="D49" s="23">
        <f t="shared" si="6"/>
        <v>34050102.02558017</v>
      </c>
      <c r="E49" s="24">
        <f t="shared" si="6"/>
        <v>-14170249.256220296</v>
      </c>
      <c r="F49" s="6">
        <f t="shared" si="6"/>
        <v>-14170249.256220296</v>
      </c>
      <c r="G49" s="25">
        <f t="shared" si="6"/>
        <v>-14170249.256220296</v>
      </c>
      <c r="H49" s="26">
        <f t="shared" si="6"/>
        <v>46060365.053986326</v>
      </c>
      <c r="I49" s="24">
        <f t="shared" si="6"/>
        <v>44556787.802574635</v>
      </c>
      <c r="J49" s="6">
        <f t="shared" si="6"/>
        <v>44316688.729274005</v>
      </c>
      <c r="K49" s="25">
        <f t="shared" si="6"/>
        <v>44334386.365216345</v>
      </c>
    </row>
    <row r="50" spans="1:11" ht="13.5">
      <c r="A50" s="34" t="s">
        <v>51</v>
      </c>
      <c r="B50" s="7">
        <f>+B48-B49</f>
        <v>55309202.26539889</v>
      </c>
      <c r="C50" s="7">
        <f aca="true" t="shared" si="7" ref="C50:K50">+C48-C49</f>
        <v>22964481.187347814</v>
      </c>
      <c r="D50" s="64">
        <f t="shared" si="7"/>
        <v>-16838808.025580168</v>
      </c>
      <c r="E50" s="65">
        <f t="shared" si="7"/>
        <v>33036959.256220296</v>
      </c>
      <c r="F50" s="7">
        <f t="shared" si="7"/>
        <v>33036959.256220296</v>
      </c>
      <c r="G50" s="66">
        <f t="shared" si="7"/>
        <v>33036959.256220296</v>
      </c>
      <c r="H50" s="67">
        <f t="shared" si="7"/>
        <v>-34121590.053986326</v>
      </c>
      <c r="I50" s="65">
        <f t="shared" si="7"/>
        <v>-32847812.802574635</v>
      </c>
      <c r="J50" s="7">
        <f t="shared" si="7"/>
        <v>-32607713.729274005</v>
      </c>
      <c r="K50" s="66">
        <f t="shared" si="7"/>
        <v>-32625411.365216345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1503121511</v>
      </c>
      <c r="C53" s="6">
        <v>0</v>
      </c>
      <c r="D53" s="23">
        <v>31394409</v>
      </c>
      <c r="E53" s="24">
        <v>1254703000</v>
      </c>
      <c r="F53" s="6">
        <v>1254703000</v>
      </c>
      <c r="G53" s="25">
        <v>1254703000</v>
      </c>
      <c r="H53" s="26">
        <v>1581568302</v>
      </c>
      <c r="I53" s="24">
        <v>1626965000</v>
      </c>
      <c r="J53" s="6">
        <v>1626965000</v>
      </c>
      <c r="K53" s="25">
        <v>-21946681</v>
      </c>
    </row>
    <row r="54" spans="1:11" ht="13.5">
      <c r="A54" s="22" t="s">
        <v>128</v>
      </c>
      <c r="B54" s="6">
        <v>83408124</v>
      </c>
      <c r="C54" s="6">
        <v>104239474</v>
      </c>
      <c r="D54" s="23">
        <v>64684018</v>
      </c>
      <c r="E54" s="24">
        <v>96383421</v>
      </c>
      <c r="F54" s="6">
        <v>96383421</v>
      </c>
      <c r="G54" s="25">
        <v>96383421</v>
      </c>
      <c r="H54" s="26">
        <v>74433658</v>
      </c>
      <c r="I54" s="24">
        <v>61600000</v>
      </c>
      <c r="J54" s="6">
        <v>64680000</v>
      </c>
      <c r="K54" s="25">
        <v>67914000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3000000</v>
      </c>
      <c r="J55" s="6">
        <v>3150000</v>
      </c>
      <c r="K55" s="25">
        <v>3308000</v>
      </c>
    </row>
    <row r="56" spans="1:11" ht="13.5">
      <c r="A56" s="22" t="s">
        <v>55</v>
      </c>
      <c r="B56" s="6">
        <v>18077674</v>
      </c>
      <c r="C56" s="6">
        <v>0</v>
      </c>
      <c r="D56" s="23">
        <v>25764492</v>
      </c>
      <c r="E56" s="24">
        <v>0</v>
      </c>
      <c r="F56" s="6">
        <v>0</v>
      </c>
      <c r="G56" s="25">
        <v>0</v>
      </c>
      <c r="H56" s="26">
        <v>5620987</v>
      </c>
      <c r="I56" s="24">
        <v>14357000</v>
      </c>
      <c r="J56" s="6">
        <v>15076000</v>
      </c>
      <c r="K56" s="25">
        <v>15831000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12780000</v>
      </c>
      <c r="C59" s="6">
        <v>12800000</v>
      </c>
      <c r="D59" s="23">
        <v>0</v>
      </c>
      <c r="E59" s="24">
        <v>16174260</v>
      </c>
      <c r="F59" s="6">
        <v>0</v>
      </c>
      <c r="G59" s="25">
        <v>0</v>
      </c>
      <c r="H59" s="26">
        <v>0</v>
      </c>
      <c r="I59" s="24">
        <v>16982973</v>
      </c>
      <c r="J59" s="6">
        <v>17917037</v>
      </c>
      <c r="K59" s="25">
        <v>18902474</v>
      </c>
    </row>
    <row r="60" spans="1:11" ht="13.5">
      <c r="A60" s="33" t="s">
        <v>58</v>
      </c>
      <c r="B60" s="6">
        <v>15000000</v>
      </c>
      <c r="C60" s="6">
        <v>15000000</v>
      </c>
      <c r="D60" s="23">
        <v>15000000</v>
      </c>
      <c r="E60" s="24">
        <v>1876500</v>
      </c>
      <c r="F60" s="6">
        <v>15000000</v>
      </c>
      <c r="G60" s="25">
        <v>15000000</v>
      </c>
      <c r="H60" s="26">
        <v>15000000</v>
      </c>
      <c r="I60" s="24">
        <v>15000000</v>
      </c>
      <c r="J60" s="6">
        <v>15000000</v>
      </c>
      <c r="K60" s="25">
        <v>15000000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45358</v>
      </c>
      <c r="C62" s="92">
        <v>45358</v>
      </c>
      <c r="D62" s="93">
        <v>45358</v>
      </c>
      <c r="E62" s="91">
        <v>45358</v>
      </c>
      <c r="F62" s="92">
        <v>45358</v>
      </c>
      <c r="G62" s="93">
        <v>45358</v>
      </c>
      <c r="H62" s="94">
        <v>45358</v>
      </c>
      <c r="I62" s="91">
        <v>45358</v>
      </c>
      <c r="J62" s="92">
        <v>45358</v>
      </c>
      <c r="K62" s="93">
        <v>45358</v>
      </c>
    </row>
    <row r="63" spans="1:11" ht="13.5">
      <c r="A63" s="90" t="s">
        <v>61</v>
      </c>
      <c r="B63" s="91">
        <v>83637</v>
      </c>
      <c r="C63" s="92">
        <v>83637</v>
      </c>
      <c r="D63" s="93">
        <v>83637</v>
      </c>
      <c r="E63" s="91">
        <v>83637</v>
      </c>
      <c r="F63" s="92">
        <v>83637</v>
      </c>
      <c r="G63" s="93">
        <v>83637</v>
      </c>
      <c r="H63" s="94">
        <v>83637</v>
      </c>
      <c r="I63" s="91">
        <v>83637</v>
      </c>
      <c r="J63" s="92">
        <v>83637</v>
      </c>
      <c r="K63" s="93">
        <v>83637</v>
      </c>
    </row>
    <row r="64" spans="1:11" ht="13.5">
      <c r="A64" s="90" t="s">
        <v>62</v>
      </c>
      <c r="B64" s="91">
        <v>3243</v>
      </c>
      <c r="C64" s="92">
        <v>3243</v>
      </c>
      <c r="D64" s="93">
        <v>3243</v>
      </c>
      <c r="E64" s="91">
        <v>3243</v>
      </c>
      <c r="F64" s="92">
        <v>3243</v>
      </c>
      <c r="G64" s="93">
        <v>3243</v>
      </c>
      <c r="H64" s="94">
        <v>3243</v>
      </c>
      <c r="I64" s="91">
        <v>3243</v>
      </c>
      <c r="J64" s="92">
        <v>3243</v>
      </c>
      <c r="K64" s="93">
        <v>3243</v>
      </c>
    </row>
    <row r="65" spans="1:11" ht="13.5">
      <c r="A65" s="90" t="s">
        <v>63</v>
      </c>
      <c r="B65" s="91">
        <v>127597</v>
      </c>
      <c r="C65" s="92">
        <v>127597</v>
      </c>
      <c r="D65" s="93">
        <v>127597</v>
      </c>
      <c r="E65" s="91">
        <v>127597</v>
      </c>
      <c r="F65" s="92">
        <v>127597</v>
      </c>
      <c r="G65" s="93">
        <v>127597</v>
      </c>
      <c r="H65" s="94">
        <v>127597</v>
      </c>
      <c r="I65" s="91">
        <v>127597</v>
      </c>
      <c r="J65" s="92">
        <v>127597</v>
      </c>
      <c r="K65" s="93">
        <v>127597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1.0098445794772426</v>
      </c>
      <c r="C70" s="5">
        <f aca="true" t="shared" si="8" ref="C70:K70">IF(ISERROR(C71/C72),0,(C71/C72))</f>
        <v>0.9531654824469723</v>
      </c>
      <c r="D70" s="5">
        <f t="shared" si="8"/>
        <v>1.0655020769710086</v>
      </c>
      <c r="E70" s="5">
        <f t="shared" si="8"/>
        <v>1.0060399419065078</v>
      </c>
      <c r="F70" s="5">
        <f t="shared" si="8"/>
        <v>1.0060399419065078</v>
      </c>
      <c r="G70" s="5">
        <f t="shared" si="8"/>
        <v>1.0060399419065078</v>
      </c>
      <c r="H70" s="5">
        <f t="shared" si="8"/>
        <v>0.9566619953733964</v>
      </c>
      <c r="I70" s="5">
        <f t="shared" si="8"/>
        <v>0.8869041567096918</v>
      </c>
      <c r="J70" s="5">
        <f t="shared" si="8"/>
        <v>0.8895237486149822</v>
      </c>
      <c r="K70" s="5">
        <f t="shared" si="8"/>
        <v>0.8893306592239236</v>
      </c>
    </row>
    <row r="71" spans="1:11" ht="12.75" hidden="1">
      <c r="A71" s="1" t="s">
        <v>134</v>
      </c>
      <c r="B71" s="1">
        <f>+B83</f>
        <v>299393805</v>
      </c>
      <c r="C71" s="1">
        <f aca="true" t="shared" si="9" ref="C71:K71">+C83</f>
        <v>312512265</v>
      </c>
      <c r="D71" s="1">
        <f t="shared" si="9"/>
        <v>311777852</v>
      </c>
      <c r="E71" s="1">
        <f t="shared" si="9"/>
        <v>360445092</v>
      </c>
      <c r="F71" s="1">
        <f t="shared" si="9"/>
        <v>360445092</v>
      </c>
      <c r="G71" s="1">
        <f t="shared" si="9"/>
        <v>360445092</v>
      </c>
      <c r="H71" s="1">
        <f t="shared" si="9"/>
        <v>334431122</v>
      </c>
      <c r="I71" s="1">
        <f t="shared" si="9"/>
        <v>321778584</v>
      </c>
      <c r="J71" s="1">
        <f t="shared" si="9"/>
        <v>337982554</v>
      </c>
      <c r="K71" s="1">
        <f t="shared" si="9"/>
        <v>354963882</v>
      </c>
    </row>
    <row r="72" spans="1:11" ht="12.75" hidden="1">
      <c r="A72" s="1" t="s">
        <v>135</v>
      </c>
      <c r="B72" s="1">
        <f>+B77</f>
        <v>296475132</v>
      </c>
      <c r="C72" s="1">
        <f aca="true" t="shared" si="10" ref="C72:K72">+C77</f>
        <v>327867795</v>
      </c>
      <c r="D72" s="1">
        <f t="shared" si="10"/>
        <v>292611210</v>
      </c>
      <c r="E72" s="1">
        <f t="shared" si="10"/>
        <v>358281095</v>
      </c>
      <c r="F72" s="1">
        <f t="shared" si="10"/>
        <v>358281095</v>
      </c>
      <c r="G72" s="1">
        <f t="shared" si="10"/>
        <v>358281095</v>
      </c>
      <c r="H72" s="1">
        <f t="shared" si="10"/>
        <v>349581277</v>
      </c>
      <c r="I72" s="1">
        <f t="shared" si="10"/>
        <v>362811000</v>
      </c>
      <c r="J72" s="1">
        <f t="shared" si="10"/>
        <v>379959000</v>
      </c>
      <c r="K72" s="1">
        <f t="shared" si="10"/>
        <v>399136000</v>
      </c>
    </row>
    <row r="73" spans="1:11" ht="12.75" hidden="1">
      <c r="A73" s="1" t="s">
        <v>136</v>
      </c>
      <c r="B73" s="1">
        <f>+B74</f>
        <v>419668.33333333326</v>
      </c>
      <c r="C73" s="1">
        <f aca="true" t="shared" si="11" ref="C73:K73">+(C78+C80+C81+C82)-(B78+B80+B81+B82)</f>
        <v>3592360</v>
      </c>
      <c r="D73" s="1">
        <f t="shared" si="11"/>
        <v>-5147930</v>
      </c>
      <c r="E73" s="1">
        <f t="shared" si="11"/>
        <v>5147930</v>
      </c>
      <c r="F73" s="1">
        <f>+(F78+F80+F81+F82)-(D78+D80+D81+D82)</f>
        <v>5147930</v>
      </c>
      <c r="G73" s="1">
        <f>+(G78+G80+G81+G82)-(D78+D80+D81+D82)</f>
        <v>5147930</v>
      </c>
      <c r="H73" s="1">
        <f>+(H78+H80+H81+H82)-(D78+D80+D81+D82)</f>
        <v>40162798</v>
      </c>
      <c r="I73" s="1">
        <f>+(I78+I80+I81+I82)-(E78+E80+E81+E82)</f>
        <v>354389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137</v>
      </c>
      <c r="B74" s="1">
        <f>+TREND(C74:E74)</f>
        <v>419668.33333333326</v>
      </c>
      <c r="C74" s="1">
        <f>+C73</f>
        <v>3592360</v>
      </c>
      <c r="D74" s="1">
        <f aca="true" t="shared" si="12" ref="D74:K74">+D73</f>
        <v>-5147930</v>
      </c>
      <c r="E74" s="1">
        <f t="shared" si="12"/>
        <v>5147930</v>
      </c>
      <c r="F74" s="1">
        <f t="shared" si="12"/>
        <v>5147930</v>
      </c>
      <c r="G74" s="1">
        <f t="shared" si="12"/>
        <v>5147930</v>
      </c>
      <c r="H74" s="1">
        <f t="shared" si="12"/>
        <v>40162798</v>
      </c>
      <c r="I74" s="1">
        <f t="shared" si="12"/>
        <v>354389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138</v>
      </c>
      <c r="B75" s="1">
        <f>+B84-(((B80+B81+B78)*B70)-B79)</f>
        <v>-18673129.26539889</v>
      </c>
      <c r="C75" s="1">
        <f aca="true" t="shared" si="13" ref="C75:K75">+C84-(((C80+C81+C78)*C70)-C79)</f>
        <v>-9342771.187347814</v>
      </c>
      <c r="D75" s="1">
        <f t="shared" si="13"/>
        <v>34050102.02558017</v>
      </c>
      <c r="E75" s="1">
        <f t="shared" si="13"/>
        <v>-14170249.256220296</v>
      </c>
      <c r="F75" s="1">
        <f t="shared" si="13"/>
        <v>-14170249.256220296</v>
      </c>
      <c r="G75" s="1">
        <f t="shared" si="13"/>
        <v>-14170249.256220296</v>
      </c>
      <c r="H75" s="1">
        <f t="shared" si="13"/>
        <v>46060365.053986326</v>
      </c>
      <c r="I75" s="1">
        <f t="shared" si="13"/>
        <v>44556787.802574635</v>
      </c>
      <c r="J75" s="1">
        <f t="shared" si="13"/>
        <v>44316688.729274005</v>
      </c>
      <c r="K75" s="1">
        <f t="shared" si="13"/>
        <v>44334386.365216345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296475132</v>
      </c>
      <c r="C77" s="3">
        <v>327867795</v>
      </c>
      <c r="D77" s="3">
        <v>292611210</v>
      </c>
      <c r="E77" s="3">
        <v>358281095</v>
      </c>
      <c r="F77" s="3">
        <v>358281095</v>
      </c>
      <c r="G77" s="3">
        <v>358281095</v>
      </c>
      <c r="H77" s="3">
        <v>349581277</v>
      </c>
      <c r="I77" s="3">
        <v>362811000</v>
      </c>
      <c r="J77" s="3">
        <v>379959000</v>
      </c>
      <c r="K77" s="3">
        <v>399136000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5502319</v>
      </c>
      <c r="J78" s="3">
        <v>5502319</v>
      </c>
      <c r="K78" s="3">
        <v>5502319</v>
      </c>
    </row>
    <row r="79" spans="1:11" ht="12.75" hidden="1">
      <c r="A79" s="2" t="s">
        <v>66</v>
      </c>
      <c r="B79" s="3">
        <v>69898718</v>
      </c>
      <c r="C79" s="3">
        <v>77681957</v>
      </c>
      <c r="D79" s="3">
        <v>125846116</v>
      </c>
      <c r="E79" s="3">
        <v>77681957</v>
      </c>
      <c r="F79" s="3">
        <v>77681957</v>
      </c>
      <c r="G79" s="3">
        <v>77681957</v>
      </c>
      <c r="H79" s="3">
        <v>166901721</v>
      </c>
      <c r="I79" s="3">
        <v>125846116</v>
      </c>
      <c r="J79" s="3">
        <v>125846116</v>
      </c>
      <c r="K79" s="3">
        <v>125846116</v>
      </c>
    </row>
    <row r="80" spans="1:11" ht="12.75" hidden="1">
      <c r="A80" s="2" t="s">
        <v>67</v>
      </c>
      <c r="B80" s="3">
        <v>32612188</v>
      </c>
      <c r="C80" s="3">
        <v>33212524</v>
      </c>
      <c r="D80" s="3">
        <v>43043772</v>
      </c>
      <c r="E80" s="3">
        <v>33212524</v>
      </c>
      <c r="F80" s="3">
        <v>33212524</v>
      </c>
      <c r="G80" s="3">
        <v>33212524</v>
      </c>
      <c r="H80" s="3">
        <v>70612099</v>
      </c>
      <c r="I80" s="3">
        <v>39502138</v>
      </c>
      <c r="J80" s="3">
        <v>39502138</v>
      </c>
      <c r="K80" s="3">
        <v>39502138</v>
      </c>
    </row>
    <row r="81" spans="1:11" ht="12.75" hidden="1">
      <c r="A81" s="2" t="s">
        <v>68</v>
      </c>
      <c r="B81" s="3">
        <v>55096207</v>
      </c>
      <c r="C81" s="3">
        <v>58088231</v>
      </c>
      <c r="D81" s="3">
        <v>43109053</v>
      </c>
      <c r="E81" s="3">
        <v>58088231</v>
      </c>
      <c r="F81" s="3">
        <v>58088231</v>
      </c>
      <c r="G81" s="3">
        <v>58088231</v>
      </c>
      <c r="H81" s="3">
        <v>55703524</v>
      </c>
      <c r="I81" s="3">
        <v>46650687</v>
      </c>
      <c r="J81" s="3">
        <v>46650687</v>
      </c>
      <c r="K81" s="3">
        <v>46650687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299393805</v>
      </c>
      <c r="C83" s="3">
        <v>312512265</v>
      </c>
      <c r="D83" s="3">
        <v>311777852</v>
      </c>
      <c r="E83" s="3">
        <v>360445092</v>
      </c>
      <c r="F83" s="3">
        <v>360445092</v>
      </c>
      <c r="G83" s="3">
        <v>360445092</v>
      </c>
      <c r="H83" s="3">
        <v>334431122</v>
      </c>
      <c r="I83" s="3">
        <v>321778584</v>
      </c>
      <c r="J83" s="3">
        <v>337982554</v>
      </c>
      <c r="K83" s="3">
        <v>354963882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14729173</v>
      </c>
      <c r="C5" s="6">
        <v>18230205</v>
      </c>
      <c r="D5" s="23">
        <v>19507344</v>
      </c>
      <c r="E5" s="24">
        <v>21858471</v>
      </c>
      <c r="F5" s="6">
        <v>21858471</v>
      </c>
      <c r="G5" s="25">
        <v>21858471</v>
      </c>
      <c r="H5" s="26">
        <v>20848486</v>
      </c>
      <c r="I5" s="24">
        <v>22995111</v>
      </c>
      <c r="J5" s="6">
        <v>24190857</v>
      </c>
      <c r="K5" s="25">
        <v>25448781</v>
      </c>
    </row>
    <row r="6" spans="1:11" ht="13.5">
      <c r="A6" s="22" t="s">
        <v>18</v>
      </c>
      <c r="B6" s="6">
        <v>1654134</v>
      </c>
      <c r="C6" s="6">
        <v>1685461</v>
      </c>
      <c r="D6" s="23">
        <v>1722819</v>
      </c>
      <c r="E6" s="24">
        <v>1904203</v>
      </c>
      <c r="F6" s="6">
        <v>1904203</v>
      </c>
      <c r="G6" s="25">
        <v>1904203</v>
      </c>
      <c r="H6" s="26">
        <v>1824174</v>
      </c>
      <c r="I6" s="24">
        <v>2018456</v>
      </c>
      <c r="J6" s="6">
        <v>2139563</v>
      </c>
      <c r="K6" s="25">
        <v>2267937</v>
      </c>
    </row>
    <row r="7" spans="1:11" ht="13.5">
      <c r="A7" s="22" t="s">
        <v>19</v>
      </c>
      <c r="B7" s="6">
        <v>1138343</v>
      </c>
      <c r="C7" s="6">
        <v>1813802</v>
      </c>
      <c r="D7" s="23">
        <v>0</v>
      </c>
      <c r="E7" s="24">
        <v>1830503</v>
      </c>
      <c r="F7" s="6">
        <v>1830503</v>
      </c>
      <c r="G7" s="25">
        <v>1830503</v>
      </c>
      <c r="H7" s="26">
        <v>1556331</v>
      </c>
      <c r="I7" s="24">
        <v>1940333</v>
      </c>
      <c r="J7" s="6">
        <v>2056753</v>
      </c>
      <c r="K7" s="25">
        <v>2180158</v>
      </c>
    </row>
    <row r="8" spans="1:11" ht="13.5">
      <c r="A8" s="22" t="s">
        <v>20</v>
      </c>
      <c r="B8" s="6">
        <v>101320170</v>
      </c>
      <c r="C8" s="6">
        <v>129307103</v>
      </c>
      <c r="D8" s="23">
        <v>124758250</v>
      </c>
      <c r="E8" s="24">
        <v>145808000</v>
      </c>
      <c r="F8" s="6">
        <v>131847000</v>
      </c>
      <c r="G8" s="25">
        <v>131847000</v>
      </c>
      <c r="H8" s="26">
        <v>131984655</v>
      </c>
      <c r="I8" s="24">
        <v>142909000</v>
      </c>
      <c r="J8" s="6">
        <v>154427000</v>
      </c>
      <c r="K8" s="25">
        <v>166212000</v>
      </c>
    </row>
    <row r="9" spans="1:11" ht="13.5">
      <c r="A9" s="22" t="s">
        <v>21</v>
      </c>
      <c r="B9" s="6">
        <v>66000</v>
      </c>
      <c r="C9" s="6">
        <v>3859917</v>
      </c>
      <c r="D9" s="23">
        <v>6424476</v>
      </c>
      <c r="E9" s="24">
        <v>6561938</v>
      </c>
      <c r="F9" s="6">
        <v>4324675</v>
      </c>
      <c r="G9" s="25">
        <v>4324675</v>
      </c>
      <c r="H9" s="26">
        <v>19920488</v>
      </c>
      <c r="I9" s="24">
        <v>3831968</v>
      </c>
      <c r="J9" s="6">
        <v>4749833</v>
      </c>
      <c r="K9" s="25">
        <v>4301063</v>
      </c>
    </row>
    <row r="10" spans="1:11" ht="25.5">
      <c r="A10" s="27" t="s">
        <v>127</v>
      </c>
      <c r="B10" s="28">
        <f>SUM(B5:B9)</f>
        <v>118907820</v>
      </c>
      <c r="C10" s="29">
        <f aca="true" t="shared" si="0" ref="C10:K10">SUM(C5:C9)</f>
        <v>154896488</v>
      </c>
      <c r="D10" s="30">
        <f t="shared" si="0"/>
        <v>152412889</v>
      </c>
      <c r="E10" s="28">
        <f t="shared" si="0"/>
        <v>177963115</v>
      </c>
      <c r="F10" s="29">
        <f t="shared" si="0"/>
        <v>161764852</v>
      </c>
      <c r="G10" s="31">
        <f t="shared" si="0"/>
        <v>161764852</v>
      </c>
      <c r="H10" s="32">
        <f t="shared" si="0"/>
        <v>176134134</v>
      </c>
      <c r="I10" s="28">
        <f t="shared" si="0"/>
        <v>173694868</v>
      </c>
      <c r="J10" s="29">
        <f t="shared" si="0"/>
        <v>187564006</v>
      </c>
      <c r="K10" s="31">
        <f t="shared" si="0"/>
        <v>200409939</v>
      </c>
    </row>
    <row r="11" spans="1:11" ht="13.5">
      <c r="A11" s="22" t="s">
        <v>22</v>
      </c>
      <c r="B11" s="6">
        <v>49565315</v>
      </c>
      <c r="C11" s="6">
        <v>67668060</v>
      </c>
      <c r="D11" s="23">
        <v>73794887</v>
      </c>
      <c r="E11" s="24">
        <v>57126444</v>
      </c>
      <c r="F11" s="6">
        <v>77697799</v>
      </c>
      <c r="G11" s="25">
        <v>77697799</v>
      </c>
      <c r="H11" s="26">
        <v>84112083</v>
      </c>
      <c r="I11" s="24">
        <v>83214670</v>
      </c>
      <c r="J11" s="6">
        <v>89131000</v>
      </c>
      <c r="K11" s="25">
        <v>95459000</v>
      </c>
    </row>
    <row r="12" spans="1:11" ht="13.5">
      <c r="A12" s="22" t="s">
        <v>23</v>
      </c>
      <c r="B12" s="6">
        <v>11276904</v>
      </c>
      <c r="C12" s="6">
        <v>12494879</v>
      </c>
      <c r="D12" s="23">
        <v>13185058</v>
      </c>
      <c r="E12" s="24">
        <v>13852000</v>
      </c>
      <c r="F12" s="6">
        <v>13851805</v>
      </c>
      <c r="G12" s="25">
        <v>13851805</v>
      </c>
      <c r="H12" s="26">
        <v>13815234</v>
      </c>
      <c r="I12" s="24">
        <v>14821640</v>
      </c>
      <c r="J12" s="6">
        <v>15859155</v>
      </c>
      <c r="K12" s="25">
        <v>16969296</v>
      </c>
    </row>
    <row r="13" spans="1:11" ht="13.5">
      <c r="A13" s="22" t="s">
        <v>128</v>
      </c>
      <c r="B13" s="6">
        <v>9722573</v>
      </c>
      <c r="C13" s="6">
        <v>10395852</v>
      </c>
      <c r="D13" s="23">
        <v>12816722</v>
      </c>
      <c r="E13" s="24">
        <v>4023044</v>
      </c>
      <c r="F13" s="6">
        <v>4023044</v>
      </c>
      <c r="G13" s="25">
        <v>4023044</v>
      </c>
      <c r="H13" s="26">
        <v>14655818</v>
      </c>
      <c r="I13" s="24">
        <v>4916030</v>
      </c>
      <c r="J13" s="6">
        <v>5210992</v>
      </c>
      <c r="K13" s="25">
        <v>5523651</v>
      </c>
    </row>
    <row r="14" spans="1:11" ht="13.5">
      <c r="A14" s="22" t="s">
        <v>24</v>
      </c>
      <c r="B14" s="6">
        <v>257228</v>
      </c>
      <c r="C14" s="6">
        <v>128738</v>
      </c>
      <c r="D14" s="23">
        <v>142175</v>
      </c>
      <c r="E14" s="24">
        <v>51958</v>
      </c>
      <c r="F14" s="6">
        <v>51994</v>
      </c>
      <c r="G14" s="25">
        <v>51994</v>
      </c>
      <c r="H14" s="26">
        <v>242567</v>
      </c>
      <c r="I14" s="24">
        <v>200000</v>
      </c>
      <c r="J14" s="6">
        <v>212000</v>
      </c>
      <c r="K14" s="25">
        <v>224720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4400000</v>
      </c>
      <c r="F15" s="6">
        <v>6645000</v>
      </c>
      <c r="G15" s="25">
        <v>6645000</v>
      </c>
      <c r="H15" s="26">
        <v>5900950</v>
      </c>
      <c r="I15" s="24">
        <v>4540000</v>
      </c>
      <c r="J15" s="6">
        <v>4813000</v>
      </c>
      <c r="K15" s="25">
        <v>5102000</v>
      </c>
    </row>
    <row r="16" spans="1:11" ht="13.5">
      <c r="A16" s="33" t="s">
        <v>26</v>
      </c>
      <c r="B16" s="6">
        <v>210542</v>
      </c>
      <c r="C16" s="6">
        <v>876383</v>
      </c>
      <c r="D16" s="23">
        <v>0</v>
      </c>
      <c r="E16" s="24">
        <v>150000</v>
      </c>
      <c r="F16" s="6">
        <v>1500000</v>
      </c>
      <c r="G16" s="25">
        <v>1500000</v>
      </c>
      <c r="H16" s="26">
        <v>0</v>
      </c>
      <c r="I16" s="24">
        <v>1550000</v>
      </c>
      <c r="J16" s="6">
        <v>1643000</v>
      </c>
      <c r="K16" s="25">
        <v>1741580</v>
      </c>
    </row>
    <row r="17" spans="1:11" ht="13.5">
      <c r="A17" s="22" t="s">
        <v>27</v>
      </c>
      <c r="B17" s="6">
        <v>45135438</v>
      </c>
      <c r="C17" s="6">
        <v>48499068</v>
      </c>
      <c r="D17" s="23">
        <v>66496310</v>
      </c>
      <c r="E17" s="24">
        <v>77648497</v>
      </c>
      <c r="F17" s="6">
        <v>52664427</v>
      </c>
      <c r="G17" s="25">
        <v>52664427</v>
      </c>
      <c r="H17" s="26">
        <v>74590314</v>
      </c>
      <c r="I17" s="24">
        <v>55532421</v>
      </c>
      <c r="J17" s="6">
        <v>58863434</v>
      </c>
      <c r="K17" s="25">
        <v>62395769</v>
      </c>
    </row>
    <row r="18" spans="1:11" ht="13.5">
      <c r="A18" s="34" t="s">
        <v>28</v>
      </c>
      <c r="B18" s="35">
        <f>SUM(B11:B17)</f>
        <v>116168000</v>
      </c>
      <c r="C18" s="36">
        <f aca="true" t="shared" si="1" ref="C18:K18">SUM(C11:C17)</f>
        <v>140062980</v>
      </c>
      <c r="D18" s="37">
        <f t="shared" si="1"/>
        <v>166435152</v>
      </c>
      <c r="E18" s="35">
        <f t="shared" si="1"/>
        <v>157251943</v>
      </c>
      <c r="F18" s="36">
        <f t="shared" si="1"/>
        <v>156434069</v>
      </c>
      <c r="G18" s="38">
        <f t="shared" si="1"/>
        <v>156434069</v>
      </c>
      <c r="H18" s="39">
        <f t="shared" si="1"/>
        <v>193316966</v>
      </c>
      <c r="I18" s="35">
        <f t="shared" si="1"/>
        <v>164774761</v>
      </c>
      <c r="J18" s="36">
        <f t="shared" si="1"/>
        <v>175732581</v>
      </c>
      <c r="K18" s="38">
        <f t="shared" si="1"/>
        <v>187416016</v>
      </c>
    </row>
    <row r="19" spans="1:11" ht="13.5">
      <c r="A19" s="34" t="s">
        <v>29</v>
      </c>
      <c r="B19" s="40">
        <f>+B10-B18</f>
        <v>2739820</v>
      </c>
      <c r="C19" s="41">
        <f aca="true" t="shared" si="2" ref="C19:K19">+C10-C18</f>
        <v>14833508</v>
      </c>
      <c r="D19" s="42">
        <f t="shared" si="2"/>
        <v>-14022263</v>
      </c>
      <c r="E19" s="40">
        <f t="shared" si="2"/>
        <v>20711172</v>
      </c>
      <c r="F19" s="41">
        <f t="shared" si="2"/>
        <v>5330783</v>
      </c>
      <c r="G19" s="43">
        <f t="shared" si="2"/>
        <v>5330783</v>
      </c>
      <c r="H19" s="44">
        <f t="shared" si="2"/>
        <v>-17182832</v>
      </c>
      <c r="I19" s="40">
        <f t="shared" si="2"/>
        <v>8920107</v>
      </c>
      <c r="J19" s="41">
        <f t="shared" si="2"/>
        <v>11831425</v>
      </c>
      <c r="K19" s="43">
        <f t="shared" si="2"/>
        <v>12993923</v>
      </c>
    </row>
    <row r="20" spans="1:11" ht="13.5">
      <c r="A20" s="22" t="s">
        <v>30</v>
      </c>
      <c r="B20" s="24">
        <v>42891001</v>
      </c>
      <c r="C20" s="6">
        <v>47505098</v>
      </c>
      <c r="D20" s="23">
        <v>44415812</v>
      </c>
      <c r="E20" s="24">
        <v>43378000</v>
      </c>
      <c r="F20" s="6">
        <v>58378000</v>
      </c>
      <c r="G20" s="25">
        <v>58378000</v>
      </c>
      <c r="H20" s="26">
        <v>57541608</v>
      </c>
      <c r="I20" s="24">
        <v>46286000</v>
      </c>
      <c r="J20" s="6">
        <v>43873000</v>
      </c>
      <c r="K20" s="25">
        <v>45494000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45630821</v>
      </c>
      <c r="C22" s="52">
        <f aca="true" t="shared" si="3" ref="C22:K22">SUM(C19:C21)</f>
        <v>62338606</v>
      </c>
      <c r="D22" s="53">
        <f t="shared" si="3"/>
        <v>30393549</v>
      </c>
      <c r="E22" s="51">
        <f t="shared" si="3"/>
        <v>64089172</v>
      </c>
      <c r="F22" s="52">
        <f t="shared" si="3"/>
        <v>63708783</v>
      </c>
      <c r="G22" s="54">
        <f t="shared" si="3"/>
        <v>63708783</v>
      </c>
      <c r="H22" s="55">
        <f t="shared" si="3"/>
        <v>40358776</v>
      </c>
      <c r="I22" s="51">
        <f t="shared" si="3"/>
        <v>55206107</v>
      </c>
      <c r="J22" s="52">
        <f t="shared" si="3"/>
        <v>55704425</v>
      </c>
      <c r="K22" s="54">
        <f t="shared" si="3"/>
        <v>58487923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45630821</v>
      </c>
      <c r="C24" s="41">
        <f aca="true" t="shared" si="4" ref="C24:K24">SUM(C22:C23)</f>
        <v>62338606</v>
      </c>
      <c r="D24" s="42">
        <f t="shared" si="4"/>
        <v>30393549</v>
      </c>
      <c r="E24" s="40">
        <f t="shared" si="4"/>
        <v>64089172</v>
      </c>
      <c r="F24" s="41">
        <f t="shared" si="4"/>
        <v>63708783</v>
      </c>
      <c r="G24" s="43">
        <f t="shared" si="4"/>
        <v>63708783</v>
      </c>
      <c r="H24" s="44">
        <f t="shared" si="4"/>
        <v>40358776</v>
      </c>
      <c r="I24" s="40">
        <f t="shared" si="4"/>
        <v>55206107</v>
      </c>
      <c r="J24" s="41">
        <f t="shared" si="4"/>
        <v>55704425</v>
      </c>
      <c r="K24" s="43">
        <f t="shared" si="4"/>
        <v>58487923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36682838</v>
      </c>
      <c r="C27" s="7">
        <v>52438182</v>
      </c>
      <c r="D27" s="64">
        <v>46705955</v>
      </c>
      <c r="E27" s="65">
        <v>64089000</v>
      </c>
      <c r="F27" s="7">
        <v>63709000</v>
      </c>
      <c r="G27" s="66">
        <v>63709000</v>
      </c>
      <c r="H27" s="67">
        <v>58275772</v>
      </c>
      <c r="I27" s="65">
        <v>55206000</v>
      </c>
      <c r="J27" s="7">
        <v>44318200</v>
      </c>
      <c r="K27" s="66">
        <v>52965912</v>
      </c>
    </row>
    <row r="28" spans="1:11" ht="13.5">
      <c r="A28" s="68" t="s">
        <v>30</v>
      </c>
      <c r="B28" s="6">
        <v>35039516</v>
      </c>
      <c r="C28" s="6">
        <v>48486905</v>
      </c>
      <c r="D28" s="23">
        <v>41671643</v>
      </c>
      <c r="E28" s="24">
        <v>58378000</v>
      </c>
      <c r="F28" s="6">
        <v>58378000</v>
      </c>
      <c r="G28" s="25">
        <v>58378000</v>
      </c>
      <c r="H28" s="26">
        <v>57541608</v>
      </c>
      <c r="I28" s="24">
        <v>46286000</v>
      </c>
      <c r="J28" s="6">
        <v>43873000</v>
      </c>
      <c r="K28" s="25">
        <v>52494000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2950000</v>
      </c>
      <c r="G30" s="25">
        <v>2950000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1643322</v>
      </c>
      <c r="C31" s="6">
        <v>3951277</v>
      </c>
      <c r="D31" s="23">
        <v>5034306</v>
      </c>
      <c r="E31" s="24">
        <v>5711000</v>
      </c>
      <c r="F31" s="6">
        <v>2381000</v>
      </c>
      <c r="G31" s="25">
        <v>2381000</v>
      </c>
      <c r="H31" s="26">
        <v>734164</v>
      </c>
      <c r="I31" s="24">
        <v>8920000</v>
      </c>
      <c r="J31" s="6">
        <v>445200</v>
      </c>
      <c r="K31" s="25">
        <v>471912</v>
      </c>
    </row>
    <row r="32" spans="1:11" ht="13.5">
      <c r="A32" s="34" t="s">
        <v>36</v>
      </c>
      <c r="B32" s="7">
        <f>SUM(B28:B31)</f>
        <v>36682838</v>
      </c>
      <c r="C32" s="7">
        <f aca="true" t="shared" si="5" ref="C32:K32">SUM(C28:C31)</f>
        <v>52438182</v>
      </c>
      <c r="D32" s="64">
        <f t="shared" si="5"/>
        <v>46705949</v>
      </c>
      <c r="E32" s="65">
        <f t="shared" si="5"/>
        <v>64089000</v>
      </c>
      <c r="F32" s="7">
        <f t="shared" si="5"/>
        <v>63709000</v>
      </c>
      <c r="G32" s="66">
        <f t="shared" si="5"/>
        <v>63709000</v>
      </c>
      <c r="H32" s="67">
        <f t="shared" si="5"/>
        <v>58275772</v>
      </c>
      <c r="I32" s="65">
        <f t="shared" si="5"/>
        <v>55206000</v>
      </c>
      <c r="J32" s="7">
        <f t="shared" si="5"/>
        <v>44318200</v>
      </c>
      <c r="K32" s="66">
        <f t="shared" si="5"/>
        <v>52965912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31927180</v>
      </c>
      <c r="C35" s="6">
        <v>33293025</v>
      </c>
      <c r="D35" s="23">
        <v>31848866</v>
      </c>
      <c r="E35" s="24">
        <v>32666747</v>
      </c>
      <c r="F35" s="6">
        <v>32666747</v>
      </c>
      <c r="G35" s="25">
        <v>32666747</v>
      </c>
      <c r="H35" s="26">
        <v>40052982</v>
      </c>
      <c r="I35" s="24">
        <v>32576643</v>
      </c>
      <c r="J35" s="6">
        <v>37813315</v>
      </c>
      <c r="K35" s="25">
        <v>39682390</v>
      </c>
    </row>
    <row r="36" spans="1:11" ht="13.5">
      <c r="A36" s="22" t="s">
        <v>39</v>
      </c>
      <c r="B36" s="6">
        <v>255344162</v>
      </c>
      <c r="C36" s="6">
        <v>297421008</v>
      </c>
      <c r="D36" s="23">
        <v>334065637</v>
      </c>
      <c r="E36" s="24">
        <v>319530739</v>
      </c>
      <c r="F36" s="6">
        <v>319530739</v>
      </c>
      <c r="G36" s="25">
        <v>319530739</v>
      </c>
      <c r="H36" s="26">
        <v>362614251</v>
      </c>
      <c r="I36" s="24">
        <v>335362750</v>
      </c>
      <c r="J36" s="6">
        <v>352130888</v>
      </c>
      <c r="K36" s="25">
        <v>369737431</v>
      </c>
    </row>
    <row r="37" spans="1:11" ht="13.5">
      <c r="A37" s="22" t="s">
        <v>40</v>
      </c>
      <c r="B37" s="6">
        <v>17314667</v>
      </c>
      <c r="C37" s="6">
        <v>16507646</v>
      </c>
      <c r="D37" s="23">
        <v>28528673</v>
      </c>
      <c r="E37" s="24">
        <v>16496422</v>
      </c>
      <c r="F37" s="6">
        <v>16496422</v>
      </c>
      <c r="G37" s="25">
        <v>16496422</v>
      </c>
      <c r="H37" s="26">
        <v>25892189</v>
      </c>
      <c r="I37" s="24">
        <v>17135000</v>
      </c>
      <c r="J37" s="6">
        <v>18163100</v>
      </c>
      <c r="K37" s="25">
        <v>19252886</v>
      </c>
    </row>
    <row r="38" spans="1:11" ht="13.5">
      <c r="A38" s="22" t="s">
        <v>41</v>
      </c>
      <c r="B38" s="6">
        <v>7709928</v>
      </c>
      <c r="C38" s="6">
        <v>9385332</v>
      </c>
      <c r="D38" s="23">
        <v>3184583</v>
      </c>
      <c r="E38" s="24">
        <v>7954967</v>
      </c>
      <c r="F38" s="6">
        <v>7954967</v>
      </c>
      <c r="G38" s="25">
        <v>7954967</v>
      </c>
      <c r="H38" s="26">
        <v>3322384</v>
      </c>
      <c r="I38" s="24">
        <v>6543087</v>
      </c>
      <c r="J38" s="6">
        <v>6870241</v>
      </c>
      <c r="K38" s="25">
        <v>7213753</v>
      </c>
    </row>
    <row r="39" spans="1:11" ht="13.5">
      <c r="A39" s="22" t="s">
        <v>42</v>
      </c>
      <c r="B39" s="6">
        <v>262246747</v>
      </c>
      <c r="C39" s="6">
        <v>304821055</v>
      </c>
      <c r="D39" s="23">
        <v>334201247</v>
      </c>
      <c r="E39" s="24">
        <v>327746097</v>
      </c>
      <c r="F39" s="6">
        <v>327746097</v>
      </c>
      <c r="G39" s="25">
        <v>327746097</v>
      </c>
      <c r="H39" s="26">
        <v>373452660</v>
      </c>
      <c r="I39" s="24">
        <v>344261306</v>
      </c>
      <c r="J39" s="6">
        <v>364910862</v>
      </c>
      <c r="K39" s="25">
        <v>382953182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51921328</v>
      </c>
      <c r="C42" s="6">
        <v>40908326</v>
      </c>
      <c r="D42" s="23">
        <v>43892336</v>
      </c>
      <c r="E42" s="24">
        <v>62096590</v>
      </c>
      <c r="F42" s="6">
        <v>66522766</v>
      </c>
      <c r="G42" s="25">
        <v>66522766</v>
      </c>
      <c r="H42" s="26">
        <v>50201040</v>
      </c>
      <c r="I42" s="24">
        <v>52584304</v>
      </c>
      <c r="J42" s="6">
        <v>52287667</v>
      </c>
      <c r="K42" s="25">
        <v>62656976</v>
      </c>
    </row>
    <row r="43" spans="1:11" ht="13.5">
      <c r="A43" s="22" t="s">
        <v>45</v>
      </c>
      <c r="B43" s="6">
        <v>-36922628</v>
      </c>
      <c r="C43" s="6">
        <v>-49547333</v>
      </c>
      <c r="D43" s="23">
        <v>-46759873</v>
      </c>
      <c r="E43" s="24">
        <v>-64089000</v>
      </c>
      <c r="F43" s="6">
        <v>-63709001</v>
      </c>
      <c r="G43" s="25">
        <v>-63709001</v>
      </c>
      <c r="H43" s="26">
        <v>-51737319</v>
      </c>
      <c r="I43" s="24">
        <v>-55206000</v>
      </c>
      <c r="J43" s="6">
        <v>-44318000</v>
      </c>
      <c r="K43" s="25">
        <v>-52966000</v>
      </c>
    </row>
    <row r="44" spans="1:11" ht="13.5">
      <c r="A44" s="22" t="s">
        <v>46</v>
      </c>
      <c r="B44" s="6">
        <v>-280889</v>
      </c>
      <c r="C44" s="6">
        <v>-492934</v>
      </c>
      <c r="D44" s="23">
        <v>0</v>
      </c>
      <c r="E44" s="24">
        <v>7000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15677729</v>
      </c>
      <c r="C45" s="7">
        <v>6545788</v>
      </c>
      <c r="D45" s="64">
        <v>3678251</v>
      </c>
      <c r="E45" s="65">
        <v>514590</v>
      </c>
      <c r="F45" s="7">
        <v>6492016</v>
      </c>
      <c r="G45" s="66">
        <v>6492016</v>
      </c>
      <c r="H45" s="67">
        <v>2141972</v>
      </c>
      <c r="I45" s="65">
        <v>3870307</v>
      </c>
      <c r="J45" s="7">
        <v>11839974</v>
      </c>
      <c r="K45" s="66">
        <v>21530950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15714250</v>
      </c>
      <c r="C48" s="6">
        <v>6854308</v>
      </c>
      <c r="D48" s="23">
        <v>3678251</v>
      </c>
      <c r="E48" s="24">
        <v>11170969</v>
      </c>
      <c r="F48" s="6">
        <v>6491969</v>
      </c>
      <c r="G48" s="25">
        <v>6491969</v>
      </c>
      <c r="H48" s="26">
        <v>2141972</v>
      </c>
      <c r="I48" s="24">
        <v>3869600</v>
      </c>
      <c r="J48" s="6">
        <v>7691880</v>
      </c>
      <c r="K48" s="25">
        <v>8076473</v>
      </c>
    </row>
    <row r="49" spans="1:11" ht="13.5">
      <c r="A49" s="22" t="s">
        <v>50</v>
      </c>
      <c r="B49" s="6">
        <f>+B75</f>
        <v>-1173997.0484595485</v>
      </c>
      <c r="C49" s="6">
        <f aca="true" t="shared" si="6" ref="C49:K49">+C75</f>
        <v>-1686089.9956304356</v>
      </c>
      <c r="D49" s="23">
        <f t="shared" si="6"/>
        <v>4512801.433942024</v>
      </c>
      <c r="E49" s="24">
        <f t="shared" si="6"/>
        <v>569661.6911289077</v>
      </c>
      <c r="F49" s="6">
        <f t="shared" si="6"/>
        <v>-7760479.915676877</v>
      </c>
      <c r="G49" s="25">
        <f t="shared" si="6"/>
        <v>-7760479.915676877</v>
      </c>
      <c r="H49" s="26">
        <f t="shared" si="6"/>
        <v>-915881.710505832</v>
      </c>
      <c r="I49" s="24">
        <f t="shared" si="6"/>
        <v>-2442547.054199517</v>
      </c>
      <c r="J49" s="6">
        <f t="shared" si="6"/>
        <v>-1919097.66247157</v>
      </c>
      <c r="K49" s="25">
        <f t="shared" si="6"/>
        <v>-2291502.2921835855</v>
      </c>
    </row>
    <row r="50" spans="1:11" ht="13.5">
      <c r="A50" s="34" t="s">
        <v>51</v>
      </c>
      <c r="B50" s="7">
        <f>+B48-B49</f>
        <v>16888247.04845955</v>
      </c>
      <c r="C50" s="7">
        <f aca="true" t="shared" si="7" ref="C50:K50">+C48-C49</f>
        <v>8540397.995630436</v>
      </c>
      <c r="D50" s="64">
        <f t="shared" si="7"/>
        <v>-834550.4339420237</v>
      </c>
      <c r="E50" s="65">
        <f t="shared" si="7"/>
        <v>10601307.308871092</v>
      </c>
      <c r="F50" s="7">
        <f t="shared" si="7"/>
        <v>14252448.915676877</v>
      </c>
      <c r="G50" s="66">
        <f t="shared" si="7"/>
        <v>14252448.915676877</v>
      </c>
      <c r="H50" s="67">
        <f t="shared" si="7"/>
        <v>3057853.710505832</v>
      </c>
      <c r="I50" s="65">
        <f t="shared" si="7"/>
        <v>6312147.054199517</v>
      </c>
      <c r="J50" s="7">
        <f t="shared" si="7"/>
        <v>9610977.66247157</v>
      </c>
      <c r="K50" s="66">
        <f t="shared" si="7"/>
        <v>10367975.292183585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296478838</v>
      </c>
      <c r="C53" s="6">
        <v>296963468</v>
      </c>
      <c r="D53" s="23">
        <v>330210418</v>
      </c>
      <c r="E53" s="24">
        <v>64089000</v>
      </c>
      <c r="F53" s="6">
        <v>63709000</v>
      </c>
      <c r="G53" s="25">
        <v>63709000</v>
      </c>
      <c r="H53" s="26">
        <v>368385175</v>
      </c>
      <c r="I53" s="24">
        <v>335363006</v>
      </c>
      <c r="J53" s="6">
        <v>352131200</v>
      </c>
      <c r="K53" s="25">
        <v>369736912</v>
      </c>
    </row>
    <row r="54" spans="1:11" ht="13.5">
      <c r="A54" s="22" t="s">
        <v>128</v>
      </c>
      <c r="B54" s="6">
        <v>9722573</v>
      </c>
      <c r="C54" s="6">
        <v>10395852</v>
      </c>
      <c r="D54" s="23">
        <v>12816722</v>
      </c>
      <c r="E54" s="24">
        <v>4023044</v>
      </c>
      <c r="F54" s="6">
        <v>4023044</v>
      </c>
      <c r="G54" s="25">
        <v>4023044</v>
      </c>
      <c r="H54" s="26">
        <v>14655818</v>
      </c>
      <c r="I54" s="24">
        <v>4916030</v>
      </c>
      <c r="J54" s="6">
        <v>5210992</v>
      </c>
      <c r="K54" s="25">
        <v>5523651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2430000</v>
      </c>
      <c r="J56" s="6">
        <v>2576000</v>
      </c>
      <c r="K56" s="25">
        <v>2730000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3213072</v>
      </c>
      <c r="C60" s="6">
        <v>0</v>
      </c>
      <c r="D60" s="23">
        <v>0</v>
      </c>
      <c r="E60" s="24">
        <v>425000</v>
      </c>
      <c r="F60" s="6">
        <v>425000</v>
      </c>
      <c r="G60" s="25">
        <v>425000</v>
      </c>
      <c r="H60" s="26">
        <v>425000</v>
      </c>
      <c r="I60" s="24">
        <v>447100</v>
      </c>
      <c r="J60" s="6">
        <v>470349</v>
      </c>
      <c r="K60" s="25">
        <v>494807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19861</v>
      </c>
      <c r="D63" s="93">
        <v>19861</v>
      </c>
      <c r="E63" s="91">
        <v>0</v>
      </c>
      <c r="F63" s="92">
        <v>21488</v>
      </c>
      <c r="G63" s="93">
        <v>21488</v>
      </c>
      <c r="H63" s="94">
        <v>21488</v>
      </c>
      <c r="I63" s="91">
        <v>21488</v>
      </c>
      <c r="J63" s="92">
        <v>21488</v>
      </c>
      <c r="K63" s="93">
        <v>21488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38599</v>
      </c>
      <c r="D65" s="93">
        <v>38599</v>
      </c>
      <c r="E65" s="91">
        <v>0</v>
      </c>
      <c r="F65" s="92">
        <v>40971</v>
      </c>
      <c r="G65" s="93">
        <v>40971</v>
      </c>
      <c r="H65" s="94">
        <v>40971</v>
      </c>
      <c r="I65" s="91">
        <v>40971</v>
      </c>
      <c r="J65" s="92">
        <v>40971</v>
      </c>
      <c r="K65" s="93">
        <v>40971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1.1237766429917078</v>
      </c>
      <c r="C70" s="5">
        <f aca="true" t="shared" si="8" ref="C70:K70">IF(ISERROR(C71/C72),0,(C71/C72))</f>
        <v>0.6439935037555126</v>
      </c>
      <c r="D70" s="5">
        <f t="shared" si="8"/>
        <v>0.6185703960915925</v>
      </c>
      <c r="E70" s="5">
        <f t="shared" si="8"/>
        <v>0.7343437073490009</v>
      </c>
      <c r="F70" s="5">
        <f t="shared" si="8"/>
        <v>0.9213232263393744</v>
      </c>
      <c r="G70" s="5">
        <f t="shared" si="8"/>
        <v>0.9213232263393744</v>
      </c>
      <c r="H70" s="5">
        <f t="shared" si="8"/>
        <v>0.5183350617803596</v>
      </c>
      <c r="I70" s="5">
        <f t="shared" si="8"/>
        <v>0.6784936732842709</v>
      </c>
      <c r="J70" s="5">
        <f t="shared" si="8"/>
        <v>0.6631887777747498</v>
      </c>
      <c r="K70" s="5">
        <f t="shared" si="8"/>
        <v>0.6781017710128007</v>
      </c>
    </row>
    <row r="71" spans="1:11" ht="12.75" hidden="1">
      <c r="A71" s="1" t="s">
        <v>134</v>
      </c>
      <c r="B71" s="1">
        <f>+B83</f>
        <v>18485347</v>
      </c>
      <c r="C71" s="1">
        <f aca="true" t="shared" si="9" ref="C71:K71">+C83</f>
        <v>15311321</v>
      </c>
      <c r="D71" s="1">
        <f t="shared" si="9"/>
        <v>17106341</v>
      </c>
      <c r="E71" s="1">
        <f t="shared" si="9"/>
        <v>22268688</v>
      </c>
      <c r="F71" s="1">
        <f t="shared" si="9"/>
        <v>25877527</v>
      </c>
      <c r="G71" s="1">
        <f t="shared" si="9"/>
        <v>25877527</v>
      </c>
      <c r="H71" s="1">
        <f t="shared" si="9"/>
        <v>22077522</v>
      </c>
      <c r="I71" s="1">
        <f t="shared" si="9"/>
        <v>19571513</v>
      </c>
      <c r="J71" s="1">
        <f t="shared" si="9"/>
        <v>20612075</v>
      </c>
      <c r="K71" s="1">
        <f t="shared" si="9"/>
        <v>21711314</v>
      </c>
    </row>
    <row r="72" spans="1:11" ht="12.75" hidden="1">
      <c r="A72" s="1" t="s">
        <v>135</v>
      </c>
      <c r="B72" s="1">
        <f>+B77</f>
        <v>16449307</v>
      </c>
      <c r="C72" s="1">
        <f aca="true" t="shared" si="10" ref="C72:K72">+C77</f>
        <v>23775583</v>
      </c>
      <c r="D72" s="1">
        <f t="shared" si="10"/>
        <v>27654639</v>
      </c>
      <c r="E72" s="1">
        <f t="shared" si="10"/>
        <v>30324612</v>
      </c>
      <c r="F72" s="1">
        <f t="shared" si="10"/>
        <v>28087349</v>
      </c>
      <c r="G72" s="1">
        <f t="shared" si="10"/>
        <v>28087349</v>
      </c>
      <c r="H72" s="1">
        <f t="shared" si="10"/>
        <v>42593148</v>
      </c>
      <c r="I72" s="1">
        <f t="shared" si="10"/>
        <v>28845535</v>
      </c>
      <c r="J72" s="1">
        <f t="shared" si="10"/>
        <v>31080253</v>
      </c>
      <c r="K72" s="1">
        <f t="shared" si="10"/>
        <v>32017781</v>
      </c>
    </row>
    <row r="73" spans="1:11" ht="12.75" hidden="1">
      <c r="A73" s="1" t="s">
        <v>136</v>
      </c>
      <c r="B73" s="1">
        <f>+B74</f>
        <v>10211261.333333334</v>
      </c>
      <c r="C73" s="1">
        <f aca="true" t="shared" si="11" ref="C73:K73">+(C78+C80+C81+C82)-(B78+B80+B81+B82)</f>
        <v>10225787</v>
      </c>
      <c r="D73" s="1">
        <f t="shared" si="11"/>
        <v>1731898</v>
      </c>
      <c r="E73" s="1">
        <f t="shared" si="11"/>
        <v>-6674837</v>
      </c>
      <c r="F73" s="1">
        <f>+(F78+F80+F81+F82)-(D78+D80+D81+D82)</f>
        <v>-1995837</v>
      </c>
      <c r="G73" s="1">
        <f>+(G78+G80+G81+G82)-(D78+D80+D81+D82)</f>
        <v>-1995837</v>
      </c>
      <c r="H73" s="1">
        <f>+(H78+H80+H81+H82)-(D78+D80+D81+D82)</f>
        <v>9740395</v>
      </c>
      <c r="I73" s="1">
        <f>+(I78+I80+I81+I82)-(E78+E80+E81+E82)</f>
        <v>7211265</v>
      </c>
      <c r="J73" s="1">
        <f t="shared" si="11"/>
        <v>1414392</v>
      </c>
      <c r="K73" s="1">
        <f t="shared" si="11"/>
        <v>1484482</v>
      </c>
    </row>
    <row r="74" spans="1:11" ht="12.75" hidden="1">
      <c r="A74" s="1" t="s">
        <v>137</v>
      </c>
      <c r="B74" s="1">
        <f>+TREND(C74:E74)</f>
        <v>10211261.333333334</v>
      </c>
      <c r="C74" s="1">
        <f>+C73</f>
        <v>10225787</v>
      </c>
      <c r="D74" s="1">
        <f aca="true" t="shared" si="12" ref="D74:K74">+D73</f>
        <v>1731898</v>
      </c>
      <c r="E74" s="1">
        <f t="shared" si="12"/>
        <v>-6674837</v>
      </c>
      <c r="F74" s="1">
        <f t="shared" si="12"/>
        <v>-1995837</v>
      </c>
      <c r="G74" s="1">
        <f t="shared" si="12"/>
        <v>-1995837</v>
      </c>
      <c r="H74" s="1">
        <f t="shared" si="12"/>
        <v>9740395</v>
      </c>
      <c r="I74" s="1">
        <f t="shared" si="12"/>
        <v>7211265</v>
      </c>
      <c r="J74" s="1">
        <f t="shared" si="12"/>
        <v>1414392</v>
      </c>
      <c r="K74" s="1">
        <f t="shared" si="12"/>
        <v>1484482</v>
      </c>
    </row>
    <row r="75" spans="1:11" ht="12.75" hidden="1">
      <c r="A75" s="1" t="s">
        <v>138</v>
      </c>
      <c r="B75" s="1">
        <f>+B84-(((B80+B81+B78)*B70)-B79)</f>
        <v>-1173997.0484595485</v>
      </c>
      <c r="C75" s="1">
        <f aca="true" t="shared" si="13" ref="C75:K75">+C84-(((C80+C81+C78)*C70)-C79)</f>
        <v>-1686089.9956304356</v>
      </c>
      <c r="D75" s="1">
        <f t="shared" si="13"/>
        <v>4512801.433942024</v>
      </c>
      <c r="E75" s="1">
        <f t="shared" si="13"/>
        <v>569661.6911289077</v>
      </c>
      <c r="F75" s="1">
        <f t="shared" si="13"/>
        <v>-7760479.915676877</v>
      </c>
      <c r="G75" s="1">
        <f t="shared" si="13"/>
        <v>-7760479.915676877</v>
      </c>
      <c r="H75" s="1">
        <f t="shared" si="13"/>
        <v>-915881.710505832</v>
      </c>
      <c r="I75" s="1">
        <f t="shared" si="13"/>
        <v>-2442547.054199517</v>
      </c>
      <c r="J75" s="1">
        <f t="shared" si="13"/>
        <v>-1919097.66247157</v>
      </c>
      <c r="K75" s="1">
        <f t="shared" si="13"/>
        <v>-2291502.2921835855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16449307</v>
      </c>
      <c r="C77" s="3">
        <v>23775583</v>
      </c>
      <c r="D77" s="3">
        <v>27654639</v>
      </c>
      <c r="E77" s="3">
        <v>30324612</v>
      </c>
      <c r="F77" s="3">
        <v>28087349</v>
      </c>
      <c r="G77" s="3">
        <v>28087349</v>
      </c>
      <c r="H77" s="3">
        <v>42593148</v>
      </c>
      <c r="I77" s="3">
        <v>28845535</v>
      </c>
      <c r="J77" s="3">
        <v>31080253</v>
      </c>
      <c r="K77" s="3">
        <v>32017781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17045715</v>
      </c>
      <c r="C79" s="3">
        <v>15340272</v>
      </c>
      <c r="D79" s="3">
        <v>21500826</v>
      </c>
      <c r="E79" s="3">
        <v>16354951</v>
      </c>
      <c r="F79" s="3">
        <v>16354951</v>
      </c>
      <c r="G79" s="3">
        <v>16354951</v>
      </c>
      <c r="H79" s="3">
        <v>18734724</v>
      </c>
      <c r="I79" s="3">
        <v>17035000</v>
      </c>
      <c r="J79" s="3">
        <v>18057100</v>
      </c>
      <c r="K79" s="3">
        <v>19140526</v>
      </c>
    </row>
    <row r="80" spans="1:11" ht="12.75" hidden="1">
      <c r="A80" s="2" t="s">
        <v>67</v>
      </c>
      <c r="B80" s="3">
        <v>15298844</v>
      </c>
      <c r="C80" s="3">
        <v>21858157</v>
      </c>
      <c r="D80" s="3">
        <v>26563536</v>
      </c>
      <c r="E80" s="3">
        <v>20497641</v>
      </c>
      <c r="F80" s="3">
        <v>25176641</v>
      </c>
      <c r="G80" s="3">
        <v>25176641</v>
      </c>
      <c r="H80" s="3">
        <v>34446932</v>
      </c>
      <c r="I80" s="3">
        <v>27659000</v>
      </c>
      <c r="J80" s="3">
        <v>29041950</v>
      </c>
      <c r="K80" s="3">
        <v>30494047</v>
      </c>
    </row>
    <row r="81" spans="1:11" ht="12.75" hidden="1">
      <c r="A81" s="2" t="s">
        <v>68</v>
      </c>
      <c r="B81" s="3">
        <v>914086</v>
      </c>
      <c r="C81" s="3">
        <v>4580560</v>
      </c>
      <c r="D81" s="3">
        <v>899829</v>
      </c>
      <c r="E81" s="3">
        <v>998137</v>
      </c>
      <c r="F81" s="3">
        <v>998137</v>
      </c>
      <c r="G81" s="3">
        <v>998137</v>
      </c>
      <c r="H81" s="3">
        <v>3464078</v>
      </c>
      <c r="I81" s="3">
        <v>1048043</v>
      </c>
      <c r="J81" s="3">
        <v>1079485</v>
      </c>
      <c r="K81" s="3">
        <v>1111870</v>
      </c>
    </row>
    <row r="82" spans="1:11" ht="12.75" hidden="1">
      <c r="A82" s="2" t="s">
        <v>69</v>
      </c>
      <c r="B82" s="3">
        <v>0</v>
      </c>
      <c r="C82" s="3">
        <v>0</v>
      </c>
      <c r="D82" s="3">
        <v>707250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18485347</v>
      </c>
      <c r="C83" s="3">
        <v>15311321</v>
      </c>
      <c r="D83" s="3">
        <v>17106341</v>
      </c>
      <c r="E83" s="3">
        <v>22268688</v>
      </c>
      <c r="F83" s="3">
        <v>25877527</v>
      </c>
      <c r="G83" s="3">
        <v>25877527</v>
      </c>
      <c r="H83" s="3">
        <v>22077522</v>
      </c>
      <c r="I83" s="3">
        <v>19571513</v>
      </c>
      <c r="J83" s="3">
        <v>20612075</v>
      </c>
      <c r="K83" s="3">
        <v>21711314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55859670</v>
      </c>
      <c r="C5" s="6">
        <v>58080545</v>
      </c>
      <c r="D5" s="23">
        <v>65712878</v>
      </c>
      <c r="E5" s="24">
        <v>74309601</v>
      </c>
      <c r="F5" s="6">
        <v>74310000</v>
      </c>
      <c r="G5" s="25">
        <v>74310000</v>
      </c>
      <c r="H5" s="26">
        <v>55731407</v>
      </c>
      <c r="I5" s="24">
        <v>65117000</v>
      </c>
      <c r="J5" s="6">
        <v>68503000</v>
      </c>
      <c r="K5" s="25">
        <v>72065000</v>
      </c>
    </row>
    <row r="6" spans="1:11" ht="13.5">
      <c r="A6" s="22" t="s">
        <v>18</v>
      </c>
      <c r="B6" s="6">
        <v>55738019</v>
      </c>
      <c r="C6" s="6">
        <v>65648003</v>
      </c>
      <c r="D6" s="23">
        <v>92534853</v>
      </c>
      <c r="E6" s="24">
        <v>93445910</v>
      </c>
      <c r="F6" s="6">
        <v>93445000</v>
      </c>
      <c r="G6" s="25">
        <v>93445000</v>
      </c>
      <c r="H6" s="26">
        <v>71176654</v>
      </c>
      <c r="I6" s="24">
        <v>77078000</v>
      </c>
      <c r="J6" s="6">
        <v>81150000</v>
      </c>
      <c r="K6" s="25">
        <v>85368000</v>
      </c>
    </row>
    <row r="7" spans="1:11" ht="13.5">
      <c r="A7" s="22" t="s">
        <v>19</v>
      </c>
      <c r="B7" s="6">
        <v>824987</v>
      </c>
      <c r="C7" s="6">
        <v>3956490</v>
      </c>
      <c r="D7" s="23">
        <v>776601</v>
      </c>
      <c r="E7" s="24">
        <v>1000000</v>
      </c>
      <c r="F7" s="6">
        <v>1000000</v>
      </c>
      <c r="G7" s="25">
        <v>1000000</v>
      </c>
      <c r="H7" s="26">
        <v>787257</v>
      </c>
      <c r="I7" s="24">
        <v>1000000</v>
      </c>
      <c r="J7" s="6">
        <v>1052000</v>
      </c>
      <c r="K7" s="25">
        <v>1107000</v>
      </c>
    </row>
    <row r="8" spans="1:11" ht="13.5">
      <c r="A8" s="22" t="s">
        <v>20</v>
      </c>
      <c r="B8" s="6">
        <v>106376001</v>
      </c>
      <c r="C8" s="6">
        <v>133145476</v>
      </c>
      <c r="D8" s="23">
        <v>128155885</v>
      </c>
      <c r="E8" s="24">
        <v>139744000</v>
      </c>
      <c r="F8" s="6">
        <v>138379000</v>
      </c>
      <c r="G8" s="25">
        <v>138379000</v>
      </c>
      <c r="H8" s="26">
        <v>196193075</v>
      </c>
      <c r="I8" s="24">
        <v>151514000</v>
      </c>
      <c r="J8" s="6">
        <v>161967000</v>
      </c>
      <c r="K8" s="25">
        <v>174202000</v>
      </c>
    </row>
    <row r="9" spans="1:11" ht="13.5">
      <c r="A9" s="22" t="s">
        <v>21</v>
      </c>
      <c r="B9" s="6">
        <v>11760636</v>
      </c>
      <c r="C9" s="6">
        <v>49091351</v>
      </c>
      <c r="D9" s="23">
        <v>62971112</v>
      </c>
      <c r="E9" s="24">
        <v>12366600</v>
      </c>
      <c r="F9" s="6">
        <v>14574000</v>
      </c>
      <c r="G9" s="25">
        <v>14574000</v>
      </c>
      <c r="H9" s="26">
        <v>34567518</v>
      </c>
      <c r="I9" s="24">
        <v>12492000</v>
      </c>
      <c r="J9" s="6">
        <v>13142600</v>
      </c>
      <c r="K9" s="25">
        <v>13824363</v>
      </c>
    </row>
    <row r="10" spans="1:11" ht="25.5">
      <c r="A10" s="27" t="s">
        <v>127</v>
      </c>
      <c r="B10" s="28">
        <f>SUM(B5:B9)</f>
        <v>230559313</v>
      </c>
      <c r="C10" s="29">
        <f aca="true" t="shared" si="0" ref="C10:K10">SUM(C5:C9)</f>
        <v>309921865</v>
      </c>
      <c r="D10" s="30">
        <f t="shared" si="0"/>
        <v>350151329</v>
      </c>
      <c r="E10" s="28">
        <f t="shared" si="0"/>
        <v>320866111</v>
      </c>
      <c r="F10" s="29">
        <f t="shared" si="0"/>
        <v>321708000</v>
      </c>
      <c r="G10" s="31">
        <f t="shared" si="0"/>
        <v>321708000</v>
      </c>
      <c r="H10" s="32">
        <f t="shared" si="0"/>
        <v>358455911</v>
      </c>
      <c r="I10" s="28">
        <f t="shared" si="0"/>
        <v>307201000</v>
      </c>
      <c r="J10" s="29">
        <f t="shared" si="0"/>
        <v>325814600</v>
      </c>
      <c r="K10" s="31">
        <f t="shared" si="0"/>
        <v>346566363</v>
      </c>
    </row>
    <row r="11" spans="1:11" ht="13.5">
      <c r="A11" s="22" t="s">
        <v>22</v>
      </c>
      <c r="B11" s="6">
        <v>81836401</v>
      </c>
      <c r="C11" s="6">
        <v>102912764</v>
      </c>
      <c r="D11" s="23">
        <v>114230840</v>
      </c>
      <c r="E11" s="24">
        <v>130727746</v>
      </c>
      <c r="F11" s="6">
        <v>132927993</v>
      </c>
      <c r="G11" s="25">
        <v>132927993</v>
      </c>
      <c r="H11" s="26">
        <v>130441504</v>
      </c>
      <c r="I11" s="24">
        <v>121111000</v>
      </c>
      <c r="J11" s="6">
        <v>127409000</v>
      </c>
      <c r="K11" s="25">
        <v>134034000</v>
      </c>
    </row>
    <row r="12" spans="1:11" ht="13.5">
      <c r="A12" s="22" t="s">
        <v>23</v>
      </c>
      <c r="B12" s="6">
        <v>13487389</v>
      </c>
      <c r="C12" s="6">
        <v>14057365</v>
      </c>
      <c r="D12" s="23">
        <v>14211321</v>
      </c>
      <c r="E12" s="24">
        <v>15850101</v>
      </c>
      <c r="F12" s="6">
        <v>16837000</v>
      </c>
      <c r="G12" s="25">
        <v>16837000</v>
      </c>
      <c r="H12" s="26">
        <v>16027016</v>
      </c>
      <c r="I12" s="24">
        <v>16000000</v>
      </c>
      <c r="J12" s="6">
        <v>16832000</v>
      </c>
      <c r="K12" s="25">
        <v>17707000</v>
      </c>
    </row>
    <row r="13" spans="1:11" ht="13.5">
      <c r="A13" s="22" t="s">
        <v>128</v>
      </c>
      <c r="B13" s="6">
        <v>52776889</v>
      </c>
      <c r="C13" s="6">
        <v>40331625</v>
      </c>
      <c r="D13" s="23">
        <v>41812745</v>
      </c>
      <c r="E13" s="24">
        <v>41000000</v>
      </c>
      <c r="F13" s="6">
        <v>47893000</v>
      </c>
      <c r="G13" s="25">
        <v>47893000</v>
      </c>
      <c r="H13" s="26">
        <v>41729804</v>
      </c>
      <c r="I13" s="24">
        <v>51500000</v>
      </c>
      <c r="J13" s="6">
        <v>54178000</v>
      </c>
      <c r="K13" s="25">
        <v>56995000</v>
      </c>
    </row>
    <row r="14" spans="1:11" ht="13.5">
      <c r="A14" s="22" t="s">
        <v>24</v>
      </c>
      <c r="B14" s="6">
        <v>1880137</v>
      </c>
      <c r="C14" s="6">
        <v>6194401</v>
      </c>
      <c r="D14" s="23">
        <v>4640345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54514242</v>
      </c>
      <c r="C15" s="6">
        <v>62251722</v>
      </c>
      <c r="D15" s="23">
        <v>66659488</v>
      </c>
      <c r="E15" s="24">
        <v>70000000</v>
      </c>
      <c r="F15" s="6">
        <v>80230993</v>
      </c>
      <c r="G15" s="25">
        <v>80230993</v>
      </c>
      <c r="H15" s="26">
        <v>65539069</v>
      </c>
      <c r="I15" s="24">
        <v>54748000</v>
      </c>
      <c r="J15" s="6">
        <v>57595000</v>
      </c>
      <c r="K15" s="25">
        <v>60590000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104109996</v>
      </c>
      <c r="C17" s="6">
        <v>129631136</v>
      </c>
      <c r="D17" s="23">
        <v>153100358</v>
      </c>
      <c r="E17" s="24">
        <v>34275977</v>
      </c>
      <c r="F17" s="6">
        <v>110953989</v>
      </c>
      <c r="G17" s="25">
        <v>110953989</v>
      </c>
      <c r="H17" s="26">
        <v>125791556</v>
      </c>
      <c r="I17" s="24">
        <v>99501000</v>
      </c>
      <c r="J17" s="6">
        <v>103097000</v>
      </c>
      <c r="K17" s="25">
        <v>110920000</v>
      </c>
    </row>
    <row r="18" spans="1:11" ht="13.5">
      <c r="A18" s="34" t="s">
        <v>28</v>
      </c>
      <c r="B18" s="35">
        <f>SUM(B11:B17)</f>
        <v>308605054</v>
      </c>
      <c r="C18" s="36">
        <f aca="true" t="shared" si="1" ref="C18:K18">SUM(C11:C17)</f>
        <v>355379013</v>
      </c>
      <c r="D18" s="37">
        <f t="shared" si="1"/>
        <v>394655097</v>
      </c>
      <c r="E18" s="35">
        <f t="shared" si="1"/>
        <v>291853824</v>
      </c>
      <c r="F18" s="36">
        <f t="shared" si="1"/>
        <v>388842975</v>
      </c>
      <c r="G18" s="38">
        <f t="shared" si="1"/>
        <v>388842975</v>
      </c>
      <c r="H18" s="39">
        <f t="shared" si="1"/>
        <v>379528949</v>
      </c>
      <c r="I18" s="35">
        <f t="shared" si="1"/>
        <v>342860000</v>
      </c>
      <c r="J18" s="36">
        <f t="shared" si="1"/>
        <v>359111000</v>
      </c>
      <c r="K18" s="38">
        <f t="shared" si="1"/>
        <v>380246000</v>
      </c>
    </row>
    <row r="19" spans="1:11" ht="13.5">
      <c r="A19" s="34" t="s">
        <v>29</v>
      </c>
      <c r="B19" s="40">
        <f>+B10-B18</f>
        <v>-78045741</v>
      </c>
      <c r="C19" s="41">
        <f aca="true" t="shared" si="2" ref="C19:K19">+C10-C18</f>
        <v>-45457148</v>
      </c>
      <c r="D19" s="42">
        <f t="shared" si="2"/>
        <v>-44503768</v>
      </c>
      <c r="E19" s="40">
        <f t="shared" si="2"/>
        <v>29012287</v>
      </c>
      <c r="F19" s="41">
        <f t="shared" si="2"/>
        <v>-67134975</v>
      </c>
      <c r="G19" s="43">
        <f t="shared" si="2"/>
        <v>-67134975</v>
      </c>
      <c r="H19" s="44">
        <f t="shared" si="2"/>
        <v>-21073038</v>
      </c>
      <c r="I19" s="40">
        <f t="shared" si="2"/>
        <v>-35659000</v>
      </c>
      <c r="J19" s="41">
        <f t="shared" si="2"/>
        <v>-33296400</v>
      </c>
      <c r="K19" s="43">
        <f t="shared" si="2"/>
        <v>-33679637</v>
      </c>
    </row>
    <row r="20" spans="1:11" ht="13.5">
      <c r="A20" s="22" t="s">
        <v>30</v>
      </c>
      <c r="B20" s="24">
        <v>50586548</v>
      </c>
      <c r="C20" s="6">
        <v>48957000</v>
      </c>
      <c r="D20" s="23">
        <v>54492000</v>
      </c>
      <c r="E20" s="24">
        <v>57388000</v>
      </c>
      <c r="F20" s="6">
        <v>0</v>
      </c>
      <c r="G20" s="25">
        <v>0</v>
      </c>
      <c r="H20" s="26">
        <v>0</v>
      </c>
      <c r="I20" s="24">
        <v>48335000</v>
      </c>
      <c r="J20" s="6">
        <v>47900000</v>
      </c>
      <c r="K20" s="25">
        <v>41463000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-27459193</v>
      </c>
      <c r="C22" s="52">
        <f aca="true" t="shared" si="3" ref="C22:K22">SUM(C19:C21)</f>
        <v>3499852</v>
      </c>
      <c r="D22" s="53">
        <f t="shared" si="3"/>
        <v>9988232</v>
      </c>
      <c r="E22" s="51">
        <f t="shared" si="3"/>
        <v>86400287</v>
      </c>
      <c r="F22" s="52">
        <f t="shared" si="3"/>
        <v>-67134975</v>
      </c>
      <c r="G22" s="54">
        <f t="shared" si="3"/>
        <v>-67134975</v>
      </c>
      <c r="H22" s="55">
        <f t="shared" si="3"/>
        <v>-21073038</v>
      </c>
      <c r="I22" s="51">
        <f t="shared" si="3"/>
        <v>12676000</v>
      </c>
      <c r="J22" s="52">
        <f t="shared" si="3"/>
        <v>14603600</v>
      </c>
      <c r="K22" s="54">
        <f t="shared" si="3"/>
        <v>7783363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-27459193</v>
      </c>
      <c r="C24" s="41">
        <f aca="true" t="shared" si="4" ref="C24:K24">SUM(C22:C23)</f>
        <v>3499852</v>
      </c>
      <c r="D24" s="42">
        <f t="shared" si="4"/>
        <v>9988232</v>
      </c>
      <c r="E24" s="40">
        <f t="shared" si="4"/>
        <v>86400287</v>
      </c>
      <c r="F24" s="41">
        <f t="shared" si="4"/>
        <v>-67134975</v>
      </c>
      <c r="G24" s="43">
        <f t="shared" si="4"/>
        <v>-67134975</v>
      </c>
      <c r="H24" s="44">
        <f t="shared" si="4"/>
        <v>-21073038</v>
      </c>
      <c r="I24" s="40">
        <f t="shared" si="4"/>
        <v>12676000</v>
      </c>
      <c r="J24" s="41">
        <f t="shared" si="4"/>
        <v>14603600</v>
      </c>
      <c r="K24" s="43">
        <f t="shared" si="4"/>
        <v>7783363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57410832</v>
      </c>
      <c r="C27" s="7">
        <v>44936195</v>
      </c>
      <c r="D27" s="64">
        <v>37615314</v>
      </c>
      <c r="E27" s="65">
        <v>57570000</v>
      </c>
      <c r="F27" s="7">
        <v>57388000</v>
      </c>
      <c r="G27" s="66">
        <v>57388000</v>
      </c>
      <c r="H27" s="67">
        <v>37615314</v>
      </c>
      <c r="I27" s="65">
        <v>48335000</v>
      </c>
      <c r="J27" s="7">
        <v>47900000</v>
      </c>
      <c r="K27" s="66">
        <v>41463000</v>
      </c>
    </row>
    <row r="28" spans="1:11" ht="13.5">
      <c r="A28" s="68" t="s">
        <v>30</v>
      </c>
      <c r="B28" s="6">
        <v>57410832</v>
      </c>
      <c r="C28" s="6">
        <v>40473395</v>
      </c>
      <c r="D28" s="23">
        <v>37615314</v>
      </c>
      <c r="E28" s="24">
        <v>57570000</v>
      </c>
      <c r="F28" s="6">
        <v>57388000</v>
      </c>
      <c r="G28" s="25">
        <v>57388000</v>
      </c>
      <c r="H28" s="26">
        <v>37615314</v>
      </c>
      <c r="I28" s="24">
        <v>48335000</v>
      </c>
      <c r="J28" s="6">
        <v>47900000</v>
      </c>
      <c r="K28" s="25">
        <v>41463000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4462800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57410832</v>
      </c>
      <c r="C32" s="7">
        <f aca="true" t="shared" si="5" ref="C32:K32">SUM(C28:C31)</f>
        <v>44936195</v>
      </c>
      <c r="D32" s="64">
        <f t="shared" si="5"/>
        <v>37615314</v>
      </c>
      <c r="E32" s="65">
        <f t="shared" si="5"/>
        <v>57570000</v>
      </c>
      <c r="F32" s="7">
        <f t="shared" si="5"/>
        <v>57388000</v>
      </c>
      <c r="G32" s="66">
        <f t="shared" si="5"/>
        <v>57388000</v>
      </c>
      <c r="H32" s="67">
        <f t="shared" si="5"/>
        <v>37615314</v>
      </c>
      <c r="I32" s="65">
        <f t="shared" si="5"/>
        <v>48335000</v>
      </c>
      <c r="J32" s="7">
        <f t="shared" si="5"/>
        <v>47900000</v>
      </c>
      <c r="K32" s="66">
        <f t="shared" si="5"/>
        <v>41463000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34679265</v>
      </c>
      <c r="C35" s="6">
        <v>42279860</v>
      </c>
      <c r="D35" s="23">
        <v>68635160</v>
      </c>
      <c r="E35" s="24">
        <v>158148286</v>
      </c>
      <c r="F35" s="6">
        <v>114293321</v>
      </c>
      <c r="G35" s="25">
        <v>114293321</v>
      </c>
      <c r="H35" s="26">
        <v>78404210</v>
      </c>
      <c r="I35" s="24">
        <v>54976600</v>
      </c>
      <c r="J35" s="6">
        <v>57835594</v>
      </c>
      <c r="K35" s="25">
        <v>60843044</v>
      </c>
    </row>
    <row r="36" spans="1:11" ht="13.5">
      <c r="A36" s="22" t="s">
        <v>39</v>
      </c>
      <c r="B36" s="6">
        <v>464814434</v>
      </c>
      <c r="C36" s="6">
        <v>416076891</v>
      </c>
      <c r="D36" s="23">
        <v>408284530</v>
      </c>
      <c r="E36" s="24">
        <v>69145903</v>
      </c>
      <c r="F36" s="6">
        <v>445283638</v>
      </c>
      <c r="G36" s="25">
        <v>445283638</v>
      </c>
      <c r="H36" s="26">
        <v>394697449</v>
      </c>
      <c r="I36" s="24">
        <v>415302873</v>
      </c>
      <c r="J36" s="6">
        <v>436898623</v>
      </c>
      <c r="K36" s="25">
        <v>459617351</v>
      </c>
    </row>
    <row r="37" spans="1:11" ht="13.5">
      <c r="A37" s="22" t="s">
        <v>40</v>
      </c>
      <c r="B37" s="6">
        <v>104437845</v>
      </c>
      <c r="C37" s="6">
        <v>120502557</v>
      </c>
      <c r="D37" s="23">
        <v>134747433</v>
      </c>
      <c r="E37" s="24">
        <v>57000000</v>
      </c>
      <c r="F37" s="6">
        <v>140132962</v>
      </c>
      <c r="G37" s="25">
        <v>140132962</v>
      </c>
      <c r="H37" s="26">
        <v>156024636</v>
      </c>
      <c r="I37" s="24">
        <v>39665454</v>
      </c>
      <c r="J37" s="6">
        <v>41728057</v>
      </c>
      <c r="K37" s="25">
        <v>43897916</v>
      </c>
    </row>
    <row r="38" spans="1:11" ht="13.5">
      <c r="A38" s="22" t="s">
        <v>41</v>
      </c>
      <c r="B38" s="6">
        <v>13460430</v>
      </c>
      <c r="C38" s="6">
        <v>9127857</v>
      </c>
      <c r="D38" s="23">
        <v>9127857</v>
      </c>
      <c r="E38" s="24">
        <v>0</v>
      </c>
      <c r="F38" s="6">
        <v>0</v>
      </c>
      <c r="G38" s="25">
        <v>0</v>
      </c>
      <c r="H38" s="26">
        <v>5469626</v>
      </c>
      <c r="I38" s="24">
        <v>156162795</v>
      </c>
      <c r="J38" s="6">
        <v>164283261</v>
      </c>
      <c r="K38" s="25">
        <v>172825990</v>
      </c>
    </row>
    <row r="39" spans="1:11" ht="13.5">
      <c r="A39" s="22" t="s">
        <v>42</v>
      </c>
      <c r="B39" s="6">
        <v>381595424</v>
      </c>
      <c r="C39" s="6">
        <v>328726337</v>
      </c>
      <c r="D39" s="23">
        <v>333044400</v>
      </c>
      <c r="E39" s="24">
        <v>170294189</v>
      </c>
      <c r="F39" s="6">
        <v>419443997</v>
      </c>
      <c r="G39" s="25">
        <v>419443997</v>
      </c>
      <c r="H39" s="26">
        <v>311607397</v>
      </c>
      <c r="I39" s="24">
        <v>274451224</v>
      </c>
      <c r="J39" s="6">
        <v>288722899</v>
      </c>
      <c r="K39" s="25">
        <v>303736489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38893140</v>
      </c>
      <c r="C42" s="6">
        <v>46445651</v>
      </c>
      <c r="D42" s="23">
        <v>38393186</v>
      </c>
      <c r="E42" s="24">
        <v>70248761</v>
      </c>
      <c r="F42" s="6">
        <v>-12747153</v>
      </c>
      <c r="G42" s="25">
        <v>-12747153</v>
      </c>
      <c r="H42" s="26">
        <v>38155970</v>
      </c>
      <c r="I42" s="24">
        <v>53991220</v>
      </c>
      <c r="J42" s="6">
        <v>69037679</v>
      </c>
      <c r="K42" s="25">
        <v>67511898</v>
      </c>
    </row>
    <row r="43" spans="1:11" ht="13.5">
      <c r="A43" s="22" t="s">
        <v>45</v>
      </c>
      <c r="B43" s="6">
        <v>-57167728</v>
      </c>
      <c r="C43" s="6">
        <v>-44936195</v>
      </c>
      <c r="D43" s="23">
        <v>-34129902</v>
      </c>
      <c r="E43" s="24">
        <v>-57387996</v>
      </c>
      <c r="F43" s="6">
        <v>0</v>
      </c>
      <c r="G43" s="25">
        <v>0</v>
      </c>
      <c r="H43" s="26">
        <v>-34129902</v>
      </c>
      <c r="I43" s="24">
        <v>-47535000</v>
      </c>
      <c r="J43" s="6">
        <v>-51077756</v>
      </c>
      <c r="K43" s="25">
        <v>-53733800</v>
      </c>
    </row>
    <row r="44" spans="1:11" ht="13.5">
      <c r="A44" s="22" t="s">
        <v>46</v>
      </c>
      <c r="B44" s="6">
        <v>13204174</v>
      </c>
      <c r="C44" s="6">
        <v>-3378030</v>
      </c>
      <c r="D44" s="23">
        <v>-4693872</v>
      </c>
      <c r="E44" s="24">
        <v>0</v>
      </c>
      <c r="F44" s="6">
        <v>0</v>
      </c>
      <c r="G44" s="25">
        <v>0</v>
      </c>
      <c r="H44" s="26">
        <v>-4753267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4246240</v>
      </c>
      <c r="C45" s="7">
        <v>2377666</v>
      </c>
      <c r="D45" s="64">
        <v>1947077</v>
      </c>
      <c r="E45" s="65">
        <v>15238765</v>
      </c>
      <c r="F45" s="7">
        <v>-12747153</v>
      </c>
      <c r="G45" s="66">
        <v>-12747153</v>
      </c>
      <c r="H45" s="67">
        <v>1220222</v>
      </c>
      <c r="I45" s="65">
        <v>9956221</v>
      </c>
      <c r="J45" s="7">
        <v>27916144</v>
      </c>
      <c r="K45" s="66">
        <v>41694242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4246240</v>
      </c>
      <c r="C48" s="6">
        <v>2377664</v>
      </c>
      <c r="D48" s="23">
        <v>1947422</v>
      </c>
      <c r="E48" s="24">
        <v>5948752</v>
      </c>
      <c r="F48" s="6">
        <v>2250000</v>
      </c>
      <c r="G48" s="25">
        <v>2250000</v>
      </c>
      <c r="H48" s="26">
        <v>865272</v>
      </c>
      <c r="I48" s="24">
        <v>7378000</v>
      </c>
      <c r="J48" s="6">
        <v>7761656</v>
      </c>
      <c r="K48" s="25">
        <v>8165262</v>
      </c>
    </row>
    <row r="49" spans="1:11" ht="13.5">
      <c r="A49" s="22" t="s">
        <v>50</v>
      </c>
      <c r="B49" s="6">
        <f>+B75</f>
        <v>68554308.2019441</v>
      </c>
      <c r="C49" s="6">
        <f aca="true" t="shared" si="6" ref="C49:K49">+C75</f>
        <v>72105249.65686227</v>
      </c>
      <c r="D49" s="23">
        <f t="shared" si="6"/>
        <v>102587408.69657473</v>
      </c>
      <c r="E49" s="24">
        <f t="shared" si="6"/>
        <v>-43816354.91293348</v>
      </c>
      <c r="F49" s="6">
        <f t="shared" si="6"/>
        <v>15943894.895887762</v>
      </c>
      <c r="G49" s="25">
        <f t="shared" si="6"/>
        <v>15943894.895887762</v>
      </c>
      <c r="H49" s="26">
        <f t="shared" si="6"/>
        <v>87716782.88355912</v>
      </c>
      <c r="I49" s="24">
        <f t="shared" si="6"/>
        <v>-7613255.015894778</v>
      </c>
      <c r="J49" s="6">
        <f t="shared" si="6"/>
        <v>-11370047.80307749</v>
      </c>
      <c r="K49" s="25">
        <f t="shared" si="6"/>
        <v>-11961936.771266818</v>
      </c>
    </row>
    <row r="50" spans="1:11" ht="13.5">
      <c r="A50" s="34" t="s">
        <v>51</v>
      </c>
      <c r="B50" s="7">
        <f>+B48-B49</f>
        <v>-64308068.2019441</v>
      </c>
      <c r="C50" s="7">
        <f aca="true" t="shared" si="7" ref="C50:K50">+C48-C49</f>
        <v>-69727585.65686227</v>
      </c>
      <c r="D50" s="64">
        <f t="shared" si="7"/>
        <v>-100639986.69657473</v>
      </c>
      <c r="E50" s="65">
        <f t="shared" si="7"/>
        <v>49765106.91293348</v>
      </c>
      <c r="F50" s="7">
        <f t="shared" si="7"/>
        <v>-13693894.895887762</v>
      </c>
      <c r="G50" s="66">
        <f t="shared" si="7"/>
        <v>-13693894.895887762</v>
      </c>
      <c r="H50" s="67">
        <f t="shared" si="7"/>
        <v>-86851510.88355912</v>
      </c>
      <c r="I50" s="65">
        <f t="shared" si="7"/>
        <v>14991255.015894778</v>
      </c>
      <c r="J50" s="7">
        <f t="shared" si="7"/>
        <v>19131703.80307749</v>
      </c>
      <c r="K50" s="66">
        <f t="shared" si="7"/>
        <v>20127198.771266818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464814434</v>
      </c>
      <c r="C53" s="6">
        <v>469418891</v>
      </c>
      <c r="D53" s="23">
        <v>393781278</v>
      </c>
      <c r="E53" s="24">
        <v>286440507</v>
      </c>
      <c r="F53" s="6">
        <v>286258507</v>
      </c>
      <c r="G53" s="25">
        <v>286258507</v>
      </c>
      <c r="H53" s="26">
        <v>266485821</v>
      </c>
      <c r="I53" s="24">
        <v>415302474</v>
      </c>
      <c r="J53" s="6">
        <v>436898459</v>
      </c>
      <c r="K53" s="25">
        <v>457617926</v>
      </c>
    </row>
    <row r="54" spans="1:11" ht="13.5">
      <c r="A54" s="22" t="s">
        <v>128</v>
      </c>
      <c r="B54" s="6">
        <v>52776889</v>
      </c>
      <c r="C54" s="6">
        <v>40331625</v>
      </c>
      <c r="D54" s="23">
        <v>41812745</v>
      </c>
      <c r="E54" s="24">
        <v>41000000</v>
      </c>
      <c r="F54" s="6">
        <v>47893000</v>
      </c>
      <c r="G54" s="25">
        <v>47893000</v>
      </c>
      <c r="H54" s="26">
        <v>41729804</v>
      </c>
      <c r="I54" s="24">
        <v>51500000</v>
      </c>
      <c r="J54" s="6">
        <v>54178000</v>
      </c>
      <c r="K54" s="25">
        <v>56995000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7926474</v>
      </c>
      <c r="C56" s="6">
        <v>0</v>
      </c>
      <c r="D56" s="23">
        <v>41692910</v>
      </c>
      <c r="E56" s="24">
        <v>0</v>
      </c>
      <c r="F56" s="6">
        <v>0</v>
      </c>
      <c r="G56" s="25">
        <v>0</v>
      </c>
      <c r="H56" s="26">
        <v>41692910</v>
      </c>
      <c r="I56" s="24">
        <v>9303493</v>
      </c>
      <c r="J56" s="6">
        <v>9787631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45000</v>
      </c>
      <c r="G60" s="25">
        <v>45000</v>
      </c>
      <c r="H60" s="26">
        <v>0</v>
      </c>
      <c r="I60" s="24">
        <v>1886005</v>
      </c>
      <c r="J60" s="6">
        <v>826877</v>
      </c>
      <c r="K60" s="25">
        <v>869875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1.0056887202383786</v>
      </c>
      <c r="C70" s="5">
        <f aca="true" t="shared" si="8" ref="C70:K70">IF(ISERROR(C71/C72),0,(C71/C72))</f>
        <v>0.8578062529709035</v>
      </c>
      <c r="D70" s="5">
        <f t="shared" si="8"/>
        <v>0.6584783331499479</v>
      </c>
      <c r="E70" s="5">
        <f t="shared" si="8"/>
        <v>0.6942701354773262</v>
      </c>
      <c r="F70" s="5">
        <f t="shared" si="8"/>
        <v>1.0000030279542071</v>
      </c>
      <c r="G70" s="5">
        <f t="shared" si="8"/>
        <v>1.0000030279542071</v>
      </c>
      <c r="H70" s="5">
        <f t="shared" si="8"/>
        <v>0.8629152861218724</v>
      </c>
      <c r="I70" s="5">
        <f t="shared" si="8"/>
        <v>0.9065287841078193</v>
      </c>
      <c r="J70" s="5">
        <f t="shared" si="8"/>
        <v>0.9743050478655615</v>
      </c>
      <c r="K70" s="5">
        <f t="shared" si="8"/>
        <v>0.9743174484232516</v>
      </c>
    </row>
    <row r="71" spans="1:11" ht="12.75" hidden="1">
      <c r="A71" s="1" t="s">
        <v>134</v>
      </c>
      <c r="B71" s="1">
        <f>+B83</f>
        <v>124060076</v>
      </c>
      <c r="C71" s="1">
        <f aca="true" t="shared" si="9" ref="C71:K71">+C83</f>
        <v>148245990</v>
      </c>
      <c r="D71" s="1">
        <f t="shared" si="9"/>
        <v>145667815</v>
      </c>
      <c r="E71" s="1">
        <f t="shared" si="9"/>
        <v>122970592</v>
      </c>
      <c r="F71" s="1">
        <f t="shared" si="9"/>
        <v>179329543</v>
      </c>
      <c r="G71" s="1">
        <f t="shared" si="9"/>
        <v>179329543</v>
      </c>
      <c r="H71" s="1">
        <f t="shared" si="9"/>
        <v>138966211</v>
      </c>
      <c r="I71" s="1">
        <f t="shared" si="9"/>
        <v>139502995</v>
      </c>
      <c r="J71" s="1">
        <f t="shared" si="9"/>
        <v>157792210</v>
      </c>
      <c r="K71" s="1">
        <f t="shared" si="9"/>
        <v>165996766</v>
      </c>
    </row>
    <row r="72" spans="1:11" ht="12.75" hidden="1">
      <c r="A72" s="1" t="s">
        <v>135</v>
      </c>
      <c r="B72" s="1">
        <f>+B77</f>
        <v>123358325</v>
      </c>
      <c r="C72" s="1">
        <f aca="true" t="shared" si="10" ref="C72:K72">+C77</f>
        <v>172819899</v>
      </c>
      <c r="D72" s="1">
        <f t="shared" si="10"/>
        <v>221218843</v>
      </c>
      <c r="E72" s="1">
        <f t="shared" si="10"/>
        <v>177122111</v>
      </c>
      <c r="F72" s="1">
        <f t="shared" si="10"/>
        <v>179329000</v>
      </c>
      <c r="G72" s="1">
        <f t="shared" si="10"/>
        <v>179329000</v>
      </c>
      <c r="H72" s="1">
        <f t="shared" si="10"/>
        <v>161042704</v>
      </c>
      <c r="I72" s="1">
        <f t="shared" si="10"/>
        <v>153887000</v>
      </c>
      <c r="J72" s="1">
        <f t="shared" si="10"/>
        <v>161953600</v>
      </c>
      <c r="K72" s="1">
        <f t="shared" si="10"/>
        <v>170372363</v>
      </c>
    </row>
    <row r="73" spans="1:11" ht="12.75" hidden="1">
      <c r="A73" s="1" t="s">
        <v>136</v>
      </c>
      <c r="B73" s="1">
        <f>+B74</f>
        <v>1493208.5000000075</v>
      </c>
      <c r="C73" s="1">
        <f aca="true" t="shared" si="11" ref="C73:K73">+(C78+C80+C81+C82)-(B78+B80+B81+B82)</f>
        <v>7749777</v>
      </c>
      <c r="D73" s="1">
        <f t="shared" si="11"/>
        <v>26119550</v>
      </c>
      <c r="E73" s="1">
        <f t="shared" si="11"/>
        <v>82028734</v>
      </c>
      <c r="F73" s="1">
        <f>+(F78+F80+F81+F82)-(D78+D80+D81+D82)</f>
        <v>41872521</v>
      </c>
      <c r="G73" s="1">
        <f>+(G78+G80+G81+G82)-(D78+D80+D81+D82)</f>
        <v>41872521</v>
      </c>
      <c r="H73" s="1">
        <f>+(H78+H80+H81+H82)-(D78+D80+D81+D82)</f>
        <v>11402489</v>
      </c>
      <c r="I73" s="1">
        <f>+(I78+I80+I81+I82)-(E78+E80+E81+E82)</f>
        <v>-98077800</v>
      </c>
      <c r="J73" s="1">
        <f t="shared" si="11"/>
        <v>2451189</v>
      </c>
      <c r="K73" s="1">
        <f t="shared" si="11"/>
        <v>2578440</v>
      </c>
    </row>
    <row r="74" spans="1:11" ht="12.75" hidden="1">
      <c r="A74" s="1" t="s">
        <v>137</v>
      </c>
      <c r="B74" s="1">
        <f>+TREND(C74:E74)</f>
        <v>1493208.5000000075</v>
      </c>
      <c r="C74" s="1">
        <f>+C73</f>
        <v>7749777</v>
      </c>
      <c r="D74" s="1">
        <f aca="true" t="shared" si="12" ref="D74:K74">+D73</f>
        <v>26119550</v>
      </c>
      <c r="E74" s="1">
        <f t="shared" si="12"/>
        <v>82028734</v>
      </c>
      <c r="F74" s="1">
        <f t="shared" si="12"/>
        <v>41872521</v>
      </c>
      <c r="G74" s="1">
        <f t="shared" si="12"/>
        <v>41872521</v>
      </c>
      <c r="H74" s="1">
        <f t="shared" si="12"/>
        <v>11402489</v>
      </c>
      <c r="I74" s="1">
        <f t="shared" si="12"/>
        <v>-98077800</v>
      </c>
      <c r="J74" s="1">
        <f t="shared" si="12"/>
        <v>2451189</v>
      </c>
      <c r="K74" s="1">
        <f t="shared" si="12"/>
        <v>2578440</v>
      </c>
    </row>
    <row r="75" spans="1:11" ht="12.75" hidden="1">
      <c r="A75" s="1" t="s">
        <v>138</v>
      </c>
      <c r="B75" s="1">
        <f>+B84-(((B80+B81+B78)*B70)-B79)</f>
        <v>68554308.2019441</v>
      </c>
      <c r="C75" s="1">
        <f aca="true" t="shared" si="13" ref="C75:K75">+C84-(((C80+C81+C78)*C70)-C79)</f>
        <v>72105249.65686227</v>
      </c>
      <c r="D75" s="1">
        <f t="shared" si="13"/>
        <v>102587408.69657473</v>
      </c>
      <c r="E75" s="1">
        <f t="shared" si="13"/>
        <v>-43816354.91293348</v>
      </c>
      <c r="F75" s="1">
        <f t="shared" si="13"/>
        <v>15943894.895887762</v>
      </c>
      <c r="G75" s="1">
        <f t="shared" si="13"/>
        <v>15943894.895887762</v>
      </c>
      <c r="H75" s="1">
        <f t="shared" si="13"/>
        <v>87716782.88355912</v>
      </c>
      <c r="I75" s="1">
        <f t="shared" si="13"/>
        <v>-7613255.015894778</v>
      </c>
      <c r="J75" s="1">
        <f t="shared" si="13"/>
        <v>-11370047.80307749</v>
      </c>
      <c r="K75" s="1">
        <f t="shared" si="13"/>
        <v>-11961936.771266818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123358325</v>
      </c>
      <c r="C77" s="3">
        <v>172819899</v>
      </c>
      <c r="D77" s="3">
        <v>221218843</v>
      </c>
      <c r="E77" s="3">
        <v>177122111</v>
      </c>
      <c r="F77" s="3">
        <v>179329000</v>
      </c>
      <c r="G77" s="3">
        <v>179329000</v>
      </c>
      <c r="H77" s="3">
        <v>161042704</v>
      </c>
      <c r="I77" s="3">
        <v>153887000</v>
      </c>
      <c r="J77" s="3">
        <v>161953600</v>
      </c>
      <c r="K77" s="3">
        <v>170372363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98035006</v>
      </c>
      <c r="C79" s="3">
        <v>103898737</v>
      </c>
      <c r="D79" s="3">
        <v>122167605</v>
      </c>
      <c r="E79" s="3">
        <v>57000000</v>
      </c>
      <c r="F79" s="3">
        <v>121000000</v>
      </c>
      <c r="G79" s="3">
        <v>121000000</v>
      </c>
      <c r="H79" s="3">
        <v>152077971</v>
      </c>
      <c r="I79" s="3">
        <v>35115254</v>
      </c>
      <c r="J79" s="3">
        <v>36941247</v>
      </c>
      <c r="K79" s="3">
        <v>38862192</v>
      </c>
    </row>
    <row r="80" spans="1:11" ht="12.75" hidden="1">
      <c r="A80" s="2" t="s">
        <v>67</v>
      </c>
      <c r="B80" s="3">
        <v>6264262</v>
      </c>
      <c r="C80" s="3">
        <v>7961237</v>
      </c>
      <c r="D80" s="3">
        <v>0</v>
      </c>
      <c r="E80" s="3">
        <v>11300000</v>
      </c>
      <c r="F80" s="3">
        <v>-28856213</v>
      </c>
      <c r="G80" s="3">
        <v>-28856213</v>
      </c>
      <c r="H80" s="3">
        <v>43353277</v>
      </c>
      <c r="I80" s="3">
        <v>44747600</v>
      </c>
      <c r="J80" s="3">
        <v>47074475</v>
      </c>
      <c r="K80" s="3">
        <v>49522348</v>
      </c>
    </row>
    <row r="81" spans="1:11" ht="12.75" hidden="1">
      <c r="A81" s="2" t="s">
        <v>68</v>
      </c>
      <c r="B81" s="3">
        <v>23049677</v>
      </c>
      <c r="C81" s="3">
        <v>29102479</v>
      </c>
      <c r="D81" s="3">
        <v>29735521</v>
      </c>
      <c r="E81" s="3">
        <v>133912000</v>
      </c>
      <c r="F81" s="3">
        <v>133912000</v>
      </c>
      <c r="G81" s="3">
        <v>133912000</v>
      </c>
      <c r="H81" s="3">
        <v>31232478</v>
      </c>
      <c r="I81" s="3">
        <v>2386600</v>
      </c>
      <c r="J81" s="3">
        <v>2510914</v>
      </c>
      <c r="K81" s="3">
        <v>2641481</v>
      </c>
    </row>
    <row r="82" spans="1:11" ht="12.75" hidden="1">
      <c r="A82" s="2" t="s">
        <v>69</v>
      </c>
      <c r="B82" s="3">
        <v>0</v>
      </c>
      <c r="C82" s="3">
        <v>0</v>
      </c>
      <c r="D82" s="3">
        <v>33447745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124060076</v>
      </c>
      <c r="C83" s="3">
        <v>148245990</v>
      </c>
      <c r="D83" s="3">
        <v>145667815</v>
      </c>
      <c r="E83" s="3">
        <v>122970592</v>
      </c>
      <c r="F83" s="3">
        <v>179329543</v>
      </c>
      <c r="G83" s="3">
        <v>179329543</v>
      </c>
      <c r="H83" s="3">
        <v>138966211</v>
      </c>
      <c r="I83" s="3">
        <v>139502995</v>
      </c>
      <c r="J83" s="3">
        <v>157792210</v>
      </c>
      <c r="K83" s="3">
        <v>165996766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29948179</v>
      </c>
      <c r="C6" s="6">
        <v>25445343</v>
      </c>
      <c r="D6" s="23">
        <v>20335363</v>
      </c>
      <c r="E6" s="24">
        <v>23540763</v>
      </c>
      <c r="F6" s="6">
        <v>28540763</v>
      </c>
      <c r="G6" s="25">
        <v>28540763</v>
      </c>
      <c r="H6" s="26">
        <v>27148111</v>
      </c>
      <c r="I6" s="24">
        <v>24764882</v>
      </c>
      <c r="J6" s="6">
        <v>26126951</v>
      </c>
      <c r="K6" s="25">
        <v>27563934</v>
      </c>
    </row>
    <row r="7" spans="1:11" ht="13.5">
      <c r="A7" s="22" t="s">
        <v>19</v>
      </c>
      <c r="B7" s="6">
        <v>2037921</v>
      </c>
      <c r="C7" s="6">
        <v>3617095</v>
      </c>
      <c r="D7" s="23">
        <v>6095079</v>
      </c>
      <c r="E7" s="24">
        <v>6650000</v>
      </c>
      <c r="F7" s="6">
        <v>6650000</v>
      </c>
      <c r="G7" s="25">
        <v>6650000</v>
      </c>
      <c r="H7" s="26">
        <v>9472244</v>
      </c>
      <c r="I7" s="24">
        <v>6995800</v>
      </c>
      <c r="J7" s="6">
        <v>7380569</v>
      </c>
      <c r="K7" s="25">
        <v>7786501</v>
      </c>
    </row>
    <row r="8" spans="1:11" ht="13.5">
      <c r="A8" s="22" t="s">
        <v>20</v>
      </c>
      <c r="B8" s="6">
        <v>308127371</v>
      </c>
      <c r="C8" s="6">
        <v>340193605</v>
      </c>
      <c r="D8" s="23">
        <v>354619000</v>
      </c>
      <c r="E8" s="24">
        <v>391492000</v>
      </c>
      <c r="F8" s="6">
        <v>391492000</v>
      </c>
      <c r="G8" s="25">
        <v>391492000</v>
      </c>
      <c r="H8" s="26">
        <v>391792000</v>
      </c>
      <c r="I8" s="24">
        <v>434585000</v>
      </c>
      <c r="J8" s="6">
        <v>469264000</v>
      </c>
      <c r="K8" s="25">
        <v>509695000</v>
      </c>
    </row>
    <row r="9" spans="1:11" ht="13.5">
      <c r="A9" s="22" t="s">
        <v>21</v>
      </c>
      <c r="B9" s="6">
        <v>12864007</v>
      </c>
      <c r="C9" s="6">
        <v>4559800</v>
      </c>
      <c r="D9" s="23">
        <v>3314572</v>
      </c>
      <c r="E9" s="24">
        <v>132244370</v>
      </c>
      <c r="F9" s="6">
        <v>1497741</v>
      </c>
      <c r="G9" s="25">
        <v>1497741</v>
      </c>
      <c r="H9" s="26">
        <v>2101670</v>
      </c>
      <c r="I9" s="24">
        <v>96327528</v>
      </c>
      <c r="J9" s="6">
        <v>153177532</v>
      </c>
      <c r="K9" s="25">
        <v>146981391</v>
      </c>
    </row>
    <row r="10" spans="1:11" ht="25.5">
      <c r="A10" s="27" t="s">
        <v>127</v>
      </c>
      <c r="B10" s="28">
        <f>SUM(B5:B9)</f>
        <v>352977478</v>
      </c>
      <c r="C10" s="29">
        <f aca="true" t="shared" si="0" ref="C10:K10">SUM(C5:C9)</f>
        <v>373815843</v>
      </c>
      <c r="D10" s="30">
        <f t="shared" si="0"/>
        <v>384364014</v>
      </c>
      <c r="E10" s="28">
        <f t="shared" si="0"/>
        <v>553927133</v>
      </c>
      <c r="F10" s="29">
        <f t="shared" si="0"/>
        <v>428180504</v>
      </c>
      <c r="G10" s="31">
        <f t="shared" si="0"/>
        <v>428180504</v>
      </c>
      <c r="H10" s="32">
        <f t="shared" si="0"/>
        <v>430514025</v>
      </c>
      <c r="I10" s="28">
        <f t="shared" si="0"/>
        <v>562673210</v>
      </c>
      <c r="J10" s="29">
        <f t="shared" si="0"/>
        <v>655949052</v>
      </c>
      <c r="K10" s="31">
        <f t="shared" si="0"/>
        <v>692026826</v>
      </c>
    </row>
    <row r="11" spans="1:11" ht="13.5">
      <c r="A11" s="22" t="s">
        <v>22</v>
      </c>
      <c r="B11" s="6">
        <v>159788908</v>
      </c>
      <c r="C11" s="6">
        <v>157702023</v>
      </c>
      <c r="D11" s="23">
        <v>169943213</v>
      </c>
      <c r="E11" s="24">
        <v>171637644</v>
      </c>
      <c r="F11" s="6">
        <v>171605844</v>
      </c>
      <c r="G11" s="25">
        <v>171605844</v>
      </c>
      <c r="H11" s="26">
        <v>180458758</v>
      </c>
      <c r="I11" s="24">
        <v>182249931</v>
      </c>
      <c r="J11" s="6">
        <v>192273678</v>
      </c>
      <c r="K11" s="25">
        <v>202848732</v>
      </c>
    </row>
    <row r="12" spans="1:11" ht="13.5">
      <c r="A12" s="22" t="s">
        <v>23</v>
      </c>
      <c r="B12" s="6">
        <v>6221335</v>
      </c>
      <c r="C12" s="6">
        <v>6634007</v>
      </c>
      <c r="D12" s="23">
        <v>6824698</v>
      </c>
      <c r="E12" s="24">
        <v>7416051</v>
      </c>
      <c r="F12" s="6">
        <v>8416051</v>
      </c>
      <c r="G12" s="25">
        <v>8416051</v>
      </c>
      <c r="H12" s="26">
        <v>7715206</v>
      </c>
      <c r="I12" s="24">
        <v>7722415</v>
      </c>
      <c r="J12" s="6">
        <v>8147148</v>
      </c>
      <c r="K12" s="25">
        <v>8595240</v>
      </c>
    </row>
    <row r="13" spans="1:11" ht="13.5">
      <c r="A13" s="22" t="s">
        <v>128</v>
      </c>
      <c r="B13" s="6">
        <v>45070211</v>
      </c>
      <c r="C13" s="6">
        <v>53097602</v>
      </c>
      <c r="D13" s="23">
        <v>57672248</v>
      </c>
      <c r="E13" s="24">
        <v>75444626</v>
      </c>
      <c r="F13" s="6">
        <v>75444626</v>
      </c>
      <c r="G13" s="25">
        <v>75444626</v>
      </c>
      <c r="H13" s="26">
        <v>57856777</v>
      </c>
      <c r="I13" s="24">
        <v>83194238</v>
      </c>
      <c r="J13" s="6">
        <v>87769920</v>
      </c>
      <c r="K13" s="25">
        <v>92597267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74180428</v>
      </c>
      <c r="C15" s="6">
        <v>107318451</v>
      </c>
      <c r="D15" s="23">
        <v>104498943</v>
      </c>
      <c r="E15" s="24">
        <v>118648141</v>
      </c>
      <c r="F15" s="6">
        <v>163132158</v>
      </c>
      <c r="G15" s="25">
        <v>163132158</v>
      </c>
      <c r="H15" s="26">
        <v>160183446</v>
      </c>
      <c r="I15" s="24">
        <v>107176511</v>
      </c>
      <c r="J15" s="6">
        <v>113155080</v>
      </c>
      <c r="K15" s="25">
        <v>119378614</v>
      </c>
    </row>
    <row r="16" spans="1:11" ht="13.5">
      <c r="A16" s="33" t="s">
        <v>26</v>
      </c>
      <c r="B16" s="6">
        <v>200000</v>
      </c>
      <c r="C16" s="6">
        <v>0</v>
      </c>
      <c r="D16" s="23">
        <v>0</v>
      </c>
      <c r="E16" s="24">
        <v>1953700</v>
      </c>
      <c r="F16" s="6">
        <v>1953700</v>
      </c>
      <c r="G16" s="25">
        <v>1953700</v>
      </c>
      <c r="H16" s="26">
        <v>1991539</v>
      </c>
      <c r="I16" s="24">
        <v>2150000</v>
      </c>
      <c r="J16" s="6">
        <v>2268250</v>
      </c>
      <c r="K16" s="25">
        <v>2393004</v>
      </c>
    </row>
    <row r="17" spans="1:11" ht="13.5">
      <c r="A17" s="22" t="s">
        <v>27</v>
      </c>
      <c r="B17" s="6">
        <v>268940184</v>
      </c>
      <c r="C17" s="6">
        <v>223325681</v>
      </c>
      <c r="D17" s="23">
        <v>202986924</v>
      </c>
      <c r="E17" s="24">
        <v>162804824</v>
      </c>
      <c r="F17" s="6">
        <v>179407736</v>
      </c>
      <c r="G17" s="25">
        <v>179407736</v>
      </c>
      <c r="H17" s="26">
        <v>240629333</v>
      </c>
      <c r="I17" s="24">
        <v>241690704</v>
      </c>
      <c r="J17" s="6">
        <v>254838976</v>
      </c>
      <c r="K17" s="25">
        <v>268862969</v>
      </c>
    </row>
    <row r="18" spans="1:11" ht="13.5">
      <c r="A18" s="34" t="s">
        <v>28</v>
      </c>
      <c r="B18" s="35">
        <f>SUM(B11:B17)</f>
        <v>554401066</v>
      </c>
      <c r="C18" s="36">
        <f aca="true" t="shared" si="1" ref="C18:K18">SUM(C11:C17)</f>
        <v>548077764</v>
      </c>
      <c r="D18" s="37">
        <f t="shared" si="1"/>
        <v>541926026</v>
      </c>
      <c r="E18" s="35">
        <f t="shared" si="1"/>
        <v>537904986</v>
      </c>
      <c r="F18" s="36">
        <f t="shared" si="1"/>
        <v>599960115</v>
      </c>
      <c r="G18" s="38">
        <f t="shared" si="1"/>
        <v>599960115</v>
      </c>
      <c r="H18" s="39">
        <f t="shared" si="1"/>
        <v>648835059</v>
      </c>
      <c r="I18" s="35">
        <f t="shared" si="1"/>
        <v>624183799</v>
      </c>
      <c r="J18" s="36">
        <f t="shared" si="1"/>
        <v>658453052</v>
      </c>
      <c r="K18" s="38">
        <f t="shared" si="1"/>
        <v>694675826</v>
      </c>
    </row>
    <row r="19" spans="1:11" ht="13.5">
      <c r="A19" s="34" t="s">
        <v>29</v>
      </c>
      <c r="B19" s="40">
        <f>+B10-B18</f>
        <v>-201423588</v>
      </c>
      <c r="C19" s="41">
        <f aca="true" t="shared" si="2" ref="C19:K19">+C10-C18</f>
        <v>-174261921</v>
      </c>
      <c r="D19" s="42">
        <f t="shared" si="2"/>
        <v>-157562012</v>
      </c>
      <c r="E19" s="40">
        <f t="shared" si="2"/>
        <v>16022147</v>
      </c>
      <c r="F19" s="41">
        <f t="shared" si="2"/>
        <v>-171779611</v>
      </c>
      <c r="G19" s="43">
        <f t="shared" si="2"/>
        <v>-171779611</v>
      </c>
      <c r="H19" s="44">
        <f t="shared" si="2"/>
        <v>-218321034</v>
      </c>
      <c r="I19" s="40">
        <f t="shared" si="2"/>
        <v>-61510589</v>
      </c>
      <c r="J19" s="41">
        <f t="shared" si="2"/>
        <v>-2504000</v>
      </c>
      <c r="K19" s="43">
        <f t="shared" si="2"/>
        <v>-2649000</v>
      </c>
    </row>
    <row r="20" spans="1:11" ht="13.5">
      <c r="A20" s="22" t="s">
        <v>30</v>
      </c>
      <c r="B20" s="24">
        <v>351321724</v>
      </c>
      <c r="C20" s="6">
        <v>522707443</v>
      </c>
      <c r="D20" s="23">
        <v>508156391</v>
      </c>
      <c r="E20" s="24">
        <v>449830000</v>
      </c>
      <c r="F20" s="6">
        <v>499830000</v>
      </c>
      <c r="G20" s="25">
        <v>499830000</v>
      </c>
      <c r="H20" s="26">
        <v>469830000</v>
      </c>
      <c r="I20" s="24">
        <v>469624000</v>
      </c>
      <c r="J20" s="6">
        <v>418078000</v>
      </c>
      <c r="K20" s="25">
        <v>447036000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149898136</v>
      </c>
      <c r="C22" s="52">
        <f aca="true" t="shared" si="3" ref="C22:K22">SUM(C19:C21)</f>
        <v>348445522</v>
      </c>
      <c r="D22" s="53">
        <f t="shared" si="3"/>
        <v>350594379</v>
      </c>
      <c r="E22" s="51">
        <f t="shared" si="3"/>
        <v>465852147</v>
      </c>
      <c r="F22" s="52">
        <f t="shared" si="3"/>
        <v>328050389</v>
      </c>
      <c r="G22" s="54">
        <f t="shared" si="3"/>
        <v>328050389</v>
      </c>
      <c r="H22" s="55">
        <f t="shared" si="3"/>
        <v>251508966</v>
      </c>
      <c r="I22" s="51">
        <f t="shared" si="3"/>
        <v>408113411</v>
      </c>
      <c r="J22" s="52">
        <f t="shared" si="3"/>
        <v>415574000</v>
      </c>
      <c r="K22" s="54">
        <f t="shared" si="3"/>
        <v>444387000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149898136</v>
      </c>
      <c r="C24" s="41">
        <f aca="true" t="shared" si="4" ref="C24:K24">SUM(C22:C23)</f>
        <v>348445522</v>
      </c>
      <c r="D24" s="42">
        <f t="shared" si="4"/>
        <v>350594379</v>
      </c>
      <c r="E24" s="40">
        <f t="shared" si="4"/>
        <v>465852147</v>
      </c>
      <c r="F24" s="41">
        <f t="shared" si="4"/>
        <v>328050389</v>
      </c>
      <c r="G24" s="43">
        <f t="shared" si="4"/>
        <v>328050389</v>
      </c>
      <c r="H24" s="44">
        <f t="shared" si="4"/>
        <v>251508966</v>
      </c>
      <c r="I24" s="40">
        <f t="shared" si="4"/>
        <v>408113411</v>
      </c>
      <c r="J24" s="41">
        <f t="shared" si="4"/>
        <v>415574000</v>
      </c>
      <c r="K24" s="43">
        <f t="shared" si="4"/>
        <v>444387000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233345001</v>
      </c>
      <c r="C27" s="7">
        <v>376590063</v>
      </c>
      <c r="D27" s="64">
        <v>416214949</v>
      </c>
      <c r="E27" s="65">
        <v>465852000</v>
      </c>
      <c r="F27" s="7">
        <v>459410351</v>
      </c>
      <c r="G27" s="66">
        <v>459410351</v>
      </c>
      <c r="H27" s="67">
        <v>386114521</v>
      </c>
      <c r="I27" s="65">
        <v>408113417</v>
      </c>
      <c r="J27" s="7">
        <v>415574000</v>
      </c>
      <c r="K27" s="66">
        <v>444387000</v>
      </c>
    </row>
    <row r="28" spans="1:11" ht="13.5">
      <c r="A28" s="68" t="s">
        <v>30</v>
      </c>
      <c r="B28" s="6">
        <v>229961486</v>
      </c>
      <c r="C28" s="6">
        <v>376000138</v>
      </c>
      <c r="D28" s="23">
        <v>412865709</v>
      </c>
      <c r="E28" s="24">
        <v>449830000</v>
      </c>
      <c r="F28" s="6">
        <v>443208351</v>
      </c>
      <c r="G28" s="25">
        <v>443208351</v>
      </c>
      <c r="H28" s="26">
        <v>380984017</v>
      </c>
      <c r="I28" s="24">
        <v>408113417</v>
      </c>
      <c r="J28" s="6">
        <v>415574000</v>
      </c>
      <c r="K28" s="25">
        <v>444387000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3383515</v>
      </c>
      <c r="C31" s="6">
        <v>589925</v>
      </c>
      <c r="D31" s="23">
        <v>3349240</v>
      </c>
      <c r="E31" s="24">
        <v>16022000</v>
      </c>
      <c r="F31" s="6">
        <v>16202000</v>
      </c>
      <c r="G31" s="25">
        <v>16202000</v>
      </c>
      <c r="H31" s="26">
        <v>5130504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233345001</v>
      </c>
      <c r="C32" s="7">
        <f aca="true" t="shared" si="5" ref="C32:K32">SUM(C28:C31)</f>
        <v>376590063</v>
      </c>
      <c r="D32" s="64">
        <f t="shared" si="5"/>
        <v>416214949</v>
      </c>
      <c r="E32" s="65">
        <f t="shared" si="5"/>
        <v>465852000</v>
      </c>
      <c r="F32" s="7">
        <f t="shared" si="5"/>
        <v>459410351</v>
      </c>
      <c r="G32" s="66">
        <f t="shared" si="5"/>
        <v>459410351</v>
      </c>
      <c r="H32" s="67">
        <f t="shared" si="5"/>
        <v>386114521</v>
      </c>
      <c r="I32" s="65">
        <f t="shared" si="5"/>
        <v>408113417</v>
      </c>
      <c r="J32" s="7">
        <f t="shared" si="5"/>
        <v>415574000</v>
      </c>
      <c r="K32" s="66">
        <f t="shared" si="5"/>
        <v>444387000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33034741</v>
      </c>
      <c r="C35" s="6">
        <v>49806298</v>
      </c>
      <c r="D35" s="23">
        <v>49231255</v>
      </c>
      <c r="E35" s="24">
        <v>65897705</v>
      </c>
      <c r="F35" s="6">
        <v>35260705</v>
      </c>
      <c r="G35" s="25">
        <v>35260705</v>
      </c>
      <c r="H35" s="26">
        <v>69483463</v>
      </c>
      <c r="I35" s="24">
        <v>78653403</v>
      </c>
      <c r="J35" s="6">
        <v>81384340</v>
      </c>
      <c r="K35" s="25">
        <v>80783978</v>
      </c>
    </row>
    <row r="36" spans="1:11" ht="13.5">
      <c r="A36" s="22" t="s">
        <v>39</v>
      </c>
      <c r="B36" s="6">
        <v>2262620866</v>
      </c>
      <c r="C36" s="6">
        <v>2589055361</v>
      </c>
      <c r="D36" s="23">
        <v>2951354437</v>
      </c>
      <c r="E36" s="24">
        <v>3442330513</v>
      </c>
      <c r="F36" s="6">
        <v>3492510513</v>
      </c>
      <c r="G36" s="25">
        <v>3492510513</v>
      </c>
      <c r="H36" s="26">
        <v>3277870250</v>
      </c>
      <c r="I36" s="24">
        <v>3492329840</v>
      </c>
      <c r="J36" s="6">
        <v>3768128615</v>
      </c>
      <c r="K36" s="25">
        <v>4076884712</v>
      </c>
    </row>
    <row r="37" spans="1:11" ht="13.5">
      <c r="A37" s="22" t="s">
        <v>40</v>
      </c>
      <c r="B37" s="6">
        <v>140615298</v>
      </c>
      <c r="C37" s="6">
        <v>116470538</v>
      </c>
      <c r="D37" s="23">
        <v>127381190</v>
      </c>
      <c r="E37" s="24">
        <v>56950420</v>
      </c>
      <c r="F37" s="6">
        <v>56950420</v>
      </c>
      <c r="G37" s="25">
        <v>56950420</v>
      </c>
      <c r="H37" s="26">
        <v>176669002</v>
      </c>
      <c r="I37" s="24">
        <v>54232000</v>
      </c>
      <c r="J37" s="6">
        <v>51525000</v>
      </c>
      <c r="K37" s="25">
        <v>33364000</v>
      </c>
    </row>
    <row r="38" spans="1:11" ht="13.5">
      <c r="A38" s="22" t="s">
        <v>41</v>
      </c>
      <c r="B38" s="6">
        <v>15738325</v>
      </c>
      <c r="C38" s="6">
        <v>19562420</v>
      </c>
      <c r="D38" s="23">
        <v>19781421</v>
      </c>
      <c r="E38" s="24">
        <v>23387000</v>
      </c>
      <c r="F38" s="6">
        <v>23387000</v>
      </c>
      <c r="G38" s="25">
        <v>23387000</v>
      </c>
      <c r="H38" s="26">
        <v>65943128</v>
      </c>
      <c r="I38" s="24">
        <v>27214000</v>
      </c>
      <c r="J38" s="6">
        <v>31041000</v>
      </c>
      <c r="K38" s="25">
        <v>31041000</v>
      </c>
    </row>
    <row r="39" spans="1:11" ht="13.5">
      <c r="A39" s="22" t="s">
        <v>42</v>
      </c>
      <c r="B39" s="6">
        <v>2139301984</v>
      </c>
      <c r="C39" s="6">
        <v>2502828701</v>
      </c>
      <c r="D39" s="23">
        <v>2853423081</v>
      </c>
      <c r="E39" s="24">
        <v>3427890798</v>
      </c>
      <c r="F39" s="6">
        <v>3447433798</v>
      </c>
      <c r="G39" s="25">
        <v>3447433798</v>
      </c>
      <c r="H39" s="26">
        <v>3104741583</v>
      </c>
      <c r="I39" s="24">
        <v>3489537243</v>
      </c>
      <c r="J39" s="6">
        <v>3766946955</v>
      </c>
      <c r="K39" s="25">
        <v>4093263690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177706473</v>
      </c>
      <c r="C42" s="6">
        <v>384587439</v>
      </c>
      <c r="D42" s="23">
        <v>456864176</v>
      </c>
      <c r="E42" s="24">
        <v>489181573</v>
      </c>
      <c r="F42" s="6">
        <v>463677095</v>
      </c>
      <c r="G42" s="25">
        <v>463677095</v>
      </c>
      <c r="H42" s="26">
        <v>385496575</v>
      </c>
      <c r="I42" s="24">
        <v>457352133</v>
      </c>
      <c r="J42" s="6">
        <v>455221182</v>
      </c>
      <c r="K42" s="25">
        <v>500835683</v>
      </c>
    </row>
    <row r="43" spans="1:11" ht="13.5">
      <c r="A43" s="22" t="s">
        <v>45</v>
      </c>
      <c r="B43" s="6">
        <v>-217687979</v>
      </c>
      <c r="C43" s="6">
        <v>-372538452</v>
      </c>
      <c r="D43" s="23">
        <v>-416214949</v>
      </c>
      <c r="E43" s="24">
        <v>-450352000</v>
      </c>
      <c r="F43" s="6">
        <v>-470352000</v>
      </c>
      <c r="G43" s="25">
        <v>-470352000</v>
      </c>
      <c r="H43" s="26">
        <v>-379731483</v>
      </c>
      <c r="I43" s="24">
        <v>-408113412</v>
      </c>
      <c r="J43" s="6">
        <v>-415574000</v>
      </c>
      <c r="K43" s="25">
        <v>-444387000</v>
      </c>
    </row>
    <row r="44" spans="1:11" ht="13.5">
      <c r="A44" s="22" t="s">
        <v>46</v>
      </c>
      <c r="B44" s="6">
        <v>0</v>
      </c>
      <c r="C44" s="6">
        <v>0</v>
      </c>
      <c r="D44" s="23">
        <v>219000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-45480858</v>
      </c>
      <c r="C45" s="7">
        <v>-33431872</v>
      </c>
      <c r="D45" s="64">
        <v>7436356</v>
      </c>
      <c r="E45" s="65">
        <v>5397701</v>
      </c>
      <c r="F45" s="7">
        <v>761223</v>
      </c>
      <c r="G45" s="66">
        <v>761223</v>
      </c>
      <c r="H45" s="67">
        <v>13201448</v>
      </c>
      <c r="I45" s="65">
        <v>49999777</v>
      </c>
      <c r="J45" s="7">
        <v>89646959</v>
      </c>
      <c r="K45" s="66">
        <v>146095642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-45480859</v>
      </c>
      <c r="C48" s="6">
        <v>-33431872</v>
      </c>
      <c r="D48" s="23">
        <v>7436356</v>
      </c>
      <c r="E48" s="24">
        <v>31397705</v>
      </c>
      <c r="F48" s="6">
        <v>760705</v>
      </c>
      <c r="G48" s="25">
        <v>760705</v>
      </c>
      <c r="H48" s="26">
        <v>13201448</v>
      </c>
      <c r="I48" s="24">
        <v>50000000</v>
      </c>
      <c r="J48" s="6">
        <v>52000000</v>
      </c>
      <c r="K48" s="25">
        <v>65000000</v>
      </c>
    </row>
    <row r="49" spans="1:11" ht="13.5">
      <c r="A49" s="22" t="s">
        <v>50</v>
      </c>
      <c r="B49" s="6">
        <f>+B75</f>
        <v>55812338.71077965</v>
      </c>
      <c r="C49" s="6">
        <f aca="true" t="shared" si="6" ref="C49:K49">+C75</f>
        <v>47354549.30904166</v>
      </c>
      <c r="D49" s="23">
        <f t="shared" si="6"/>
        <v>33488816.283316247</v>
      </c>
      <c r="E49" s="24">
        <f t="shared" si="6"/>
        <v>27158424.749818027</v>
      </c>
      <c r="F49" s="6">
        <f t="shared" si="6"/>
        <v>-18594170.342820674</v>
      </c>
      <c r="G49" s="25">
        <f t="shared" si="6"/>
        <v>-18594170.342820674</v>
      </c>
      <c r="H49" s="26">
        <f t="shared" si="6"/>
        <v>221170308.449399</v>
      </c>
      <c r="I49" s="24">
        <f t="shared" si="6"/>
        <v>26553873.491734255</v>
      </c>
      <c r="J49" s="6">
        <f t="shared" si="6"/>
        <v>22058867.95403493</v>
      </c>
      <c r="K49" s="25">
        <f t="shared" si="6"/>
        <v>11442198.496832728</v>
      </c>
    </row>
    <row r="50" spans="1:11" ht="13.5">
      <c r="A50" s="34" t="s">
        <v>51</v>
      </c>
      <c r="B50" s="7">
        <f>+B48-B49</f>
        <v>-101293197.71077965</v>
      </c>
      <c r="C50" s="7">
        <f aca="true" t="shared" si="7" ref="C50:K50">+C48-C49</f>
        <v>-80786421.30904165</v>
      </c>
      <c r="D50" s="64">
        <f t="shared" si="7"/>
        <v>-26052460.283316247</v>
      </c>
      <c r="E50" s="65">
        <f t="shared" si="7"/>
        <v>4239280.250181973</v>
      </c>
      <c r="F50" s="7">
        <f t="shared" si="7"/>
        <v>19354875.342820674</v>
      </c>
      <c r="G50" s="66">
        <f t="shared" si="7"/>
        <v>19354875.342820674</v>
      </c>
      <c r="H50" s="67">
        <f t="shared" si="7"/>
        <v>-207968860.449399</v>
      </c>
      <c r="I50" s="65">
        <f t="shared" si="7"/>
        <v>23446126.508265745</v>
      </c>
      <c r="J50" s="7">
        <f t="shared" si="7"/>
        <v>29941132.04596507</v>
      </c>
      <c r="K50" s="66">
        <f t="shared" si="7"/>
        <v>53557801.50316727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2257396520</v>
      </c>
      <c r="C53" s="6">
        <v>2581966675</v>
      </c>
      <c r="D53" s="23">
        <v>2939789430</v>
      </c>
      <c r="E53" s="24">
        <v>3435095472</v>
      </c>
      <c r="F53" s="6">
        <v>3486382924</v>
      </c>
      <c r="G53" s="25">
        <v>3486382924</v>
      </c>
      <c r="H53" s="26">
        <v>3265431472</v>
      </c>
      <c r="I53" s="24">
        <v>3486426924</v>
      </c>
      <c r="J53" s="6">
        <v>3480981292</v>
      </c>
      <c r="K53" s="25">
        <v>3756280068</v>
      </c>
    </row>
    <row r="54" spans="1:11" ht="13.5">
      <c r="A54" s="22" t="s">
        <v>128</v>
      </c>
      <c r="B54" s="6">
        <v>45070211</v>
      </c>
      <c r="C54" s="6">
        <v>53097602</v>
      </c>
      <c r="D54" s="23">
        <v>57672248</v>
      </c>
      <c r="E54" s="24">
        <v>75444626</v>
      </c>
      <c r="F54" s="6">
        <v>75444626</v>
      </c>
      <c r="G54" s="25">
        <v>75444626</v>
      </c>
      <c r="H54" s="26">
        <v>57856777</v>
      </c>
      <c r="I54" s="24">
        <v>83194238</v>
      </c>
      <c r="J54" s="6">
        <v>87769920</v>
      </c>
      <c r="K54" s="25">
        <v>92597267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41115043</v>
      </c>
      <c r="C56" s="6">
        <v>29008536</v>
      </c>
      <c r="D56" s="23">
        <v>19017684</v>
      </c>
      <c r="E56" s="24">
        <v>28001117</v>
      </c>
      <c r="F56" s="6">
        <v>34251117</v>
      </c>
      <c r="G56" s="25">
        <v>34251117</v>
      </c>
      <c r="H56" s="26">
        <v>75817278</v>
      </c>
      <c r="I56" s="24">
        <v>36203490</v>
      </c>
      <c r="J56" s="6">
        <v>38089182</v>
      </c>
      <c r="K56" s="25">
        <v>40184088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848496</v>
      </c>
      <c r="C59" s="6">
        <v>890921</v>
      </c>
      <c r="D59" s="23">
        <v>636181</v>
      </c>
      <c r="E59" s="24">
        <v>147</v>
      </c>
      <c r="F59" s="6">
        <v>147</v>
      </c>
      <c r="G59" s="25">
        <v>147</v>
      </c>
      <c r="H59" s="26">
        <v>147</v>
      </c>
      <c r="I59" s="24">
        <v>4424592</v>
      </c>
      <c r="J59" s="6">
        <v>4867051</v>
      </c>
      <c r="K59" s="25">
        <v>5353757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170926</v>
      </c>
      <c r="C62" s="92">
        <v>173386</v>
      </c>
      <c r="D62" s="93">
        <v>62036</v>
      </c>
      <c r="E62" s="91">
        <v>6239</v>
      </c>
      <c r="F62" s="92">
        <v>6239</v>
      </c>
      <c r="G62" s="93">
        <v>6239</v>
      </c>
      <c r="H62" s="94">
        <v>6239</v>
      </c>
      <c r="I62" s="91">
        <v>6863</v>
      </c>
      <c r="J62" s="92">
        <v>7549</v>
      </c>
      <c r="K62" s="93">
        <v>8304</v>
      </c>
    </row>
    <row r="63" spans="1:11" ht="13.5">
      <c r="A63" s="90" t="s">
        <v>61</v>
      </c>
      <c r="B63" s="91">
        <v>46027</v>
      </c>
      <c r="C63" s="92">
        <v>36150</v>
      </c>
      <c r="D63" s="93">
        <v>36150</v>
      </c>
      <c r="E63" s="91">
        <v>5500</v>
      </c>
      <c r="F63" s="92">
        <v>5500</v>
      </c>
      <c r="G63" s="93">
        <v>5500</v>
      </c>
      <c r="H63" s="94">
        <v>5500</v>
      </c>
      <c r="I63" s="91">
        <v>6050</v>
      </c>
      <c r="J63" s="92">
        <v>6655</v>
      </c>
      <c r="K63" s="93">
        <v>7321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0.6358041834006264</v>
      </c>
      <c r="C70" s="5">
        <f aca="true" t="shared" si="8" ref="C70:K70">IF(ISERROR(C71/C72),0,(C71/C72))</f>
        <v>0.235393702400557</v>
      </c>
      <c r="D70" s="5">
        <f t="shared" si="8"/>
        <v>1.1505666954638891</v>
      </c>
      <c r="E70" s="5">
        <f t="shared" si="8"/>
        <v>0.7102956929786105</v>
      </c>
      <c r="F70" s="5">
        <f t="shared" si="8"/>
        <v>4.817466142787937</v>
      </c>
      <c r="G70" s="5">
        <f t="shared" si="8"/>
        <v>4.817466142787937</v>
      </c>
      <c r="H70" s="5">
        <f t="shared" si="8"/>
        <v>0.8516109231723821</v>
      </c>
      <c r="I70" s="5">
        <f t="shared" si="8"/>
        <v>0.6546944436897407</v>
      </c>
      <c r="J70" s="5">
        <f t="shared" si="8"/>
        <v>0.6853770354419972</v>
      </c>
      <c r="K70" s="5">
        <f t="shared" si="8"/>
        <v>0.7427880981630416</v>
      </c>
    </row>
    <row r="71" spans="1:11" ht="12.75" hidden="1">
      <c r="A71" s="1" t="s">
        <v>134</v>
      </c>
      <c r="B71" s="1">
        <f>+B83</f>
        <v>27113912</v>
      </c>
      <c r="C71" s="1">
        <f aca="true" t="shared" si="9" ref="C71:K71">+C83</f>
        <v>7043287</v>
      </c>
      <c r="D71" s="1">
        <f t="shared" si="9"/>
        <v>26967676</v>
      </c>
      <c r="E71" s="1">
        <f t="shared" si="9"/>
        <v>110653509</v>
      </c>
      <c r="F71" s="1">
        <f t="shared" si="9"/>
        <v>144709476</v>
      </c>
      <c r="G71" s="1">
        <f t="shared" si="9"/>
        <v>144709476</v>
      </c>
      <c r="H71" s="1">
        <f t="shared" si="9"/>
        <v>24909433</v>
      </c>
      <c r="I71" s="1">
        <f t="shared" si="9"/>
        <v>79278528</v>
      </c>
      <c r="J71" s="1">
        <f t="shared" si="9"/>
        <v>122891175</v>
      </c>
      <c r="K71" s="1">
        <f t="shared" si="9"/>
        <v>129650190</v>
      </c>
    </row>
    <row r="72" spans="1:11" ht="12.75" hidden="1">
      <c r="A72" s="1" t="s">
        <v>135</v>
      </c>
      <c r="B72" s="1">
        <f>+B77</f>
        <v>42645067</v>
      </c>
      <c r="C72" s="1">
        <f aca="true" t="shared" si="10" ref="C72:K72">+C77</f>
        <v>29921306</v>
      </c>
      <c r="D72" s="1">
        <f t="shared" si="10"/>
        <v>23438603</v>
      </c>
      <c r="E72" s="1">
        <f t="shared" si="10"/>
        <v>155785133</v>
      </c>
      <c r="F72" s="1">
        <f t="shared" si="10"/>
        <v>30038504</v>
      </c>
      <c r="G72" s="1">
        <f t="shared" si="10"/>
        <v>30038504</v>
      </c>
      <c r="H72" s="1">
        <f t="shared" si="10"/>
        <v>29249781</v>
      </c>
      <c r="I72" s="1">
        <f t="shared" si="10"/>
        <v>121092410</v>
      </c>
      <c r="J72" s="1">
        <f t="shared" si="10"/>
        <v>179304483</v>
      </c>
      <c r="K72" s="1">
        <f t="shared" si="10"/>
        <v>174545325</v>
      </c>
    </row>
    <row r="73" spans="1:11" ht="12.75" hidden="1">
      <c r="A73" s="1" t="s">
        <v>136</v>
      </c>
      <c r="B73" s="1">
        <f>+B74</f>
        <v>19597048.999999996</v>
      </c>
      <c r="C73" s="1">
        <f aca="true" t="shared" si="11" ref="C73:K73">+(C78+C80+C81+C82)-(B78+B80+B81+B82)</f>
        <v>20076377</v>
      </c>
      <c r="D73" s="1">
        <f t="shared" si="11"/>
        <v>537772</v>
      </c>
      <c r="E73" s="1">
        <f t="shared" si="11"/>
        <v>-16124865</v>
      </c>
      <c r="F73" s="1">
        <f>+(F78+F80+F81+F82)-(D78+D80+D81+D82)</f>
        <v>-16124865</v>
      </c>
      <c r="G73" s="1">
        <f>+(G78+G80+G81+G82)-(D78+D80+D81+D82)</f>
        <v>-16124865</v>
      </c>
      <c r="H73" s="1">
        <f>+(H78+H80+H81+H82)-(D78+D80+D81+D82)</f>
        <v>12228604</v>
      </c>
      <c r="I73" s="1">
        <f>+(I78+I80+I81+I82)-(E78+E80+E81+E82)</f>
        <v>-81638</v>
      </c>
      <c r="J73" s="1">
        <f t="shared" si="11"/>
        <v>930937</v>
      </c>
      <c r="K73" s="1">
        <f t="shared" si="11"/>
        <v>-13100362</v>
      </c>
    </row>
    <row r="74" spans="1:11" ht="12.75" hidden="1">
      <c r="A74" s="1" t="s">
        <v>137</v>
      </c>
      <c r="B74" s="1">
        <f>+TREND(C74:E74)</f>
        <v>19597048.999999996</v>
      </c>
      <c r="C74" s="1">
        <f>+C73</f>
        <v>20076377</v>
      </c>
      <c r="D74" s="1">
        <f aca="true" t="shared" si="12" ref="D74:K74">+D73</f>
        <v>537772</v>
      </c>
      <c r="E74" s="1">
        <f t="shared" si="12"/>
        <v>-16124865</v>
      </c>
      <c r="F74" s="1">
        <f t="shared" si="12"/>
        <v>-16124865</v>
      </c>
      <c r="G74" s="1">
        <f t="shared" si="12"/>
        <v>-16124865</v>
      </c>
      <c r="H74" s="1">
        <f t="shared" si="12"/>
        <v>12228604</v>
      </c>
      <c r="I74" s="1">
        <f t="shared" si="12"/>
        <v>-81638</v>
      </c>
      <c r="J74" s="1">
        <f t="shared" si="12"/>
        <v>930937</v>
      </c>
      <c r="K74" s="1">
        <f t="shared" si="12"/>
        <v>-13100362</v>
      </c>
    </row>
    <row r="75" spans="1:11" ht="12.75" hidden="1">
      <c r="A75" s="1" t="s">
        <v>138</v>
      </c>
      <c r="B75" s="1">
        <f>+B84-(((B80+B81+B78)*B70)-B79)</f>
        <v>55812338.71077965</v>
      </c>
      <c r="C75" s="1">
        <f aca="true" t="shared" si="13" ref="C75:K75">+C84-(((C80+C81+C78)*C70)-C79)</f>
        <v>47354549.30904166</v>
      </c>
      <c r="D75" s="1">
        <f t="shared" si="13"/>
        <v>33488816.283316247</v>
      </c>
      <c r="E75" s="1">
        <f t="shared" si="13"/>
        <v>27158424.749818027</v>
      </c>
      <c r="F75" s="1">
        <f t="shared" si="13"/>
        <v>-18594170.342820674</v>
      </c>
      <c r="G75" s="1">
        <f t="shared" si="13"/>
        <v>-18594170.342820674</v>
      </c>
      <c r="H75" s="1">
        <f t="shared" si="13"/>
        <v>221170308.449399</v>
      </c>
      <c r="I75" s="1">
        <f t="shared" si="13"/>
        <v>26553873.491734255</v>
      </c>
      <c r="J75" s="1">
        <f t="shared" si="13"/>
        <v>22058867.95403493</v>
      </c>
      <c r="K75" s="1">
        <f t="shared" si="13"/>
        <v>11442198.496832728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42645067</v>
      </c>
      <c r="C77" s="3">
        <v>29921306</v>
      </c>
      <c r="D77" s="3">
        <v>23438603</v>
      </c>
      <c r="E77" s="3">
        <v>155785133</v>
      </c>
      <c r="F77" s="3">
        <v>30038504</v>
      </c>
      <c r="G77" s="3">
        <v>30038504</v>
      </c>
      <c r="H77" s="3">
        <v>29249781</v>
      </c>
      <c r="I77" s="3">
        <v>121092410</v>
      </c>
      <c r="J77" s="3">
        <v>179304483</v>
      </c>
      <c r="K77" s="3">
        <v>174545325</v>
      </c>
    </row>
    <row r="78" spans="1:11" ht="12.75" hidden="1">
      <c r="A78" s="2" t="s">
        <v>65</v>
      </c>
      <c r="B78" s="3">
        <v>5224345</v>
      </c>
      <c r="C78" s="3">
        <v>7088686</v>
      </c>
      <c r="D78" s="3">
        <v>11565007</v>
      </c>
      <c r="E78" s="3">
        <v>7235041</v>
      </c>
      <c r="F78" s="3">
        <v>7235041</v>
      </c>
      <c r="G78" s="3">
        <v>7235041</v>
      </c>
      <c r="H78" s="3">
        <v>12438779</v>
      </c>
      <c r="I78" s="3">
        <v>12500000</v>
      </c>
      <c r="J78" s="3">
        <v>13000000</v>
      </c>
      <c r="K78" s="3">
        <v>13500000</v>
      </c>
    </row>
    <row r="79" spans="1:11" ht="12.75" hidden="1">
      <c r="A79" s="2" t="s">
        <v>66</v>
      </c>
      <c r="B79" s="3">
        <v>76632228</v>
      </c>
      <c r="C79" s="3">
        <v>59788547</v>
      </c>
      <c r="D79" s="3">
        <v>94882947</v>
      </c>
      <c r="E79" s="3">
        <v>45000000</v>
      </c>
      <c r="F79" s="3">
        <v>45000000</v>
      </c>
      <c r="G79" s="3">
        <v>45000000</v>
      </c>
      <c r="H79" s="3">
        <v>161241821</v>
      </c>
      <c r="I79" s="3">
        <v>42000000</v>
      </c>
      <c r="J79" s="3">
        <v>41000000</v>
      </c>
      <c r="K79" s="3">
        <v>30000000</v>
      </c>
    </row>
    <row r="80" spans="1:11" ht="12.75" hidden="1">
      <c r="A80" s="2" t="s">
        <v>67</v>
      </c>
      <c r="B80" s="3">
        <v>8103144</v>
      </c>
      <c r="C80" s="3">
        <v>12198988</v>
      </c>
      <c r="D80" s="3">
        <v>12200062</v>
      </c>
      <c r="E80" s="3">
        <v>11000000</v>
      </c>
      <c r="F80" s="3">
        <v>11000000</v>
      </c>
      <c r="G80" s="3">
        <v>11000000</v>
      </c>
      <c r="H80" s="3">
        <v>13534448</v>
      </c>
      <c r="I80" s="3">
        <v>9653403</v>
      </c>
      <c r="J80" s="3">
        <v>11084340</v>
      </c>
      <c r="K80" s="3">
        <v>11483978</v>
      </c>
    </row>
    <row r="81" spans="1:11" ht="12.75" hidden="1">
      <c r="A81" s="2" t="s">
        <v>68</v>
      </c>
      <c r="B81" s="3">
        <v>19418268</v>
      </c>
      <c r="C81" s="3">
        <v>33534460</v>
      </c>
      <c r="D81" s="3">
        <v>29594837</v>
      </c>
      <c r="E81" s="3">
        <v>19000000</v>
      </c>
      <c r="F81" s="3">
        <v>19000000</v>
      </c>
      <c r="G81" s="3">
        <v>19000000</v>
      </c>
      <c r="H81" s="3">
        <v>39615283</v>
      </c>
      <c r="I81" s="3">
        <v>15000000</v>
      </c>
      <c r="J81" s="3">
        <v>14000000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27113912</v>
      </c>
      <c r="C83" s="3">
        <v>7043287</v>
      </c>
      <c r="D83" s="3">
        <v>26967676</v>
      </c>
      <c r="E83" s="3">
        <v>110653509</v>
      </c>
      <c r="F83" s="3">
        <v>144709476</v>
      </c>
      <c r="G83" s="3">
        <v>144709476</v>
      </c>
      <c r="H83" s="3">
        <v>24909433</v>
      </c>
      <c r="I83" s="3">
        <v>79278528</v>
      </c>
      <c r="J83" s="3">
        <v>122891175</v>
      </c>
      <c r="K83" s="3">
        <v>129650190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8606314</v>
      </c>
      <c r="F84" s="3">
        <v>115784379</v>
      </c>
      <c r="G84" s="3">
        <v>115784379</v>
      </c>
      <c r="H84" s="3">
        <v>115784379</v>
      </c>
      <c r="I84" s="3">
        <v>8878000</v>
      </c>
      <c r="J84" s="3">
        <v>7161000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9000000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29543512</v>
      </c>
      <c r="C5" s="6">
        <v>17183838</v>
      </c>
      <c r="D5" s="23">
        <v>19118068</v>
      </c>
      <c r="E5" s="24">
        <v>19516725</v>
      </c>
      <c r="F5" s="6">
        <v>19516725</v>
      </c>
      <c r="G5" s="25">
        <v>19516725</v>
      </c>
      <c r="H5" s="26">
        <v>19829576</v>
      </c>
      <c r="I5" s="24">
        <v>19516725</v>
      </c>
      <c r="J5" s="6">
        <v>19516725</v>
      </c>
      <c r="K5" s="25">
        <v>19516725</v>
      </c>
    </row>
    <row r="6" spans="1:11" ht="13.5">
      <c r="A6" s="22" t="s">
        <v>18</v>
      </c>
      <c r="B6" s="6">
        <v>79766</v>
      </c>
      <c r="C6" s="6">
        <v>201968</v>
      </c>
      <c r="D6" s="23">
        <v>201968</v>
      </c>
      <c r="E6" s="24">
        <v>201600</v>
      </c>
      <c r="F6" s="6">
        <v>201600</v>
      </c>
      <c r="G6" s="25">
        <v>201600</v>
      </c>
      <c r="H6" s="26">
        <v>283330</v>
      </c>
      <c r="I6" s="24">
        <v>670836</v>
      </c>
      <c r="J6" s="6">
        <v>670836</v>
      </c>
      <c r="K6" s="25">
        <v>670836</v>
      </c>
    </row>
    <row r="7" spans="1:11" ht="13.5">
      <c r="A7" s="22" t="s">
        <v>19</v>
      </c>
      <c r="B7" s="6">
        <v>4973842</v>
      </c>
      <c r="C7" s="6">
        <v>6958873</v>
      </c>
      <c r="D7" s="23">
        <v>5121209</v>
      </c>
      <c r="E7" s="24">
        <v>3860465</v>
      </c>
      <c r="F7" s="6">
        <v>3860465</v>
      </c>
      <c r="G7" s="25">
        <v>3860465</v>
      </c>
      <c r="H7" s="26">
        <v>806580</v>
      </c>
      <c r="I7" s="24">
        <v>2290063</v>
      </c>
      <c r="J7" s="6">
        <v>2425177</v>
      </c>
      <c r="K7" s="25">
        <v>2556136</v>
      </c>
    </row>
    <row r="8" spans="1:11" ht="13.5">
      <c r="A8" s="22" t="s">
        <v>20</v>
      </c>
      <c r="B8" s="6">
        <v>93546369</v>
      </c>
      <c r="C8" s="6">
        <v>133361280</v>
      </c>
      <c r="D8" s="23">
        <v>133777127</v>
      </c>
      <c r="E8" s="24">
        <v>142570000</v>
      </c>
      <c r="F8" s="6">
        <v>142570000</v>
      </c>
      <c r="G8" s="25">
        <v>142570000</v>
      </c>
      <c r="H8" s="26">
        <v>141677497</v>
      </c>
      <c r="I8" s="24">
        <v>155279000</v>
      </c>
      <c r="J8" s="6">
        <v>169058000</v>
      </c>
      <c r="K8" s="25">
        <v>184289000</v>
      </c>
    </row>
    <row r="9" spans="1:11" ht="13.5">
      <c r="A9" s="22" t="s">
        <v>21</v>
      </c>
      <c r="B9" s="6">
        <v>6342965</v>
      </c>
      <c r="C9" s="6">
        <v>7268520</v>
      </c>
      <c r="D9" s="23">
        <v>6971149</v>
      </c>
      <c r="E9" s="24">
        <v>9050247</v>
      </c>
      <c r="F9" s="6">
        <v>9050247</v>
      </c>
      <c r="G9" s="25">
        <v>9050247</v>
      </c>
      <c r="H9" s="26">
        <v>9826245</v>
      </c>
      <c r="I9" s="24">
        <v>7804098</v>
      </c>
      <c r="J9" s="6">
        <v>8104320</v>
      </c>
      <c r="K9" s="25">
        <v>7285977</v>
      </c>
    </row>
    <row r="10" spans="1:11" ht="25.5">
      <c r="A10" s="27" t="s">
        <v>127</v>
      </c>
      <c r="B10" s="28">
        <f>SUM(B5:B9)</f>
        <v>134486454</v>
      </c>
      <c r="C10" s="29">
        <f aca="true" t="shared" si="0" ref="C10:K10">SUM(C5:C9)</f>
        <v>164974479</v>
      </c>
      <c r="D10" s="30">
        <f t="shared" si="0"/>
        <v>165189521</v>
      </c>
      <c r="E10" s="28">
        <f t="shared" si="0"/>
        <v>175199037</v>
      </c>
      <c r="F10" s="29">
        <f t="shared" si="0"/>
        <v>175199037</v>
      </c>
      <c r="G10" s="31">
        <f t="shared" si="0"/>
        <v>175199037</v>
      </c>
      <c r="H10" s="32">
        <f t="shared" si="0"/>
        <v>172423228</v>
      </c>
      <c r="I10" s="28">
        <f t="shared" si="0"/>
        <v>185560722</v>
      </c>
      <c r="J10" s="29">
        <f t="shared" si="0"/>
        <v>199775058</v>
      </c>
      <c r="K10" s="31">
        <f t="shared" si="0"/>
        <v>214318674</v>
      </c>
    </row>
    <row r="11" spans="1:11" ht="13.5">
      <c r="A11" s="22" t="s">
        <v>22</v>
      </c>
      <c r="B11" s="6">
        <v>32162557</v>
      </c>
      <c r="C11" s="6">
        <v>37484073</v>
      </c>
      <c r="D11" s="23">
        <v>49253591</v>
      </c>
      <c r="E11" s="24">
        <v>58375531</v>
      </c>
      <c r="F11" s="6">
        <v>58375531</v>
      </c>
      <c r="G11" s="25">
        <v>58375531</v>
      </c>
      <c r="H11" s="26">
        <v>61821949</v>
      </c>
      <c r="I11" s="24">
        <v>66693546</v>
      </c>
      <c r="J11" s="6">
        <v>71368487</v>
      </c>
      <c r="K11" s="25">
        <v>77659021</v>
      </c>
    </row>
    <row r="12" spans="1:11" ht="13.5">
      <c r="A12" s="22" t="s">
        <v>23</v>
      </c>
      <c r="B12" s="6">
        <v>8075830</v>
      </c>
      <c r="C12" s="6">
        <v>9501582</v>
      </c>
      <c r="D12" s="23">
        <v>10386046</v>
      </c>
      <c r="E12" s="24">
        <v>12210303</v>
      </c>
      <c r="F12" s="6">
        <v>12210303</v>
      </c>
      <c r="G12" s="25">
        <v>12210303</v>
      </c>
      <c r="H12" s="26">
        <v>8322952</v>
      </c>
      <c r="I12" s="24">
        <v>15078821</v>
      </c>
      <c r="J12" s="6">
        <v>16014629</v>
      </c>
      <c r="K12" s="25">
        <v>17075269</v>
      </c>
    </row>
    <row r="13" spans="1:11" ht="13.5">
      <c r="A13" s="22" t="s">
        <v>128</v>
      </c>
      <c r="B13" s="6">
        <v>12118135</v>
      </c>
      <c r="C13" s="6">
        <v>18184039</v>
      </c>
      <c r="D13" s="23">
        <v>21176573</v>
      </c>
      <c r="E13" s="24">
        <v>23238998</v>
      </c>
      <c r="F13" s="6">
        <v>23238998</v>
      </c>
      <c r="G13" s="25">
        <v>23238998</v>
      </c>
      <c r="H13" s="26">
        <v>15307055</v>
      </c>
      <c r="I13" s="24">
        <v>24928572</v>
      </c>
      <c r="J13" s="6">
        <v>25769566</v>
      </c>
      <c r="K13" s="25">
        <v>27068260</v>
      </c>
    </row>
    <row r="14" spans="1:11" ht="13.5">
      <c r="A14" s="22" t="s">
        <v>24</v>
      </c>
      <c r="B14" s="6">
        <v>844244</v>
      </c>
      <c r="C14" s="6">
        <v>824604</v>
      </c>
      <c r="D14" s="23">
        <v>878217</v>
      </c>
      <c r="E14" s="24">
        <v>250000</v>
      </c>
      <c r="F14" s="6">
        <v>250000</v>
      </c>
      <c r="G14" s="25">
        <v>250000</v>
      </c>
      <c r="H14" s="26">
        <v>7970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8008171</v>
      </c>
      <c r="C15" s="6">
        <v>71735</v>
      </c>
      <c r="D15" s="23">
        <v>30699</v>
      </c>
      <c r="E15" s="24">
        <v>1930000</v>
      </c>
      <c r="F15" s="6">
        <v>1930000</v>
      </c>
      <c r="G15" s="25">
        <v>1930000</v>
      </c>
      <c r="H15" s="26">
        <v>0</v>
      </c>
      <c r="I15" s="24">
        <v>606000</v>
      </c>
      <c r="J15" s="6">
        <v>639330</v>
      </c>
      <c r="K15" s="25">
        <v>674493</v>
      </c>
    </row>
    <row r="16" spans="1:11" ht="13.5">
      <c r="A16" s="33" t="s">
        <v>26</v>
      </c>
      <c r="B16" s="6">
        <v>601890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1465748</v>
      </c>
      <c r="I16" s="24">
        <v>6117040</v>
      </c>
      <c r="J16" s="6">
        <v>6453477</v>
      </c>
      <c r="K16" s="25">
        <v>6808418</v>
      </c>
    </row>
    <row r="17" spans="1:11" ht="13.5">
      <c r="A17" s="22" t="s">
        <v>27</v>
      </c>
      <c r="B17" s="6">
        <v>69711574</v>
      </c>
      <c r="C17" s="6">
        <v>110631904</v>
      </c>
      <c r="D17" s="23">
        <v>118539504</v>
      </c>
      <c r="E17" s="24">
        <v>79088147</v>
      </c>
      <c r="F17" s="6">
        <v>79088147</v>
      </c>
      <c r="G17" s="25">
        <v>79088147</v>
      </c>
      <c r="H17" s="26">
        <v>85182402</v>
      </c>
      <c r="I17" s="24">
        <v>71072626</v>
      </c>
      <c r="J17" s="6">
        <v>72133299</v>
      </c>
      <c r="K17" s="25">
        <v>76316919</v>
      </c>
    </row>
    <row r="18" spans="1:11" ht="13.5">
      <c r="A18" s="34" t="s">
        <v>28</v>
      </c>
      <c r="B18" s="35">
        <f>SUM(B11:B17)</f>
        <v>131522401</v>
      </c>
      <c r="C18" s="36">
        <f aca="true" t="shared" si="1" ref="C18:K18">SUM(C11:C17)</f>
        <v>176697937</v>
      </c>
      <c r="D18" s="37">
        <f t="shared" si="1"/>
        <v>200264630</v>
      </c>
      <c r="E18" s="35">
        <f t="shared" si="1"/>
        <v>175092979</v>
      </c>
      <c r="F18" s="36">
        <f t="shared" si="1"/>
        <v>175092979</v>
      </c>
      <c r="G18" s="38">
        <f t="shared" si="1"/>
        <v>175092979</v>
      </c>
      <c r="H18" s="39">
        <f t="shared" si="1"/>
        <v>172108076</v>
      </c>
      <c r="I18" s="35">
        <f t="shared" si="1"/>
        <v>184496605</v>
      </c>
      <c r="J18" s="36">
        <f t="shared" si="1"/>
        <v>192378788</v>
      </c>
      <c r="K18" s="38">
        <f t="shared" si="1"/>
        <v>205602380</v>
      </c>
    </row>
    <row r="19" spans="1:11" ht="13.5">
      <c r="A19" s="34" t="s">
        <v>29</v>
      </c>
      <c r="B19" s="40">
        <f>+B10-B18</f>
        <v>2964053</v>
      </c>
      <c r="C19" s="41">
        <f aca="true" t="shared" si="2" ref="C19:K19">+C10-C18</f>
        <v>-11723458</v>
      </c>
      <c r="D19" s="42">
        <f t="shared" si="2"/>
        <v>-35075109</v>
      </c>
      <c r="E19" s="40">
        <f t="shared" si="2"/>
        <v>106058</v>
      </c>
      <c r="F19" s="41">
        <f t="shared" si="2"/>
        <v>106058</v>
      </c>
      <c r="G19" s="43">
        <f t="shared" si="2"/>
        <v>106058</v>
      </c>
      <c r="H19" s="44">
        <f t="shared" si="2"/>
        <v>315152</v>
      </c>
      <c r="I19" s="40">
        <f t="shared" si="2"/>
        <v>1064117</v>
      </c>
      <c r="J19" s="41">
        <f t="shared" si="2"/>
        <v>7396270</v>
      </c>
      <c r="K19" s="43">
        <f t="shared" si="2"/>
        <v>8716294</v>
      </c>
    </row>
    <row r="20" spans="1:11" ht="13.5">
      <c r="A20" s="22" t="s">
        <v>30</v>
      </c>
      <c r="B20" s="24">
        <v>37167691</v>
      </c>
      <c r="C20" s="6">
        <v>33924742</v>
      </c>
      <c r="D20" s="23">
        <v>36825000</v>
      </c>
      <c r="E20" s="24">
        <v>60481000</v>
      </c>
      <c r="F20" s="6">
        <v>60481000</v>
      </c>
      <c r="G20" s="25">
        <v>60481000</v>
      </c>
      <c r="H20" s="26">
        <v>36568762</v>
      </c>
      <c r="I20" s="24">
        <v>52265000</v>
      </c>
      <c r="J20" s="6">
        <v>49918000</v>
      </c>
      <c r="K20" s="25">
        <v>51724000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40131744</v>
      </c>
      <c r="C22" s="52">
        <f aca="true" t="shared" si="3" ref="C22:K22">SUM(C19:C21)</f>
        <v>22201284</v>
      </c>
      <c r="D22" s="53">
        <f t="shared" si="3"/>
        <v>1749891</v>
      </c>
      <c r="E22" s="51">
        <f t="shared" si="3"/>
        <v>60587058</v>
      </c>
      <c r="F22" s="52">
        <f t="shared" si="3"/>
        <v>60587058</v>
      </c>
      <c r="G22" s="54">
        <f t="shared" si="3"/>
        <v>60587058</v>
      </c>
      <c r="H22" s="55">
        <f t="shared" si="3"/>
        <v>36883914</v>
      </c>
      <c r="I22" s="51">
        <f t="shared" si="3"/>
        <v>53329117</v>
      </c>
      <c r="J22" s="52">
        <f t="shared" si="3"/>
        <v>57314270</v>
      </c>
      <c r="K22" s="54">
        <f t="shared" si="3"/>
        <v>60440294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40131744</v>
      </c>
      <c r="C24" s="41">
        <f aca="true" t="shared" si="4" ref="C24:K24">SUM(C22:C23)</f>
        <v>22201284</v>
      </c>
      <c r="D24" s="42">
        <f t="shared" si="4"/>
        <v>1749891</v>
      </c>
      <c r="E24" s="40">
        <f t="shared" si="4"/>
        <v>60587058</v>
      </c>
      <c r="F24" s="41">
        <f t="shared" si="4"/>
        <v>60587058</v>
      </c>
      <c r="G24" s="43">
        <f t="shared" si="4"/>
        <v>60587058</v>
      </c>
      <c r="H24" s="44">
        <f t="shared" si="4"/>
        <v>36883914</v>
      </c>
      <c r="I24" s="40">
        <f t="shared" si="4"/>
        <v>53329117</v>
      </c>
      <c r="J24" s="41">
        <f t="shared" si="4"/>
        <v>57314270</v>
      </c>
      <c r="K24" s="43">
        <f t="shared" si="4"/>
        <v>60440294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50976402</v>
      </c>
      <c r="C27" s="7">
        <v>70193079</v>
      </c>
      <c r="D27" s="64">
        <v>74549207</v>
      </c>
      <c r="E27" s="65">
        <v>60587330</v>
      </c>
      <c r="F27" s="7">
        <v>69784796</v>
      </c>
      <c r="G27" s="66">
        <v>69784796</v>
      </c>
      <c r="H27" s="67">
        <v>61918925</v>
      </c>
      <c r="I27" s="65">
        <v>53329117</v>
      </c>
      <c r="J27" s="7">
        <v>57314270</v>
      </c>
      <c r="K27" s="66">
        <v>61209675</v>
      </c>
    </row>
    <row r="28" spans="1:11" ht="13.5">
      <c r="A28" s="68" t="s">
        <v>30</v>
      </c>
      <c r="B28" s="6">
        <v>48027859</v>
      </c>
      <c r="C28" s="6">
        <v>69871148</v>
      </c>
      <c r="D28" s="23">
        <v>73548242</v>
      </c>
      <c r="E28" s="24">
        <v>60481330</v>
      </c>
      <c r="F28" s="6">
        <v>63397223</v>
      </c>
      <c r="G28" s="25">
        <v>63397223</v>
      </c>
      <c r="H28" s="26">
        <v>56234720</v>
      </c>
      <c r="I28" s="24">
        <v>52265000</v>
      </c>
      <c r="J28" s="6">
        <v>49918000</v>
      </c>
      <c r="K28" s="25">
        <v>51724000</v>
      </c>
    </row>
    <row r="29" spans="1:11" ht="13.5">
      <c r="A29" s="22" t="s">
        <v>132</v>
      </c>
      <c r="B29" s="6">
        <v>148344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2800199</v>
      </c>
      <c r="C31" s="6">
        <v>321931</v>
      </c>
      <c r="D31" s="23">
        <v>1000965</v>
      </c>
      <c r="E31" s="24">
        <v>106000</v>
      </c>
      <c r="F31" s="6">
        <v>6387573</v>
      </c>
      <c r="G31" s="25">
        <v>6387573</v>
      </c>
      <c r="H31" s="26">
        <v>5684205</v>
      </c>
      <c r="I31" s="24">
        <v>1064117</v>
      </c>
      <c r="J31" s="6">
        <v>7396270</v>
      </c>
      <c r="K31" s="25">
        <v>9485675</v>
      </c>
    </row>
    <row r="32" spans="1:11" ht="13.5">
      <c r="A32" s="34" t="s">
        <v>36</v>
      </c>
      <c r="B32" s="7">
        <f>SUM(B28:B31)</f>
        <v>50976402</v>
      </c>
      <c r="C32" s="7">
        <f aca="true" t="shared" si="5" ref="C32:K32">SUM(C28:C31)</f>
        <v>70193079</v>
      </c>
      <c r="D32" s="64">
        <f t="shared" si="5"/>
        <v>74549207</v>
      </c>
      <c r="E32" s="65">
        <f t="shared" si="5"/>
        <v>60587330</v>
      </c>
      <c r="F32" s="7">
        <f t="shared" si="5"/>
        <v>69784796</v>
      </c>
      <c r="G32" s="66">
        <f t="shared" si="5"/>
        <v>69784796</v>
      </c>
      <c r="H32" s="67">
        <f t="shared" si="5"/>
        <v>61918925</v>
      </c>
      <c r="I32" s="65">
        <f t="shared" si="5"/>
        <v>53329117</v>
      </c>
      <c r="J32" s="7">
        <f t="shared" si="5"/>
        <v>57314270</v>
      </c>
      <c r="K32" s="66">
        <f t="shared" si="5"/>
        <v>61209675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86289595</v>
      </c>
      <c r="C35" s="6">
        <v>72326362</v>
      </c>
      <c r="D35" s="23">
        <v>32782590</v>
      </c>
      <c r="E35" s="24">
        <v>74067635</v>
      </c>
      <c r="F35" s="6">
        <v>40000648</v>
      </c>
      <c r="G35" s="25">
        <v>40000648</v>
      </c>
      <c r="H35" s="26">
        <v>47832184</v>
      </c>
      <c r="I35" s="24">
        <v>76766715</v>
      </c>
      <c r="J35" s="6">
        <v>76315643</v>
      </c>
      <c r="K35" s="25">
        <v>75611033</v>
      </c>
    </row>
    <row r="36" spans="1:11" ht="13.5">
      <c r="A36" s="22" t="s">
        <v>39</v>
      </c>
      <c r="B36" s="6">
        <v>201266844</v>
      </c>
      <c r="C36" s="6">
        <v>247678754</v>
      </c>
      <c r="D36" s="23">
        <v>296512076</v>
      </c>
      <c r="E36" s="24">
        <v>291355400</v>
      </c>
      <c r="F36" s="6">
        <v>226444455</v>
      </c>
      <c r="G36" s="25">
        <v>226444455</v>
      </c>
      <c r="H36" s="26">
        <v>293850997</v>
      </c>
      <c r="I36" s="24">
        <v>250015493</v>
      </c>
      <c r="J36" s="6">
        <v>283397132</v>
      </c>
      <c r="K36" s="25">
        <v>312103526</v>
      </c>
    </row>
    <row r="37" spans="1:11" ht="13.5">
      <c r="A37" s="22" t="s">
        <v>40</v>
      </c>
      <c r="B37" s="6">
        <v>9704905</v>
      </c>
      <c r="C37" s="6">
        <v>19288345</v>
      </c>
      <c r="D37" s="23">
        <v>25313620</v>
      </c>
      <c r="E37" s="24">
        <v>33081646</v>
      </c>
      <c r="F37" s="6">
        <v>4897857</v>
      </c>
      <c r="G37" s="25">
        <v>4897857</v>
      </c>
      <c r="H37" s="26">
        <v>20925395</v>
      </c>
      <c r="I37" s="24">
        <v>10940291</v>
      </c>
      <c r="J37" s="6">
        <v>11383519</v>
      </c>
      <c r="K37" s="25">
        <v>11848908</v>
      </c>
    </row>
    <row r="38" spans="1:11" ht="13.5">
      <c r="A38" s="22" t="s">
        <v>41</v>
      </c>
      <c r="B38" s="6">
        <v>10757370</v>
      </c>
      <c r="C38" s="6">
        <v>11420724</v>
      </c>
      <c r="D38" s="23">
        <v>12935108</v>
      </c>
      <c r="E38" s="24">
        <v>18933410</v>
      </c>
      <c r="F38" s="6">
        <v>12178290</v>
      </c>
      <c r="G38" s="25">
        <v>12178290</v>
      </c>
      <c r="H38" s="26">
        <v>14029355</v>
      </c>
      <c r="I38" s="24">
        <v>22517334</v>
      </c>
      <c r="J38" s="6">
        <v>26668163</v>
      </c>
      <c r="K38" s="25">
        <v>33937998</v>
      </c>
    </row>
    <row r="39" spans="1:11" ht="13.5">
      <c r="A39" s="22" t="s">
        <v>42</v>
      </c>
      <c r="B39" s="6">
        <v>267094164</v>
      </c>
      <c r="C39" s="6">
        <v>289296047</v>
      </c>
      <c r="D39" s="23">
        <v>291045938</v>
      </c>
      <c r="E39" s="24">
        <v>313407978</v>
      </c>
      <c r="F39" s="6">
        <v>249368955</v>
      </c>
      <c r="G39" s="25">
        <v>249368955</v>
      </c>
      <c r="H39" s="26">
        <v>306728431</v>
      </c>
      <c r="I39" s="24">
        <v>293324583</v>
      </c>
      <c r="J39" s="6">
        <v>321661093</v>
      </c>
      <c r="K39" s="25">
        <v>341927653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57680163</v>
      </c>
      <c r="C42" s="6">
        <v>54562721</v>
      </c>
      <c r="D42" s="23">
        <v>30387512</v>
      </c>
      <c r="E42" s="24">
        <v>89711795</v>
      </c>
      <c r="F42" s="6">
        <v>78469137</v>
      </c>
      <c r="G42" s="25">
        <v>78469137</v>
      </c>
      <c r="H42" s="26">
        <v>59446982</v>
      </c>
      <c r="I42" s="24">
        <v>81485315</v>
      </c>
      <c r="J42" s="6">
        <v>65140708</v>
      </c>
      <c r="K42" s="25">
        <v>70145004</v>
      </c>
    </row>
    <row r="43" spans="1:11" ht="13.5">
      <c r="A43" s="22" t="s">
        <v>45</v>
      </c>
      <c r="B43" s="6">
        <v>-50976394</v>
      </c>
      <c r="C43" s="6">
        <v>-70002345</v>
      </c>
      <c r="D43" s="23">
        <v>-74315558</v>
      </c>
      <c r="E43" s="24">
        <v>-60587329</v>
      </c>
      <c r="F43" s="6">
        <v>-69784797</v>
      </c>
      <c r="G43" s="25">
        <v>-69784797</v>
      </c>
      <c r="H43" s="26">
        <v>-43079312</v>
      </c>
      <c r="I43" s="24">
        <v>-53329113</v>
      </c>
      <c r="J43" s="6">
        <v>-57314270</v>
      </c>
      <c r="K43" s="25">
        <v>-61209675</v>
      </c>
    </row>
    <row r="44" spans="1:11" ht="13.5">
      <c r="A44" s="22" t="s">
        <v>46</v>
      </c>
      <c r="B44" s="6">
        <v>-99755</v>
      </c>
      <c r="C44" s="6">
        <v>-25704</v>
      </c>
      <c r="D44" s="23">
        <v>0</v>
      </c>
      <c r="E44" s="24">
        <v>-714286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77653673</v>
      </c>
      <c r="C45" s="7">
        <v>62188345</v>
      </c>
      <c r="D45" s="64">
        <v>18260777</v>
      </c>
      <c r="E45" s="65">
        <v>68415181</v>
      </c>
      <c r="F45" s="7">
        <v>26945117</v>
      </c>
      <c r="G45" s="66">
        <v>26945117</v>
      </c>
      <c r="H45" s="67">
        <v>34628447</v>
      </c>
      <c r="I45" s="65">
        <v>55101332</v>
      </c>
      <c r="J45" s="7">
        <v>62927770</v>
      </c>
      <c r="K45" s="66">
        <v>71863099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77653675</v>
      </c>
      <c r="C48" s="6">
        <v>62188345</v>
      </c>
      <c r="D48" s="23">
        <v>18260777</v>
      </c>
      <c r="E48" s="24">
        <v>68415189</v>
      </c>
      <c r="F48" s="6">
        <v>26945131</v>
      </c>
      <c r="G48" s="25">
        <v>26945131</v>
      </c>
      <c r="H48" s="26">
        <v>34628447</v>
      </c>
      <c r="I48" s="24">
        <v>55101321</v>
      </c>
      <c r="J48" s="6">
        <v>62927760</v>
      </c>
      <c r="K48" s="25">
        <v>71863090</v>
      </c>
    </row>
    <row r="49" spans="1:11" ht="13.5">
      <c r="A49" s="22" t="s">
        <v>50</v>
      </c>
      <c r="B49" s="6">
        <f>+B75</f>
        <v>7621319.628096907</v>
      </c>
      <c r="C49" s="6">
        <f aca="true" t="shared" si="6" ref="C49:K49">+C75</f>
        <v>15716131.236493465</v>
      </c>
      <c r="D49" s="23">
        <f t="shared" si="6"/>
        <v>16860646.992025692</v>
      </c>
      <c r="E49" s="24">
        <f t="shared" si="6"/>
        <v>29807505.69812231</v>
      </c>
      <c r="F49" s="6">
        <f t="shared" si="6"/>
        <v>8636765.112667777</v>
      </c>
      <c r="G49" s="25">
        <f t="shared" si="6"/>
        <v>8636765.112667777</v>
      </c>
      <c r="H49" s="26">
        <f t="shared" si="6"/>
        <v>11529562.068719083</v>
      </c>
      <c r="I49" s="24">
        <f t="shared" si="6"/>
        <v>9450871.77945591</v>
      </c>
      <c r="J49" s="6">
        <f t="shared" si="6"/>
        <v>21640083.945555866</v>
      </c>
      <c r="K49" s="25">
        <f t="shared" si="6"/>
        <v>32103439.338539213</v>
      </c>
    </row>
    <row r="50" spans="1:11" ht="13.5">
      <c r="A50" s="34" t="s">
        <v>51</v>
      </c>
      <c r="B50" s="7">
        <f>+B48-B49</f>
        <v>70032355.37190309</v>
      </c>
      <c r="C50" s="7">
        <f aca="true" t="shared" si="7" ref="C50:K50">+C48-C49</f>
        <v>46472213.76350653</v>
      </c>
      <c r="D50" s="64">
        <f t="shared" si="7"/>
        <v>1400130.007974308</v>
      </c>
      <c r="E50" s="65">
        <f t="shared" si="7"/>
        <v>38607683.30187769</v>
      </c>
      <c r="F50" s="7">
        <f t="shared" si="7"/>
        <v>18308365.887332223</v>
      </c>
      <c r="G50" s="66">
        <f t="shared" si="7"/>
        <v>18308365.887332223</v>
      </c>
      <c r="H50" s="67">
        <f t="shared" si="7"/>
        <v>23098884.93128092</v>
      </c>
      <c r="I50" s="65">
        <f t="shared" si="7"/>
        <v>45650449.22054409</v>
      </c>
      <c r="J50" s="7">
        <f t="shared" si="7"/>
        <v>41287676.054444134</v>
      </c>
      <c r="K50" s="66">
        <f t="shared" si="7"/>
        <v>39759650.66146079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201266856</v>
      </c>
      <c r="C53" s="6">
        <v>247678753</v>
      </c>
      <c r="D53" s="23">
        <v>369970707</v>
      </c>
      <c r="E53" s="24">
        <v>291355400</v>
      </c>
      <c r="F53" s="6">
        <v>300552866</v>
      </c>
      <c r="G53" s="25">
        <v>300552866</v>
      </c>
      <c r="H53" s="26">
        <v>354768687</v>
      </c>
      <c r="I53" s="24">
        <v>250015493</v>
      </c>
      <c r="J53" s="6">
        <v>283397133</v>
      </c>
      <c r="K53" s="25">
        <v>312103527</v>
      </c>
    </row>
    <row r="54" spans="1:11" ht="13.5">
      <c r="A54" s="22" t="s">
        <v>128</v>
      </c>
      <c r="B54" s="6">
        <v>12118135</v>
      </c>
      <c r="C54" s="6">
        <v>18184039</v>
      </c>
      <c r="D54" s="23">
        <v>21176573</v>
      </c>
      <c r="E54" s="24">
        <v>23238998</v>
      </c>
      <c r="F54" s="6">
        <v>23238998</v>
      </c>
      <c r="G54" s="25">
        <v>23238998</v>
      </c>
      <c r="H54" s="26">
        <v>15307055</v>
      </c>
      <c r="I54" s="24">
        <v>24928572</v>
      </c>
      <c r="J54" s="6">
        <v>25769566</v>
      </c>
      <c r="K54" s="25">
        <v>27068260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8008171</v>
      </c>
      <c r="C56" s="6">
        <v>26345024</v>
      </c>
      <c r="D56" s="23">
        <v>11285435</v>
      </c>
      <c r="E56" s="24">
        <v>4433214</v>
      </c>
      <c r="F56" s="6">
        <v>0</v>
      </c>
      <c r="G56" s="25">
        <v>0</v>
      </c>
      <c r="H56" s="26">
        <v>0</v>
      </c>
      <c r="I56" s="24">
        <v>4990387</v>
      </c>
      <c r="J56" s="6">
        <v>5006170</v>
      </c>
      <c r="K56" s="25">
        <v>3180832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1739271</v>
      </c>
      <c r="C60" s="6">
        <v>4268213</v>
      </c>
      <c r="D60" s="23">
        <v>4385375</v>
      </c>
      <c r="E60" s="24">
        <v>4385375</v>
      </c>
      <c r="F60" s="6">
        <v>4385375</v>
      </c>
      <c r="G60" s="25">
        <v>4385375</v>
      </c>
      <c r="H60" s="26">
        <v>4385375</v>
      </c>
      <c r="I60" s="24">
        <v>4385375</v>
      </c>
      <c r="J60" s="6">
        <v>4385375</v>
      </c>
      <c r="K60" s="25">
        <v>4385375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50000</v>
      </c>
      <c r="C64" s="92">
        <v>59000</v>
      </c>
      <c r="D64" s="93">
        <v>62000</v>
      </c>
      <c r="E64" s="91">
        <v>0</v>
      </c>
      <c r="F64" s="92">
        <v>130000</v>
      </c>
      <c r="G64" s="93">
        <v>130000</v>
      </c>
      <c r="H64" s="94">
        <v>130000</v>
      </c>
      <c r="I64" s="91">
        <v>145000</v>
      </c>
      <c r="J64" s="92">
        <v>145000</v>
      </c>
      <c r="K64" s="93">
        <v>145000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54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0.49010659801191914</v>
      </c>
      <c r="C70" s="5">
        <f aca="true" t="shared" si="8" ref="C70:K70">IF(ISERROR(C71/C72),0,(C71/C72))</f>
        <v>0.6200357292265869</v>
      </c>
      <c r="D70" s="5">
        <f t="shared" si="8"/>
        <v>0.6990104477983781</v>
      </c>
      <c r="E70" s="5">
        <f t="shared" si="8"/>
        <v>0.6479839527662339</v>
      </c>
      <c r="F70" s="5">
        <f t="shared" si="8"/>
        <v>0.6670233406093288</v>
      </c>
      <c r="G70" s="5">
        <f t="shared" si="8"/>
        <v>0.6670233406093288</v>
      </c>
      <c r="H70" s="5">
        <f t="shared" si="8"/>
        <v>1.1699302361646795</v>
      </c>
      <c r="I70" s="5">
        <f t="shared" si="8"/>
        <v>0.7597365700975423</v>
      </c>
      <c r="J70" s="5">
        <f t="shared" si="8"/>
        <v>0.7262097560780777</v>
      </c>
      <c r="K70" s="5">
        <f t="shared" si="8"/>
        <v>0.7514739455835648</v>
      </c>
    </row>
    <row r="71" spans="1:11" ht="12.75" hidden="1">
      <c r="A71" s="1" t="s">
        <v>134</v>
      </c>
      <c r="B71" s="1">
        <f>+B83</f>
        <v>17627293</v>
      </c>
      <c r="C71" s="1">
        <f aca="true" t="shared" si="9" ref="C71:K71">+C83</f>
        <v>15286563</v>
      </c>
      <c r="D71" s="1">
        <f t="shared" si="9"/>
        <v>18377813</v>
      </c>
      <c r="E71" s="1">
        <f t="shared" si="9"/>
        <v>18641573</v>
      </c>
      <c r="F71" s="1">
        <f t="shared" si="9"/>
        <v>19189309</v>
      </c>
      <c r="G71" s="1">
        <f t="shared" si="9"/>
        <v>19189309</v>
      </c>
      <c r="H71" s="1">
        <f t="shared" si="9"/>
        <v>35026718</v>
      </c>
      <c r="I71" s="1">
        <f t="shared" si="9"/>
        <v>21266287</v>
      </c>
      <c r="J71" s="1">
        <f t="shared" si="9"/>
        <v>20545840</v>
      </c>
      <c r="K71" s="1">
        <f t="shared" si="9"/>
        <v>20645648</v>
      </c>
    </row>
    <row r="72" spans="1:11" ht="12.75" hidden="1">
      <c r="A72" s="1" t="s">
        <v>135</v>
      </c>
      <c r="B72" s="1">
        <f>+B77</f>
        <v>35966243</v>
      </c>
      <c r="C72" s="1">
        <f aca="true" t="shared" si="10" ref="C72:K72">+C77</f>
        <v>24654326</v>
      </c>
      <c r="D72" s="1">
        <f t="shared" si="10"/>
        <v>26291185</v>
      </c>
      <c r="E72" s="1">
        <f t="shared" si="10"/>
        <v>28768572</v>
      </c>
      <c r="F72" s="1">
        <f t="shared" si="10"/>
        <v>28768572</v>
      </c>
      <c r="G72" s="1">
        <f t="shared" si="10"/>
        <v>28768572</v>
      </c>
      <c r="H72" s="1">
        <f t="shared" si="10"/>
        <v>29939151</v>
      </c>
      <c r="I72" s="1">
        <f t="shared" si="10"/>
        <v>27991659</v>
      </c>
      <c r="J72" s="1">
        <f t="shared" si="10"/>
        <v>28291881</v>
      </c>
      <c r="K72" s="1">
        <f t="shared" si="10"/>
        <v>27473538</v>
      </c>
    </row>
    <row r="73" spans="1:11" ht="12.75" hidden="1">
      <c r="A73" s="1" t="s">
        <v>136</v>
      </c>
      <c r="B73" s="1">
        <f>+B74</f>
        <v>4191240.666666666</v>
      </c>
      <c r="C73" s="1">
        <f aca="true" t="shared" si="11" ref="C73:K73">+(C78+C80+C81+C82)-(B78+B80+B81+B82)</f>
        <v>1502097</v>
      </c>
      <c r="D73" s="1">
        <f t="shared" si="11"/>
        <v>4383796</v>
      </c>
      <c r="E73" s="1">
        <f t="shared" si="11"/>
        <v>-8869367</v>
      </c>
      <c r="F73" s="1">
        <f>+(F78+F80+F81+F82)-(D78+D80+D81+D82)</f>
        <v>-3123296</v>
      </c>
      <c r="G73" s="1">
        <f>+(G78+G80+G81+G82)-(D78+D80+D81+D82)</f>
        <v>-3123296</v>
      </c>
      <c r="H73" s="1">
        <f>+(H78+H80+H81+H82)-(D78+D80+D81+D82)</f>
        <v>-1444282</v>
      </c>
      <c r="I73" s="1">
        <f>+(I78+I80+I81+I82)-(E78+E80+E81+E82)</f>
        <v>14702948</v>
      </c>
      <c r="J73" s="1">
        <f t="shared" si="11"/>
        <v>-8349561</v>
      </c>
      <c r="K73" s="1">
        <f t="shared" si="11"/>
        <v>-9715951</v>
      </c>
    </row>
    <row r="74" spans="1:11" ht="12.75" hidden="1">
      <c r="A74" s="1" t="s">
        <v>137</v>
      </c>
      <c r="B74" s="1">
        <f>+TREND(C74:E74)</f>
        <v>4191240.666666666</v>
      </c>
      <c r="C74" s="1">
        <f>+C73</f>
        <v>1502097</v>
      </c>
      <c r="D74" s="1">
        <f aca="true" t="shared" si="12" ref="D74:K74">+D73</f>
        <v>4383796</v>
      </c>
      <c r="E74" s="1">
        <f t="shared" si="12"/>
        <v>-8869367</v>
      </c>
      <c r="F74" s="1">
        <f t="shared" si="12"/>
        <v>-3123296</v>
      </c>
      <c r="G74" s="1">
        <f t="shared" si="12"/>
        <v>-3123296</v>
      </c>
      <c r="H74" s="1">
        <f t="shared" si="12"/>
        <v>-1444282</v>
      </c>
      <c r="I74" s="1">
        <f t="shared" si="12"/>
        <v>14702948</v>
      </c>
      <c r="J74" s="1">
        <f t="shared" si="12"/>
        <v>-8349561</v>
      </c>
      <c r="K74" s="1">
        <f t="shared" si="12"/>
        <v>-9715951</v>
      </c>
    </row>
    <row r="75" spans="1:11" ht="12.75" hidden="1">
      <c r="A75" s="1" t="s">
        <v>138</v>
      </c>
      <c r="B75" s="1">
        <f>+B84-(((B80+B81+B78)*B70)-B79)</f>
        <v>7621319.628096907</v>
      </c>
      <c r="C75" s="1">
        <f aca="true" t="shared" si="13" ref="C75:K75">+C84-(((C80+C81+C78)*C70)-C79)</f>
        <v>15716131.236493465</v>
      </c>
      <c r="D75" s="1">
        <f t="shared" si="13"/>
        <v>16860646.992025692</v>
      </c>
      <c r="E75" s="1">
        <f t="shared" si="13"/>
        <v>29807505.69812231</v>
      </c>
      <c r="F75" s="1">
        <f t="shared" si="13"/>
        <v>8636765.112667777</v>
      </c>
      <c r="G75" s="1">
        <f t="shared" si="13"/>
        <v>8636765.112667777</v>
      </c>
      <c r="H75" s="1">
        <f t="shared" si="13"/>
        <v>11529562.068719083</v>
      </c>
      <c r="I75" s="1">
        <f t="shared" si="13"/>
        <v>9450871.77945591</v>
      </c>
      <c r="J75" s="1">
        <f t="shared" si="13"/>
        <v>21640083.945555866</v>
      </c>
      <c r="K75" s="1">
        <f t="shared" si="13"/>
        <v>32103439.338539213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35966243</v>
      </c>
      <c r="C77" s="3">
        <v>24654326</v>
      </c>
      <c r="D77" s="3">
        <v>26291185</v>
      </c>
      <c r="E77" s="3">
        <v>28768572</v>
      </c>
      <c r="F77" s="3">
        <v>28768572</v>
      </c>
      <c r="G77" s="3">
        <v>28768572</v>
      </c>
      <c r="H77" s="3">
        <v>29939151</v>
      </c>
      <c r="I77" s="3">
        <v>27991659</v>
      </c>
      <c r="J77" s="3">
        <v>28291881</v>
      </c>
      <c r="K77" s="3">
        <v>27473538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9679201</v>
      </c>
      <c r="C79" s="3">
        <v>19288345</v>
      </c>
      <c r="D79" s="3">
        <v>25313620</v>
      </c>
      <c r="E79" s="3">
        <v>21228215</v>
      </c>
      <c r="F79" s="3">
        <v>4897857</v>
      </c>
      <c r="G79" s="3">
        <v>4897857</v>
      </c>
      <c r="H79" s="3">
        <v>15787376</v>
      </c>
      <c r="I79" s="3">
        <v>10940291</v>
      </c>
      <c r="J79" s="3">
        <v>11383519</v>
      </c>
      <c r="K79" s="3">
        <v>11848908</v>
      </c>
    </row>
    <row r="80" spans="1:11" ht="12.75" hidden="1">
      <c r="A80" s="2" t="s">
        <v>67</v>
      </c>
      <c r="B80" s="3">
        <v>369851</v>
      </c>
      <c r="C80" s="3">
        <v>385778</v>
      </c>
      <c r="D80" s="3">
        <v>436814</v>
      </c>
      <c r="E80" s="3">
        <v>5266668</v>
      </c>
      <c r="F80" s="3">
        <v>11144099</v>
      </c>
      <c r="G80" s="3">
        <v>11144099</v>
      </c>
      <c r="H80" s="3">
        <v>1278329</v>
      </c>
      <c r="I80" s="3">
        <v>20100976</v>
      </c>
      <c r="J80" s="3">
        <v>11751415</v>
      </c>
      <c r="K80" s="3">
        <v>2035464</v>
      </c>
    </row>
    <row r="81" spans="1:11" ht="12.75" hidden="1">
      <c r="A81" s="2" t="s">
        <v>68</v>
      </c>
      <c r="B81" s="3">
        <v>8266069</v>
      </c>
      <c r="C81" s="3">
        <v>9752239</v>
      </c>
      <c r="D81" s="3">
        <v>14084999</v>
      </c>
      <c r="E81" s="3">
        <v>385778</v>
      </c>
      <c r="F81" s="3">
        <v>254418</v>
      </c>
      <c r="G81" s="3">
        <v>254418</v>
      </c>
      <c r="H81" s="3">
        <v>11799202</v>
      </c>
      <c r="I81" s="3">
        <v>254418</v>
      </c>
      <c r="J81" s="3">
        <v>254418</v>
      </c>
      <c r="K81" s="3">
        <v>254418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17627293</v>
      </c>
      <c r="C83" s="3">
        <v>15286563</v>
      </c>
      <c r="D83" s="3">
        <v>18377813</v>
      </c>
      <c r="E83" s="3">
        <v>18641573</v>
      </c>
      <c r="F83" s="3">
        <v>19189309</v>
      </c>
      <c r="G83" s="3">
        <v>19189309</v>
      </c>
      <c r="H83" s="3">
        <v>35026718</v>
      </c>
      <c r="I83" s="3">
        <v>21266287</v>
      </c>
      <c r="J83" s="3">
        <v>20545840</v>
      </c>
      <c r="K83" s="3">
        <v>20645648</v>
      </c>
    </row>
    <row r="84" spans="1:11" ht="12.75" hidden="1">
      <c r="A84" s="2" t="s">
        <v>71</v>
      </c>
      <c r="B84" s="3">
        <v>2174640</v>
      </c>
      <c r="C84" s="3">
        <v>2713719</v>
      </c>
      <c r="D84" s="3">
        <v>1697926</v>
      </c>
      <c r="E84" s="3">
        <v>12241985</v>
      </c>
      <c r="F84" s="3">
        <v>11341985</v>
      </c>
      <c r="G84" s="3">
        <v>11341985</v>
      </c>
      <c r="H84" s="3">
        <v>11041985</v>
      </c>
      <c r="I84" s="3">
        <v>13975318</v>
      </c>
      <c r="J84" s="3">
        <v>18975318</v>
      </c>
      <c r="K84" s="3">
        <v>21975318</v>
      </c>
    </row>
    <row r="85" spans="1:11" ht="12.75" hidden="1">
      <c r="A85" s="2" t="s">
        <v>72</v>
      </c>
      <c r="B85" s="3">
        <v>24474287</v>
      </c>
      <c r="C85" s="3">
        <v>30921737</v>
      </c>
      <c r="D85" s="3">
        <v>36937168</v>
      </c>
      <c r="E85" s="3">
        <v>0</v>
      </c>
      <c r="F85" s="3">
        <v>42395280</v>
      </c>
      <c r="G85" s="3">
        <v>42395280</v>
      </c>
      <c r="H85" s="3">
        <v>42395280</v>
      </c>
      <c r="I85" s="3">
        <v>42395280</v>
      </c>
      <c r="J85" s="3">
        <v>42395280</v>
      </c>
      <c r="K85" s="3">
        <v>42395280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22564312</v>
      </c>
      <c r="C5" s="6">
        <v>25528119</v>
      </c>
      <c r="D5" s="23">
        <v>26614453</v>
      </c>
      <c r="E5" s="24">
        <v>25552178</v>
      </c>
      <c r="F5" s="6">
        <v>28347628</v>
      </c>
      <c r="G5" s="25">
        <v>28347628</v>
      </c>
      <c r="H5" s="26">
        <v>27715944</v>
      </c>
      <c r="I5" s="24">
        <v>29878402</v>
      </c>
      <c r="J5" s="6">
        <v>31491836</v>
      </c>
      <c r="K5" s="25">
        <v>33223887</v>
      </c>
    </row>
    <row r="6" spans="1:11" ht="13.5">
      <c r="A6" s="22" t="s">
        <v>18</v>
      </c>
      <c r="B6" s="6">
        <v>4622028</v>
      </c>
      <c r="C6" s="6">
        <v>3673895</v>
      </c>
      <c r="D6" s="23">
        <v>3359662</v>
      </c>
      <c r="E6" s="24">
        <v>2988409</v>
      </c>
      <c r="F6" s="6">
        <v>4159620</v>
      </c>
      <c r="G6" s="25">
        <v>4159620</v>
      </c>
      <c r="H6" s="26">
        <v>3615080</v>
      </c>
      <c r="I6" s="24">
        <v>4431430</v>
      </c>
      <c r="J6" s="6">
        <v>4670727</v>
      </c>
      <c r="K6" s="25">
        <v>4927617</v>
      </c>
    </row>
    <row r="7" spans="1:11" ht="13.5">
      <c r="A7" s="22" t="s">
        <v>19</v>
      </c>
      <c r="B7" s="6">
        <v>1585022</v>
      </c>
      <c r="C7" s="6">
        <v>4387186</v>
      </c>
      <c r="D7" s="23">
        <v>20741525</v>
      </c>
      <c r="E7" s="24">
        <v>4865481</v>
      </c>
      <c r="F7" s="6">
        <v>4052697</v>
      </c>
      <c r="G7" s="25">
        <v>4052697</v>
      </c>
      <c r="H7" s="26">
        <v>4285596</v>
      </c>
      <c r="I7" s="24">
        <v>4052697</v>
      </c>
      <c r="J7" s="6">
        <v>4271542</v>
      </c>
      <c r="K7" s="25">
        <v>4506477</v>
      </c>
    </row>
    <row r="8" spans="1:11" ht="13.5">
      <c r="A8" s="22" t="s">
        <v>20</v>
      </c>
      <c r="B8" s="6">
        <v>112673127</v>
      </c>
      <c r="C8" s="6">
        <v>141637185</v>
      </c>
      <c r="D8" s="23">
        <v>144173627</v>
      </c>
      <c r="E8" s="24">
        <v>153278000</v>
      </c>
      <c r="F8" s="6">
        <v>149578000</v>
      </c>
      <c r="G8" s="25">
        <v>149578000</v>
      </c>
      <c r="H8" s="26">
        <v>150131492</v>
      </c>
      <c r="I8" s="24">
        <v>171773000</v>
      </c>
      <c r="J8" s="6">
        <v>186337498</v>
      </c>
      <c r="K8" s="25">
        <v>202265970</v>
      </c>
    </row>
    <row r="9" spans="1:11" ht="13.5">
      <c r="A9" s="22" t="s">
        <v>21</v>
      </c>
      <c r="B9" s="6">
        <v>13058263</v>
      </c>
      <c r="C9" s="6">
        <v>16400341</v>
      </c>
      <c r="D9" s="23">
        <v>4251627</v>
      </c>
      <c r="E9" s="24">
        <v>10637234</v>
      </c>
      <c r="F9" s="6">
        <v>10306380</v>
      </c>
      <c r="G9" s="25">
        <v>10306380</v>
      </c>
      <c r="H9" s="26">
        <v>20296648</v>
      </c>
      <c r="I9" s="24">
        <v>14182391</v>
      </c>
      <c r="J9" s="6">
        <v>14948240</v>
      </c>
      <c r="K9" s="25">
        <v>15770393</v>
      </c>
    </row>
    <row r="10" spans="1:11" ht="25.5">
      <c r="A10" s="27" t="s">
        <v>127</v>
      </c>
      <c r="B10" s="28">
        <f>SUM(B5:B9)</f>
        <v>154502752</v>
      </c>
      <c r="C10" s="29">
        <f aca="true" t="shared" si="0" ref="C10:K10">SUM(C5:C9)</f>
        <v>191626726</v>
      </c>
      <c r="D10" s="30">
        <f t="shared" si="0"/>
        <v>199140894</v>
      </c>
      <c r="E10" s="28">
        <f t="shared" si="0"/>
        <v>197321302</v>
      </c>
      <c r="F10" s="29">
        <f t="shared" si="0"/>
        <v>196444325</v>
      </c>
      <c r="G10" s="31">
        <f t="shared" si="0"/>
        <v>196444325</v>
      </c>
      <c r="H10" s="32">
        <f t="shared" si="0"/>
        <v>206044760</v>
      </c>
      <c r="I10" s="28">
        <f t="shared" si="0"/>
        <v>224317920</v>
      </c>
      <c r="J10" s="29">
        <f t="shared" si="0"/>
        <v>241719843</v>
      </c>
      <c r="K10" s="31">
        <f t="shared" si="0"/>
        <v>260694344</v>
      </c>
    </row>
    <row r="11" spans="1:11" ht="13.5">
      <c r="A11" s="22" t="s">
        <v>22</v>
      </c>
      <c r="B11" s="6">
        <v>44453784</v>
      </c>
      <c r="C11" s="6">
        <v>50598721</v>
      </c>
      <c r="D11" s="23">
        <v>58931021</v>
      </c>
      <c r="E11" s="24">
        <v>54028472</v>
      </c>
      <c r="F11" s="6">
        <v>54926365</v>
      </c>
      <c r="G11" s="25">
        <v>54926365</v>
      </c>
      <c r="H11" s="26">
        <v>79080342</v>
      </c>
      <c r="I11" s="24">
        <v>77367475</v>
      </c>
      <c r="J11" s="6">
        <v>81545319</v>
      </c>
      <c r="K11" s="25">
        <v>86030311</v>
      </c>
    </row>
    <row r="12" spans="1:11" ht="13.5">
      <c r="A12" s="22" t="s">
        <v>23</v>
      </c>
      <c r="B12" s="6">
        <v>8171182</v>
      </c>
      <c r="C12" s="6">
        <v>10070316</v>
      </c>
      <c r="D12" s="23">
        <v>10369882</v>
      </c>
      <c r="E12" s="24">
        <v>11924616</v>
      </c>
      <c r="F12" s="6">
        <v>11924616</v>
      </c>
      <c r="G12" s="25">
        <v>11924616</v>
      </c>
      <c r="H12" s="26">
        <v>14291277</v>
      </c>
      <c r="I12" s="24">
        <v>13085980</v>
      </c>
      <c r="J12" s="6">
        <v>13792623</v>
      </c>
      <c r="K12" s="25">
        <v>14551217</v>
      </c>
    </row>
    <row r="13" spans="1:11" ht="13.5">
      <c r="A13" s="22" t="s">
        <v>128</v>
      </c>
      <c r="B13" s="6">
        <v>16114034</v>
      </c>
      <c r="C13" s="6">
        <v>15841978</v>
      </c>
      <c r="D13" s="23">
        <v>15137315</v>
      </c>
      <c r="E13" s="24">
        <v>19072296</v>
      </c>
      <c r="F13" s="6">
        <v>20140322</v>
      </c>
      <c r="G13" s="25">
        <v>20140322</v>
      </c>
      <c r="H13" s="26">
        <v>19020525</v>
      </c>
      <c r="I13" s="24">
        <v>20197562</v>
      </c>
      <c r="J13" s="6">
        <v>21288230</v>
      </c>
      <c r="K13" s="25">
        <v>22459083</v>
      </c>
    </row>
    <row r="14" spans="1:11" ht="13.5">
      <c r="A14" s="22" t="s">
        <v>24</v>
      </c>
      <c r="B14" s="6">
        <v>542874</v>
      </c>
      <c r="C14" s="6">
        <v>550302</v>
      </c>
      <c r="D14" s="23">
        <v>633969</v>
      </c>
      <c r="E14" s="24">
        <v>0</v>
      </c>
      <c r="F14" s="6">
        <v>14003</v>
      </c>
      <c r="G14" s="25">
        <v>14003</v>
      </c>
      <c r="H14" s="26">
        <v>0</v>
      </c>
      <c r="I14" s="24">
        <v>14759</v>
      </c>
      <c r="J14" s="6">
        <v>15556</v>
      </c>
      <c r="K14" s="25">
        <v>16412</v>
      </c>
    </row>
    <row r="15" spans="1:11" ht="13.5">
      <c r="A15" s="22" t="s">
        <v>25</v>
      </c>
      <c r="B15" s="6">
        <v>1767294</v>
      </c>
      <c r="C15" s="6">
        <v>3058041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3074130</v>
      </c>
      <c r="C16" s="6">
        <v>2638062</v>
      </c>
      <c r="D16" s="23">
        <v>3140867</v>
      </c>
      <c r="E16" s="24">
        <v>2654896</v>
      </c>
      <c r="F16" s="6">
        <v>19646360</v>
      </c>
      <c r="G16" s="25">
        <v>19646360</v>
      </c>
      <c r="H16" s="26">
        <v>16169813</v>
      </c>
      <c r="I16" s="24">
        <v>20099740</v>
      </c>
      <c r="J16" s="6">
        <v>21185126</v>
      </c>
      <c r="K16" s="25">
        <v>22350308</v>
      </c>
    </row>
    <row r="17" spans="1:11" ht="13.5">
      <c r="A17" s="22" t="s">
        <v>27</v>
      </c>
      <c r="B17" s="6">
        <v>62865342</v>
      </c>
      <c r="C17" s="6">
        <v>98606488</v>
      </c>
      <c r="D17" s="23">
        <v>126988583</v>
      </c>
      <c r="E17" s="24">
        <v>110725078</v>
      </c>
      <c r="F17" s="6">
        <v>103222066</v>
      </c>
      <c r="G17" s="25">
        <v>103222066</v>
      </c>
      <c r="H17" s="26">
        <v>111271780</v>
      </c>
      <c r="I17" s="24">
        <v>103007214</v>
      </c>
      <c r="J17" s="6">
        <v>92810771</v>
      </c>
      <c r="K17" s="25">
        <v>95379723</v>
      </c>
    </row>
    <row r="18" spans="1:11" ht="13.5">
      <c r="A18" s="34" t="s">
        <v>28</v>
      </c>
      <c r="B18" s="35">
        <f>SUM(B11:B17)</f>
        <v>136988640</v>
      </c>
      <c r="C18" s="36">
        <f aca="true" t="shared" si="1" ref="C18:K18">SUM(C11:C17)</f>
        <v>181363908</v>
      </c>
      <c r="D18" s="37">
        <f t="shared" si="1"/>
        <v>215201637</v>
      </c>
      <c r="E18" s="35">
        <f t="shared" si="1"/>
        <v>198405358</v>
      </c>
      <c r="F18" s="36">
        <f t="shared" si="1"/>
        <v>209873732</v>
      </c>
      <c r="G18" s="38">
        <f t="shared" si="1"/>
        <v>209873732</v>
      </c>
      <c r="H18" s="39">
        <f t="shared" si="1"/>
        <v>239833737</v>
      </c>
      <c r="I18" s="35">
        <f t="shared" si="1"/>
        <v>233772730</v>
      </c>
      <c r="J18" s="36">
        <f t="shared" si="1"/>
        <v>230637625</v>
      </c>
      <c r="K18" s="38">
        <f t="shared" si="1"/>
        <v>240787054</v>
      </c>
    </row>
    <row r="19" spans="1:11" ht="13.5">
      <c r="A19" s="34" t="s">
        <v>29</v>
      </c>
      <c r="B19" s="40">
        <f>+B10-B18</f>
        <v>17514112</v>
      </c>
      <c r="C19" s="41">
        <f aca="true" t="shared" si="2" ref="C19:K19">+C10-C18</f>
        <v>10262818</v>
      </c>
      <c r="D19" s="42">
        <f t="shared" si="2"/>
        <v>-16060743</v>
      </c>
      <c r="E19" s="40">
        <f t="shared" si="2"/>
        <v>-1084056</v>
      </c>
      <c r="F19" s="41">
        <f t="shared" si="2"/>
        <v>-13429407</v>
      </c>
      <c r="G19" s="43">
        <f t="shared" si="2"/>
        <v>-13429407</v>
      </c>
      <c r="H19" s="44">
        <f t="shared" si="2"/>
        <v>-33788977</v>
      </c>
      <c r="I19" s="40">
        <f t="shared" si="2"/>
        <v>-9454810</v>
      </c>
      <c r="J19" s="41">
        <f t="shared" si="2"/>
        <v>11082218</v>
      </c>
      <c r="K19" s="43">
        <f t="shared" si="2"/>
        <v>19907290</v>
      </c>
    </row>
    <row r="20" spans="1:11" ht="13.5">
      <c r="A20" s="22" t="s">
        <v>30</v>
      </c>
      <c r="B20" s="24">
        <v>27140404</v>
      </c>
      <c r="C20" s="6">
        <v>50190473</v>
      </c>
      <c r="D20" s="23">
        <v>37447324</v>
      </c>
      <c r="E20" s="24">
        <v>53003000</v>
      </c>
      <c r="F20" s="6">
        <v>0</v>
      </c>
      <c r="G20" s="25">
        <v>0</v>
      </c>
      <c r="H20" s="26">
        <v>38003000</v>
      </c>
      <c r="I20" s="24">
        <v>36687000</v>
      </c>
      <c r="J20" s="6">
        <v>37394000</v>
      </c>
      <c r="K20" s="25">
        <v>39349000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44654516</v>
      </c>
      <c r="C22" s="52">
        <f aca="true" t="shared" si="3" ref="C22:K22">SUM(C19:C21)</f>
        <v>60453291</v>
      </c>
      <c r="D22" s="53">
        <f t="shared" si="3"/>
        <v>21386581</v>
      </c>
      <c r="E22" s="51">
        <f t="shared" si="3"/>
        <v>51918944</v>
      </c>
      <c r="F22" s="52">
        <f t="shared" si="3"/>
        <v>-13429407</v>
      </c>
      <c r="G22" s="54">
        <f t="shared" si="3"/>
        <v>-13429407</v>
      </c>
      <c r="H22" s="55">
        <f t="shared" si="3"/>
        <v>4214023</v>
      </c>
      <c r="I22" s="51">
        <f t="shared" si="3"/>
        <v>27232190</v>
      </c>
      <c r="J22" s="52">
        <f t="shared" si="3"/>
        <v>48476218</v>
      </c>
      <c r="K22" s="54">
        <f t="shared" si="3"/>
        <v>59256290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44654516</v>
      </c>
      <c r="C24" s="41">
        <f aca="true" t="shared" si="4" ref="C24:K24">SUM(C22:C23)</f>
        <v>60453291</v>
      </c>
      <c r="D24" s="42">
        <f t="shared" si="4"/>
        <v>21386581</v>
      </c>
      <c r="E24" s="40">
        <f t="shared" si="4"/>
        <v>51918944</v>
      </c>
      <c r="F24" s="41">
        <f t="shared" si="4"/>
        <v>-13429407</v>
      </c>
      <c r="G24" s="43">
        <f t="shared" si="4"/>
        <v>-13429407</v>
      </c>
      <c r="H24" s="44">
        <f t="shared" si="4"/>
        <v>4214023</v>
      </c>
      <c r="I24" s="40">
        <f t="shared" si="4"/>
        <v>27232190</v>
      </c>
      <c r="J24" s="41">
        <f t="shared" si="4"/>
        <v>48476218</v>
      </c>
      <c r="K24" s="43">
        <f t="shared" si="4"/>
        <v>59256290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39630689</v>
      </c>
      <c r="C27" s="7">
        <v>48404033</v>
      </c>
      <c r="D27" s="64">
        <v>8684369</v>
      </c>
      <c r="E27" s="65">
        <v>64175530</v>
      </c>
      <c r="F27" s="7">
        <v>64228580</v>
      </c>
      <c r="G27" s="66">
        <v>64228580</v>
      </c>
      <c r="H27" s="67">
        <v>51472388</v>
      </c>
      <c r="I27" s="65">
        <v>48306018</v>
      </c>
      <c r="J27" s="7">
        <v>49640445</v>
      </c>
      <c r="K27" s="66">
        <v>52268999</v>
      </c>
    </row>
    <row r="28" spans="1:11" ht="13.5">
      <c r="A28" s="68" t="s">
        <v>30</v>
      </c>
      <c r="B28" s="6">
        <v>0</v>
      </c>
      <c r="C28" s="6">
        <v>48404033</v>
      </c>
      <c r="D28" s="23">
        <v>6029099</v>
      </c>
      <c r="E28" s="24">
        <v>53003000</v>
      </c>
      <c r="F28" s="6">
        <v>53003000</v>
      </c>
      <c r="G28" s="25">
        <v>53003000</v>
      </c>
      <c r="H28" s="26">
        <v>45900452</v>
      </c>
      <c r="I28" s="24">
        <v>36687000</v>
      </c>
      <c r="J28" s="6">
        <v>37394000</v>
      </c>
      <c r="K28" s="25">
        <v>39349000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39630689</v>
      </c>
      <c r="C31" s="6">
        <v>0</v>
      </c>
      <c r="D31" s="23">
        <v>2655270</v>
      </c>
      <c r="E31" s="24">
        <v>11172530</v>
      </c>
      <c r="F31" s="6">
        <v>11225580</v>
      </c>
      <c r="G31" s="25">
        <v>11225580</v>
      </c>
      <c r="H31" s="26">
        <v>5571936</v>
      </c>
      <c r="I31" s="24">
        <v>11619018</v>
      </c>
      <c r="J31" s="6">
        <v>12246445</v>
      </c>
      <c r="K31" s="25">
        <v>12919999</v>
      </c>
    </row>
    <row r="32" spans="1:11" ht="13.5">
      <c r="A32" s="34" t="s">
        <v>36</v>
      </c>
      <c r="B32" s="7">
        <f>SUM(B28:B31)</f>
        <v>39630689</v>
      </c>
      <c r="C32" s="7">
        <f aca="true" t="shared" si="5" ref="C32:K32">SUM(C28:C31)</f>
        <v>48404033</v>
      </c>
      <c r="D32" s="64">
        <f t="shared" si="5"/>
        <v>8684369</v>
      </c>
      <c r="E32" s="65">
        <f t="shared" si="5"/>
        <v>64175530</v>
      </c>
      <c r="F32" s="7">
        <f t="shared" si="5"/>
        <v>64228580</v>
      </c>
      <c r="G32" s="66">
        <f t="shared" si="5"/>
        <v>64228580</v>
      </c>
      <c r="H32" s="67">
        <f t="shared" si="5"/>
        <v>51472388</v>
      </c>
      <c r="I32" s="65">
        <f t="shared" si="5"/>
        <v>48306018</v>
      </c>
      <c r="J32" s="7">
        <f t="shared" si="5"/>
        <v>49640445</v>
      </c>
      <c r="K32" s="66">
        <f t="shared" si="5"/>
        <v>52268999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72978128</v>
      </c>
      <c r="C35" s="6">
        <v>125085075</v>
      </c>
      <c r="D35" s="23">
        <v>112888803</v>
      </c>
      <c r="E35" s="24">
        <v>85456238</v>
      </c>
      <c r="F35" s="6">
        <v>121176130</v>
      </c>
      <c r="G35" s="25">
        <v>121176130</v>
      </c>
      <c r="H35" s="26">
        <v>64039646</v>
      </c>
      <c r="I35" s="24">
        <v>101270493</v>
      </c>
      <c r="J35" s="6">
        <v>106739100</v>
      </c>
      <c r="K35" s="25">
        <v>112609752</v>
      </c>
    </row>
    <row r="36" spans="1:11" ht="13.5">
      <c r="A36" s="22" t="s">
        <v>39</v>
      </c>
      <c r="B36" s="6">
        <v>218070741</v>
      </c>
      <c r="C36" s="6">
        <v>236236906</v>
      </c>
      <c r="D36" s="23">
        <v>258500498</v>
      </c>
      <c r="E36" s="24">
        <v>322536687</v>
      </c>
      <c r="F36" s="6">
        <v>322536687</v>
      </c>
      <c r="G36" s="25">
        <v>322536687</v>
      </c>
      <c r="H36" s="26">
        <v>256316219</v>
      </c>
      <c r="I36" s="24">
        <v>339630911</v>
      </c>
      <c r="J36" s="6">
        <v>357970980</v>
      </c>
      <c r="K36" s="25">
        <v>377659383</v>
      </c>
    </row>
    <row r="37" spans="1:11" ht="13.5">
      <c r="A37" s="22" t="s">
        <v>40</v>
      </c>
      <c r="B37" s="6">
        <v>32299065</v>
      </c>
      <c r="C37" s="6">
        <v>39073747</v>
      </c>
      <c r="D37" s="23">
        <v>32406158</v>
      </c>
      <c r="E37" s="24">
        <v>19940816</v>
      </c>
      <c r="F37" s="6">
        <v>34080602</v>
      </c>
      <c r="G37" s="25">
        <v>34080602</v>
      </c>
      <c r="H37" s="26">
        <v>37010756</v>
      </c>
      <c r="I37" s="24">
        <v>20997679</v>
      </c>
      <c r="J37" s="6">
        <v>22131553</v>
      </c>
      <c r="K37" s="25">
        <v>23348789</v>
      </c>
    </row>
    <row r="38" spans="1:11" ht="13.5">
      <c r="A38" s="22" t="s">
        <v>41</v>
      </c>
      <c r="B38" s="6">
        <v>139960</v>
      </c>
      <c r="C38" s="6">
        <v>0</v>
      </c>
      <c r="D38" s="23">
        <v>0</v>
      </c>
      <c r="E38" s="24">
        <v>14139786</v>
      </c>
      <c r="F38" s="6">
        <v>0</v>
      </c>
      <c r="G38" s="25">
        <v>0</v>
      </c>
      <c r="H38" s="26">
        <v>0</v>
      </c>
      <c r="I38" s="24">
        <v>14889194</v>
      </c>
      <c r="J38" s="6">
        <v>15693211</v>
      </c>
      <c r="K38" s="25">
        <v>16556338</v>
      </c>
    </row>
    <row r="39" spans="1:11" ht="13.5">
      <c r="A39" s="22" t="s">
        <v>42</v>
      </c>
      <c r="B39" s="6">
        <v>258609844</v>
      </c>
      <c r="C39" s="6">
        <v>322248234</v>
      </c>
      <c r="D39" s="23">
        <v>338983143</v>
      </c>
      <c r="E39" s="24">
        <v>373912322</v>
      </c>
      <c r="F39" s="6">
        <v>409632214</v>
      </c>
      <c r="G39" s="25">
        <v>409632214</v>
      </c>
      <c r="H39" s="26">
        <v>283345109</v>
      </c>
      <c r="I39" s="24">
        <v>405014531</v>
      </c>
      <c r="J39" s="6">
        <v>426885316</v>
      </c>
      <c r="K39" s="25">
        <v>450364008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52989188</v>
      </c>
      <c r="C42" s="6">
        <v>101209618</v>
      </c>
      <c r="D42" s="23">
        <v>32218274</v>
      </c>
      <c r="E42" s="24">
        <v>48905785</v>
      </c>
      <c r="F42" s="6">
        <v>57449393</v>
      </c>
      <c r="G42" s="25">
        <v>57449393</v>
      </c>
      <c r="H42" s="26">
        <v>14937389</v>
      </c>
      <c r="I42" s="24">
        <v>46100302</v>
      </c>
      <c r="J42" s="6">
        <v>36794364</v>
      </c>
      <c r="K42" s="25">
        <v>44396292</v>
      </c>
    </row>
    <row r="43" spans="1:11" ht="13.5">
      <c r="A43" s="22" t="s">
        <v>45</v>
      </c>
      <c r="B43" s="6">
        <v>-38945001</v>
      </c>
      <c r="C43" s="6">
        <v>-48950652</v>
      </c>
      <c r="D43" s="23">
        <v>-82111162</v>
      </c>
      <c r="E43" s="24">
        <v>-64175532</v>
      </c>
      <c r="F43" s="6">
        <v>-61551422</v>
      </c>
      <c r="G43" s="25">
        <v>-61551422</v>
      </c>
      <c r="H43" s="26">
        <v>-57673463</v>
      </c>
      <c r="I43" s="24">
        <v>-48306024</v>
      </c>
      <c r="J43" s="6">
        <v>-37394000</v>
      </c>
      <c r="K43" s="25">
        <v>-39349000</v>
      </c>
    </row>
    <row r="44" spans="1:11" ht="13.5">
      <c r="A44" s="22" t="s">
        <v>46</v>
      </c>
      <c r="B44" s="6">
        <v>-281923</v>
      </c>
      <c r="C44" s="6">
        <v>-139960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22508057</v>
      </c>
      <c r="C45" s="7">
        <v>74627063</v>
      </c>
      <c r="D45" s="64">
        <v>24734218</v>
      </c>
      <c r="E45" s="65">
        <v>17100372</v>
      </c>
      <c r="F45" s="7">
        <v>52787251</v>
      </c>
      <c r="G45" s="66">
        <v>52787251</v>
      </c>
      <c r="H45" s="67">
        <v>14228367</v>
      </c>
      <c r="I45" s="65">
        <v>19294278</v>
      </c>
      <c r="J45" s="7">
        <v>18694642</v>
      </c>
      <c r="K45" s="66">
        <v>23741934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22508057</v>
      </c>
      <c r="C48" s="6">
        <v>74627063</v>
      </c>
      <c r="D48" s="23">
        <v>56964440</v>
      </c>
      <c r="E48" s="24">
        <v>17100347</v>
      </c>
      <c r="F48" s="6">
        <v>52787239</v>
      </c>
      <c r="G48" s="25">
        <v>52787239</v>
      </c>
      <c r="H48" s="26">
        <v>14228367</v>
      </c>
      <c r="I48" s="24">
        <v>29256991</v>
      </c>
      <c r="J48" s="6">
        <v>30836869</v>
      </c>
      <c r="K48" s="25">
        <v>32532898</v>
      </c>
    </row>
    <row r="49" spans="1:11" ht="13.5">
      <c r="A49" s="22" t="s">
        <v>50</v>
      </c>
      <c r="B49" s="6">
        <f>+B75</f>
        <v>-1677888.5997183286</v>
      </c>
      <c r="C49" s="6">
        <f aca="true" t="shared" si="6" ref="C49:K49">+C75</f>
        <v>-839073.1864006557</v>
      </c>
      <c r="D49" s="23">
        <f t="shared" si="6"/>
        <v>-9277521.25101098</v>
      </c>
      <c r="E49" s="24">
        <f t="shared" si="6"/>
        <v>-6698663.1768970005</v>
      </c>
      <c r="F49" s="6">
        <f t="shared" si="6"/>
        <v>-154049248.08671585</v>
      </c>
      <c r="G49" s="25">
        <f t="shared" si="6"/>
        <v>-154049248.08671585</v>
      </c>
      <c r="H49" s="26">
        <f t="shared" si="6"/>
        <v>2976654.9915175512</v>
      </c>
      <c r="I49" s="24">
        <f t="shared" si="6"/>
        <v>-15102108.318010151</v>
      </c>
      <c r="J49" s="6">
        <f t="shared" si="6"/>
        <v>-15917625.72101295</v>
      </c>
      <c r="K49" s="25">
        <f t="shared" si="6"/>
        <v>-16793094.932762153</v>
      </c>
    </row>
    <row r="50" spans="1:11" ht="13.5">
      <c r="A50" s="34" t="s">
        <v>51</v>
      </c>
      <c r="B50" s="7">
        <f>+B48-B49</f>
        <v>24185945.59971833</v>
      </c>
      <c r="C50" s="7">
        <f aca="true" t="shared" si="7" ref="C50:K50">+C48-C49</f>
        <v>75466136.18640065</v>
      </c>
      <c r="D50" s="64">
        <f t="shared" si="7"/>
        <v>66241961.251010984</v>
      </c>
      <c r="E50" s="65">
        <f t="shared" si="7"/>
        <v>23799010.176897</v>
      </c>
      <c r="F50" s="7">
        <f t="shared" si="7"/>
        <v>206836487.08671585</v>
      </c>
      <c r="G50" s="66">
        <f t="shared" si="7"/>
        <v>206836487.08671585</v>
      </c>
      <c r="H50" s="67">
        <f t="shared" si="7"/>
        <v>11251712.008482449</v>
      </c>
      <c r="I50" s="65">
        <f t="shared" si="7"/>
        <v>44359099.31801015</v>
      </c>
      <c r="J50" s="7">
        <f t="shared" si="7"/>
        <v>46754494.72101295</v>
      </c>
      <c r="K50" s="66">
        <f t="shared" si="7"/>
        <v>49325992.93276215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217986436</v>
      </c>
      <c r="C53" s="6">
        <v>234929767</v>
      </c>
      <c r="D53" s="23">
        <v>257202184</v>
      </c>
      <c r="E53" s="24">
        <v>322536686</v>
      </c>
      <c r="F53" s="6">
        <v>338219991</v>
      </c>
      <c r="G53" s="25">
        <v>338219991</v>
      </c>
      <c r="H53" s="26">
        <v>309833544</v>
      </c>
      <c r="I53" s="24">
        <v>322261399</v>
      </c>
      <c r="J53" s="6">
        <v>340178517</v>
      </c>
      <c r="K53" s="25">
        <v>373116209</v>
      </c>
    </row>
    <row r="54" spans="1:11" ht="13.5">
      <c r="A54" s="22" t="s">
        <v>128</v>
      </c>
      <c r="B54" s="6">
        <v>16114034</v>
      </c>
      <c r="C54" s="6">
        <v>15841978</v>
      </c>
      <c r="D54" s="23">
        <v>15137315</v>
      </c>
      <c r="E54" s="24">
        <v>19072296</v>
      </c>
      <c r="F54" s="6">
        <v>20140322</v>
      </c>
      <c r="G54" s="25">
        <v>20140322</v>
      </c>
      <c r="H54" s="26">
        <v>19020525</v>
      </c>
      <c r="I54" s="24">
        <v>20197562</v>
      </c>
      <c r="J54" s="6">
        <v>21288230</v>
      </c>
      <c r="K54" s="25">
        <v>22459083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16615000</v>
      </c>
      <c r="J56" s="6">
        <v>17513000</v>
      </c>
      <c r="K56" s="25">
        <v>18476000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4446943</v>
      </c>
      <c r="F60" s="6">
        <v>552245</v>
      </c>
      <c r="G60" s="25">
        <v>552245</v>
      </c>
      <c r="H60" s="26">
        <v>552245</v>
      </c>
      <c r="I60" s="24">
        <v>667734</v>
      </c>
      <c r="J60" s="6">
        <v>703792</v>
      </c>
      <c r="K60" s="25">
        <v>742500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21687</v>
      </c>
      <c r="C62" s="92">
        <v>21687</v>
      </c>
      <c r="D62" s="93">
        <v>21687</v>
      </c>
      <c r="E62" s="91">
        <v>21687</v>
      </c>
      <c r="F62" s="92">
        <v>21687</v>
      </c>
      <c r="G62" s="93">
        <v>21687</v>
      </c>
      <c r="H62" s="94">
        <v>21687</v>
      </c>
      <c r="I62" s="91">
        <v>21687</v>
      </c>
      <c r="J62" s="92">
        <v>21687</v>
      </c>
      <c r="K62" s="93">
        <v>21687</v>
      </c>
    </row>
    <row r="63" spans="1:11" ht="13.5">
      <c r="A63" s="90" t="s">
        <v>61</v>
      </c>
      <c r="B63" s="91">
        <v>11192</v>
      </c>
      <c r="C63" s="92">
        <v>11192</v>
      </c>
      <c r="D63" s="93">
        <v>11192</v>
      </c>
      <c r="E63" s="91">
        <v>11192</v>
      </c>
      <c r="F63" s="92">
        <v>11192</v>
      </c>
      <c r="G63" s="93">
        <v>11192</v>
      </c>
      <c r="H63" s="94">
        <v>11192</v>
      </c>
      <c r="I63" s="91">
        <v>11192</v>
      </c>
      <c r="J63" s="92">
        <v>11192</v>
      </c>
      <c r="K63" s="93">
        <v>11192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34577</v>
      </c>
      <c r="C65" s="92">
        <v>34577</v>
      </c>
      <c r="D65" s="93">
        <v>34577</v>
      </c>
      <c r="E65" s="91">
        <v>34577</v>
      </c>
      <c r="F65" s="92">
        <v>34577</v>
      </c>
      <c r="G65" s="93">
        <v>34577</v>
      </c>
      <c r="H65" s="94">
        <v>34577</v>
      </c>
      <c r="I65" s="91">
        <v>34577</v>
      </c>
      <c r="J65" s="92">
        <v>34577</v>
      </c>
      <c r="K65" s="93">
        <v>34577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0.48472603891756616</v>
      </c>
      <c r="C70" s="5">
        <f aca="true" t="shared" si="8" ref="C70:K70">IF(ISERROR(C71/C72),0,(C71/C72))</f>
        <v>0.5812711207568118</v>
      </c>
      <c r="D70" s="5">
        <f t="shared" si="8"/>
        <v>0.5179745409171845</v>
      </c>
      <c r="E70" s="5">
        <f t="shared" si="8"/>
        <v>0.3897173862732182</v>
      </c>
      <c r="F70" s="5">
        <f t="shared" si="8"/>
        <v>2.5441275847961307</v>
      </c>
      <c r="G70" s="5">
        <f t="shared" si="8"/>
        <v>2.5441275847961307</v>
      </c>
      <c r="H70" s="5">
        <f t="shared" si="8"/>
        <v>0.47834856857384545</v>
      </c>
      <c r="I70" s="5">
        <f t="shared" si="8"/>
        <v>0.5012919288109353</v>
      </c>
      <c r="J70" s="5">
        <f t="shared" si="8"/>
        <v>0.5012919675709262</v>
      </c>
      <c r="K70" s="5">
        <f t="shared" si="8"/>
        <v>0.5012919704957709</v>
      </c>
    </row>
    <row r="71" spans="1:11" ht="12.75" hidden="1">
      <c r="A71" s="1" t="s">
        <v>134</v>
      </c>
      <c r="B71" s="1">
        <f>+B83</f>
        <v>19507607</v>
      </c>
      <c r="C71" s="1">
        <f aca="true" t="shared" si="9" ref="C71:K71">+C83</f>
        <v>26507332</v>
      </c>
      <c r="D71" s="1">
        <f t="shared" si="9"/>
        <v>17728063</v>
      </c>
      <c r="E71" s="1">
        <f t="shared" si="9"/>
        <v>15268278</v>
      </c>
      <c r="F71" s="1">
        <f t="shared" si="9"/>
        <v>108923332</v>
      </c>
      <c r="G71" s="1">
        <f t="shared" si="9"/>
        <v>108923332</v>
      </c>
      <c r="H71" s="1">
        <f t="shared" si="9"/>
        <v>24696023</v>
      </c>
      <c r="I71" s="1">
        <f t="shared" si="9"/>
        <v>24308760</v>
      </c>
      <c r="J71" s="1">
        <f t="shared" si="9"/>
        <v>25621435</v>
      </c>
      <c r="K71" s="1">
        <f t="shared" si="9"/>
        <v>27030614</v>
      </c>
    </row>
    <row r="72" spans="1:11" ht="12.75" hidden="1">
      <c r="A72" s="1" t="s">
        <v>135</v>
      </c>
      <c r="B72" s="1">
        <f>+B77</f>
        <v>40244603</v>
      </c>
      <c r="C72" s="1">
        <f aca="true" t="shared" si="10" ref="C72:K72">+C77</f>
        <v>45602355</v>
      </c>
      <c r="D72" s="1">
        <f t="shared" si="10"/>
        <v>34225742</v>
      </c>
      <c r="E72" s="1">
        <f t="shared" si="10"/>
        <v>39177821</v>
      </c>
      <c r="F72" s="1">
        <f t="shared" si="10"/>
        <v>42813628</v>
      </c>
      <c r="G72" s="1">
        <f t="shared" si="10"/>
        <v>42813628</v>
      </c>
      <c r="H72" s="1">
        <f t="shared" si="10"/>
        <v>51627672</v>
      </c>
      <c r="I72" s="1">
        <f t="shared" si="10"/>
        <v>48492223</v>
      </c>
      <c r="J72" s="1">
        <f t="shared" si="10"/>
        <v>51110803</v>
      </c>
      <c r="K72" s="1">
        <f t="shared" si="10"/>
        <v>53921897</v>
      </c>
    </row>
    <row r="73" spans="1:11" ht="12.75" hidden="1">
      <c r="A73" s="1" t="s">
        <v>136</v>
      </c>
      <c r="B73" s="1">
        <f>+B74</f>
        <v>-259853.4999999972</v>
      </c>
      <c r="C73" s="1">
        <f aca="true" t="shared" si="11" ref="C73:K73">+(C78+C80+C81+C82)-(B78+B80+B81+B82)</f>
        <v>-12059</v>
      </c>
      <c r="D73" s="1">
        <f t="shared" si="11"/>
        <v>5466351</v>
      </c>
      <c r="E73" s="1">
        <f t="shared" si="11"/>
        <v>12431528</v>
      </c>
      <c r="F73" s="1">
        <f>+(F78+F80+F81+F82)-(D78+D80+D81+D82)</f>
        <v>12464528</v>
      </c>
      <c r="G73" s="1">
        <f>+(G78+G80+G81+G82)-(D78+D80+D81+D82)</f>
        <v>12464528</v>
      </c>
      <c r="H73" s="1">
        <f>+(H78+H80+H81+H82)-(D78+D80+D81+D82)</f>
        <v>-6113084</v>
      </c>
      <c r="I73" s="1">
        <f>+(I78+I80+I81+I82)-(E78+E80+E81+E82)</f>
        <v>3657611</v>
      </c>
      <c r="J73" s="1">
        <f t="shared" si="11"/>
        <v>3888729</v>
      </c>
      <c r="K73" s="1">
        <f t="shared" si="11"/>
        <v>4174623</v>
      </c>
    </row>
    <row r="74" spans="1:11" ht="12.75" hidden="1">
      <c r="A74" s="1" t="s">
        <v>137</v>
      </c>
      <c r="B74" s="1">
        <f>+TREND(C74:E74)</f>
        <v>-259853.4999999972</v>
      </c>
      <c r="C74" s="1">
        <f>+C73</f>
        <v>-12059</v>
      </c>
      <c r="D74" s="1">
        <f aca="true" t="shared" si="12" ref="D74:K74">+D73</f>
        <v>5466351</v>
      </c>
      <c r="E74" s="1">
        <f t="shared" si="12"/>
        <v>12431528</v>
      </c>
      <c r="F74" s="1">
        <f t="shared" si="12"/>
        <v>12464528</v>
      </c>
      <c r="G74" s="1">
        <f t="shared" si="12"/>
        <v>12464528</v>
      </c>
      <c r="H74" s="1">
        <f t="shared" si="12"/>
        <v>-6113084</v>
      </c>
      <c r="I74" s="1">
        <f t="shared" si="12"/>
        <v>3657611</v>
      </c>
      <c r="J74" s="1">
        <f t="shared" si="12"/>
        <v>3888729</v>
      </c>
      <c r="K74" s="1">
        <f t="shared" si="12"/>
        <v>4174623</v>
      </c>
    </row>
    <row r="75" spans="1:11" ht="12.75" hidden="1">
      <c r="A75" s="1" t="s">
        <v>138</v>
      </c>
      <c r="B75" s="1">
        <f>+B84-(((B80+B81+B78)*B70)-B79)</f>
        <v>-1677888.5997183286</v>
      </c>
      <c r="C75" s="1">
        <f aca="true" t="shared" si="13" ref="C75:K75">+C84-(((C80+C81+C78)*C70)-C79)</f>
        <v>-839073.1864006557</v>
      </c>
      <c r="D75" s="1">
        <f t="shared" si="13"/>
        <v>-9277521.25101098</v>
      </c>
      <c r="E75" s="1">
        <f t="shared" si="13"/>
        <v>-6698663.1768970005</v>
      </c>
      <c r="F75" s="1">
        <f t="shared" si="13"/>
        <v>-154049248.08671585</v>
      </c>
      <c r="G75" s="1">
        <f t="shared" si="13"/>
        <v>-154049248.08671585</v>
      </c>
      <c r="H75" s="1">
        <f t="shared" si="13"/>
        <v>2976654.9915175512</v>
      </c>
      <c r="I75" s="1">
        <f t="shared" si="13"/>
        <v>-15102108.318010151</v>
      </c>
      <c r="J75" s="1">
        <f t="shared" si="13"/>
        <v>-15917625.72101295</v>
      </c>
      <c r="K75" s="1">
        <f t="shared" si="13"/>
        <v>-16793094.932762153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40244603</v>
      </c>
      <c r="C77" s="3">
        <v>45602355</v>
      </c>
      <c r="D77" s="3">
        <v>34225742</v>
      </c>
      <c r="E77" s="3">
        <v>39177821</v>
      </c>
      <c r="F77" s="3">
        <v>42813628</v>
      </c>
      <c r="G77" s="3">
        <v>42813628</v>
      </c>
      <c r="H77" s="3">
        <v>51627672</v>
      </c>
      <c r="I77" s="3">
        <v>48492223</v>
      </c>
      <c r="J77" s="3">
        <v>51110803</v>
      </c>
      <c r="K77" s="3">
        <v>53921897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22786269</v>
      </c>
      <c r="C79" s="3">
        <v>28490712</v>
      </c>
      <c r="D79" s="3">
        <v>19689875</v>
      </c>
      <c r="E79" s="3">
        <v>19940816</v>
      </c>
      <c r="F79" s="3">
        <v>19940816</v>
      </c>
      <c r="G79" s="3">
        <v>19940816</v>
      </c>
      <c r="H79" s="3">
        <v>26803809</v>
      </c>
      <c r="I79" s="3">
        <v>20997679</v>
      </c>
      <c r="J79" s="3">
        <v>22131553</v>
      </c>
      <c r="K79" s="3">
        <v>23348789</v>
      </c>
    </row>
    <row r="80" spans="1:11" ht="12.75" hidden="1">
      <c r="A80" s="2" t="s">
        <v>67</v>
      </c>
      <c r="B80" s="3">
        <v>48082238</v>
      </c>
      <c r="C80" s="3">
        <v>45316725</v>
      </c>
      <c r="D80" s="3">
        <v>40886149</v>
      </c>
      <c r="E80" s="3">
        <v>68355891</v>
      </c>
      <c r="F80" s="3">
        <v>68388891</v>
      </c>
      <c r="G80" s="3">
        <v>68388891</v>
      </c>
      <c r="H80" s="3">
        <v>48144032</v>
      </c>
      <c r="I80" s="3">
        <v>72013502</v>
      </c>
      <c r="J80" s="3">
        <v>75902231</v>
      </c>
      <c r="K80" s="3">
        <v>80076854</v>
      </c>
    </row>
    <row r="81" spans="1:11" ht="12.75" hidden="1">
      <c r="A81" s="2" t="s">
        <v>68</v>
      </c>
      <c r="B81" s="3">
        <v>2387833</v>
      </c>
      <c r="C81" s="3">
        <v>5141287</v>
      </c>
      <c r="D81" s="3">
        <v>15038214</v>
      </c>
      <c r="E81" s="3">
        <v>0</v>
      </c>
      <c r="F81" s="3">
        <v>0</v>
      </c>
      <c r="G81" s="3">
        <v>0</v>
      </c>
      <c r="H81" s="3">
        <v>1667247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19507607</v>
      </c>
      <c r="C83" s="3">
        <v>26507332</v>
      </c>
      <c r="D83" s="3">
        <v>17728063</v>
      </c>
      <c r="E83" s="3">
        <v>15268278</v>
      </c>
      <c r="F83" s="3">
        <v>108923332</v>
      </c>
      <c r="G83" s="3">
        <v>108923332</v>
      </c>
      <c r="H83" s="3">
        <v>24696023</v>
      </c>
      <c r="I83" s="3">
        <v>24308760</v>
      </c>
      <c r="J83" s="3">
        <v>25621435</v>
      </c>
      <c r="K83" s="3">
        <v>27030614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21377512</v>
      </c>
      <c r="C5" s="6">
        <v>28739395</v>
      </c>
      <c r="D5" s="23">
        <v>31196046</v>
      </c>
      <c r="E5" s="24">
        <v>38099377</v>
      </c>
      <c r="F5" s="6">
        <v>38099377</v>
      </c>
      <c r="G5" s="25">
        <v>38099377</v>
      </c>
      <c r="H5" s="26">
        <v>29558053</v>
      </c>
      <c r="I5" s="24">
        <v>40080544</v>
      </c>
      <c r="J5" s="6">
        <v>42284973</v>
      </c>
      <c r="K5" s="25">
        <v>44822071</v>
      </c>
    </row>
    <row r="6" spans="1:11" ht="13.5">
      <c r="A6" s="22" t="s">
        <v>18</v>
      </c>
      <c r="B6" s="6">
        <v>4856973</v>
      </c>
      <c r="C6" s="6">
        <v>5086517</v>
      </c>
      <c r="D6" s="23">
        <v>5953140</v>
      </c>
      <c r="E6" s="24">
        <v>7776309</v>
      </c>
      <c r="F6" s="6">
        <v>7776309</v>
      </c>
      <c r="G6" s="25">
        <v>7776309</v>
      </c>
      <c r="H6" s="26">
        <v>5970231</v>
      </c>
      <c r="I6" s="24">
        <v>7533545</v>
      </c>
      <c r="J6" s="6">
        <v>7947890</v>
      </c>
      <c r="K6" s="25">
        <v>8424764</v>
      </c>
    </row>
    <row r="7" spans="1:11" ht="13.5">
      <c r="A7" s="22" t="s">
        <v>19</v>
      </c>
      <c r="B7" s="6">
        <v>761127</v>
      </c>
      <c r="C7" s="6">
        <v>1677647</v>
      </c>
      <c r="D7" s="23">
        <v>2014252</v>
      </c>
      <c r="E7" s="24">
        <v>3000000</v>
      </c>
      <c r="F7" s="6">
        <v>1427868</v>
      </c>
      <c r="G7" s="25">
        <v>1427868</v>
      </c>
      <c r="H7" s="26">
        <v>1765050</v>
      </c>
      <c r="I7" s="24">
        <v>2400000</v>
      </c>
      <c r="J7" s="6">
        <v>2600000</v>
      </c>
      <c r="K7" s="25">
        <v>2800000</v>
      </c>
    </row>
    <row r="8" spans="1:11" ht="13.5">
      <c r="A8" s="22" t="s">
        <v>20</v>
      </c>
      <c r="B8" s="6">
        <v>91532131</v>
      </c>
      <c r="C8" s="6">
        <v>126119379</v>
      </c>
      <c r="D8" s="23">
        <v>131986324</v>
      </c>
      <c r="E8" s="24">
        <v>140479650</v>
      </c>
      <c r="F8" s="6">
        <v>140479650</v>
      </c>
      <c r="G8" s="25">
        <v>140479650</v>
      </c>
      <c r="H8" s="26">
        <v>138575202</v>
      </c>
      <c r="I8" s="24">
        <v>153998200</v>
      </c>
      <c r="J8" s="6">
        <v>167668955</v>
      </c>
      <c r="K8" s="25">
        <v>184621628</v>
      </c>
    </row>
    <row r="9" spans="1:11" ht="13.5">
      <c r="A9" s="22" t="s">
        <v>21</v>
      </c>
      <c r="B9" s="6">
        <v>13802106</v>
      </c>
      <c r="C9" s="6">
        <v>11112076</v>
      </c>
      <c r="D9" s="23">
        <v>13313937</v>
      </c>
      <c r="E9" s="24">
        <v>13444026</v>
      </c>
      <c r="F9" s="6">
        <v>13501179</v>
      </c>
      <c r="G9" s="25">
        <v>13501179</v>
      </c>
      <c r="H9" s="26">
        <v>15741519</v>
      </c>
      <c r="I9" s="24">
        <v>15646380</v>
      </c>
      <c r="J9" s="6">
        <v>17581777</v>
      </c>
      <c r="K9" s="25">
        <v>18676109</v>
      </c>
    </row>
    <row r="10" spans="1:11" ht="25.5">
      <c r="A10" s="27" t="s">
        <v>127</v>
      </c>
      <c r="B10" s="28">
        <f>SUM(B5:B9)</f>
        <v>132329849</v>
      </c>
      <c r="C10" s="29">
        <f aca="true" t="shared" si="0" ref="C10:K10">SUM(C5:C9)</f>
        <v>172735014</v>
      </c>
      <c r="D10" s="30">
        <f t="shared" si="0"/>
        <v>184463699</v>
      </c>
      <c r="E10" s="28">
        <f t="shared" si="0"/>
        <v>202799362</v>
      </c>
      <c r="F10" s="29">
        <f t="shared" si="0"/>
        <v>201284383</v>
      </c>
      <c r="G10" s="31">
        <f t="shared" si="0"/>
        <v>201284383</v>
      </c>
      <c r="H10" s="32">
        <f t="shared" si="0"/>
        <v>191610055</v>
      </c>
      <c r="I10" s="28">
        <f t="shared" si="0"/>
        <v>219658669</v>
      </c>
      <c r="J10" s="29">
        <f t="shared" si="0"/>
        <v>238083595</v>
      </c>
      <c r="K10" s="31">
        <f t="shared" si="0"/>
        <v>259344572</v>
      </c>
    </row>
    <row r="11" spans="1:11" ht="13.5">
      <c r="A11" s="22" t="s">
        <v>22</v>
      </c>
      <c r="B11" s="6">
        <v>41571149</v>
      </c>
      <c r="C11" s="6">
        <v>40510380</v>
      </c>
      <c r="D11" s="23">
        <v>55096432</v>
      </c>
      <c r="E11" s="24">
        <v>67874821</v>
      </c>
      <c r="F11" s="6">
        <v>68549858</v>
      </c>
      <c r="G11" s="25">
        <v>68549858</v>
      </c>
      <c r="H11" s="26">
        <v>71674767</v>
      </c>
      <c r="I11" s="24">
        <v>84746884</v>
      </c>
      <c r="J11" s="6">
        <v>90255412</v>
      </c>
      <c r="K11" s="25">
        <v>96573294</v>
      </c>
    </row>
    <row r="12" spans="1:11" ht="13.5">
      <c r="A12" s="22" t="s">
        <v>23</v>
      </c>
      <c r="B12" s="6">
        <v>7208730</v>
      </c>
      <c r="C12" s="6">
        <v>11801471</v>
      </c>
      <c r="D12" s="23">
        <v>12442364</v>
      </c>
      <c r="E12" s="24">
        <v>12923162</v>
      </c>
      <c r="F12" s="6">
        <v>14349794</v>
      </c>
      <c r="G12" s="25">
        <v>14349794</v>
      </c>
      <c r="H12" s="26">
        <v>14101092</v>
      </c>
      <c r="I12" s="24">
        <v>15210781</v>
      </c>
      <c r="J12" s="6">
        <v>16123427</v>
      </c>
      <c r="K12" s="25">
        <v>17090833</v>
      </c>
    </row>
    <row r="13" spans="1:11" ht="13.5">
      <c r="A13" s="22" t="s">
        <v>128</v>
      </c>
      <c r="B13" s="6">
        <v>16287459</v>
      </c>
      <c r="C13" s="6">
        <v>21479977</v>
      </c>
      <c r="D13" s="23">
        <v>27239725</v>
      </c>
      <c r="E13" s="24">
        <v>21600000</v>
      </c>
      <c r="F13" s="6">
        <v>27400000</v>
      </c>
      <c r="G13" s="25">
        <v>27400000</v>
      </c>
      <c r="H13" s="26">
        <v>28782157</v>
      </c>
      <c r="I13" s="24">
        <v>25000000</v>
      </c>
      <c r="J13" s="6">
        <v>26500000</v>
      </c>
      <c r="K13" s="25">
        <v>28355000</v>
      </c>
    </row>
    <row r="14" spans="1:11" ht="13.5">
      <c r="A14" s="22" t="s">
        <v>24</v>
      </c>
      <c r="B14" s="6">
        <v>1150811</v>
      </c>
      <c r="C14" s="6">
        <v>6655050</v>
      </c>
      <c r="D14" s="23">
        <v>2110656</v>
      </c>
      <c r="E14" s="24">
        <v>1421030</v>
      </c>
      <c r="F14" s="6">
        <v>1421030</v>
      </c>
      <c r="G14" s="25">
        <v>1421030</v>
      </c>
      <c r="H14" s="26">
        <v>2005386</v>
      </c>
      <c r="I14" s="24">
        <v>1500000</v>
      </c>
      <c r="J14" s="6">
        <v>1590000</v>
      </c>
      <c r="K14" s="25">
        <v>1701300</v>
      </c>
    </row>
    <row r="15" spans="1:11" ht="13.5">
      <c r="A15" s="22" t="s">
        <v>25</v>
      </c>
      <c r="B15" s="6">
        <v>6526351</v>
      </c>
      <c r="C15" s="6">
        <v>18834141</v>
      </c>
      <c r="D15" s="23">
        <v>4524632</v>
      </c>
      <c r="E15" s="24">
        <v>14510000</v>
      </c>
      <c r="F15" s="6">
        <v>10600000</v>
      </c>
      <c r="G15" s="25">
        <v>10600000</v>
      </c>
      <c r="H15" s="26">
        <v>10520000</v>
      </c>
      <c r="I15" s="24">
        <v>4235000</v>
      </c>
      <c r="J15" s="6">
        <v>15300000</v>
      </c>
      <c r="K15" s="25">
        <v>16552000</v>
      </c>
    </row>
    <row r="16" spans="1:11" ht="13.5">
      <c r="A16" s="33" t="s">
        <v>26</v>
      </c>
      <c r="B16" s="6">
        <v>0</v>
      </c>
      <c r="C16" s="6">
        <v>79817</v>
      </c>
      <c r="D16" s="23">
        <v>0</v>
      </c>
      <c r="E16" s="24">
        <v>850000</v>
      </c>
      <c r="F16" s="6">
        <v>850000</v>
      </c>
      <c r="G16" s="25">
        <v>850000</v>
      </c>
      <c r="H16" s="26">
        <v>850000</v>
      </c>
      <c r="I16" s="24">
        <v>960980</v>
      </c>
      <c r="J16" s="6">
        <v>1163000</v>
      </c>
      <c r="K16" s="25">
        <v>1241000</v>
      </c>
    </row>
    <row r="17" spans="1:11" ht="13.5">
      <c r="A17" s="22" t="s">
        <v>27</v>
      </c>
      <c r="B17" s="6">
        <v>39392376</v>
      </c>
      <c r="C17" s="6">
        <v>78135916</v>
      </c>
      <c r="D17" s="23">
        <v>101711219</v>
      </c>
      <c r="E17" s="24">
        <v>73225281</v>
      </c>
      <c r="F17" s="6">
        <v>76761948</v>
      </c>
      <c r="G17" s="25">
        <v>76761948</v>
      </c>
      <c r="H17" s="26">
        <v>97531187</v>
      </c>
      <c r="I17" s="24">
        <v>81882716</v>
      </c>
      <c r="J17" s="6">
        <v>74238000</v>
      </c>
      <c r="K17" s="25">
        <v>75340103</v>
      </c>
    </row>
    <row r="18" spans="1:11" ht="13.5">
      <c r="A18" s="34" t="s">
        <v>28</v>
      </c>
      <c r="B18" s="35">
        <f>SUM(B11:B17)</f>
        <v>112136876</v>
      </c>
      <c r="C18" s="36">
        <f aca="true" t="shared" si="1" ref="C18:K18">SUM(C11:C17)</f>
        <v>177496752</v>
      </c>
      <c r="D18" s="37">
        <f t="shared" si="1"/>
        <v>203125028</v>
      </c>
      <c r="E18" s="35">
        <f t="shared" si="1"/>
        <v>192404294</v>
      </c>
      <c r="F18" s="36">
        <f t="shared" si="1"/>
        <v>199932630</v>
      </c>
      <c r="G18" s="38">
        <f t="shared" si="1"/>
        <v>199932630</v>
      </c>
      <c r="H18" s="39">
        <f t="shared" si="1"/>
        <v>225464589</v>
      </c>
      <c r="I18" s="35">
        <f t="shared" si="1"/>
        <v>213536361</v>
      </c>
      <c r="J18" s="36">
        <f t="shared" si="1"/>
        <v>225169839</v>
      </c>
      <c r="K18" s="38">
        <f t="shared" si="1"/>
        <v>236853530</v>
      </c>
    </row>
    <row r="19" spans="1:11" ht="13.5">
      <c r="A19" s="34" t="s">
        <v>29</v>
      </c>
      <c r="B19" s="40">
        <f>+B10-B18</f>
        <v>20192973</v>
      </c>
      <c r="C19" s="41">
        <f aca="true" t="shared" si="2" ref="C19:K19">+C10-C18</f>
        <v>-4761738</v>
      </c>
      <c r="D19" s="42">
        <f t="shared" si="2"/>
        <v>-18661329</v>
      </c>
      <c r="E19" s="40">
        <f t="shared" si="2"/>
        <v>10395068</v>
      </c>
      <c r="F19" s="41">
        <f t="shared" si="2"/>
        <v>1351753</v>
      </c>
      <c r="G19" s="43">
        <f t="shared" si="2"/>
        <v>1351753</v>
      </c>
      <c r="H19" s="44">
        <f t="shared" si="2"/>
        <v>-33854534</v>
      </c>
      <c r="I19" s="40">
        <f t="shared" si="2"/>
        <v>6122308</v>
      </c>
      <c r="J19" s="41">
        <f t="shared" si="2"/>
        <v>12913756</v>
      </c>
      <c r="K19" s="43">
        <f t="shared" si="2"/>
        <v>22491042</v>
      </c>
    </row>
    <row r="20" spans="1:11" ht="13.5">
      <c r="A20" s="22" t="s">
        <v>30</v>
      </c>
      <c r="B20" s="24">
        <v>29525036</v>
      </c>
      <c r="C20" s="6">
        <v>31348317</v>
      </c>
      <c r="D20" s="23">
        <v>27790747</v>
      </c>
      <c r="E20" s="24">
        <v>47832350</v>
      </c>
      <c r="F20" s="6">
        <v>57915350</v>
      </c>
      <c r="G20" s="25">
        <v>57915350</v>
      </c>
      <c r="H20" s="26">
        <v>43915350</v>
      </c>
      <c r="I20" s="24">
        <v>29607700</v>
      </c>
      <c r="J20" s="6">
        <v>30162500</v>
      </c>
      <c r="K20" s="25">
        <v>31695800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49718009</v>
      </c>
      <c r="C22" s="52">
        <f aca="true" t="shared" si="3" ref="C22:K22">SUM(C19:C21)</f>
        <v>26586579</v>
      </c>
      <c r="D22" s="53">
        <f t="shared" si="3"/>
        <v>9129418</v>
      </c>
      <c r="E22" s="51">
        <f t="shared" si="3"/>
        <v>58227418</v>
      </c>
      <c r="F22" s="52">
        <f t="shared" si="3"/>
        <v>59267103</v>
      </c>
      <c r="G22" s="54">
        <f t="shared" si="3"/>
        <v>59267103</v>
      </c>
      <c r="H22" s="55">
        <f t="shared" si="3"/>
        <v>10060816</v>
      </c>
      <c r="I22" s="51">
        <f t="shared" si="3"/>
        <v>35730008</v>
      </c>
      <c r="J22" s="52">
        <f t="shared" si="3"/>
        <v>43076256</v>
      </c>
      <c r="K22" s="54">
        <f t="shared" si="3"/>
        <v>54186842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49718009</v>
      </c>
      <c r="C24" s="41">
        <f aca="true" t="shared" si="4" ref="C24:K24">SUM(C22:C23)</f>
        <v>26586579</v>
      </c>
      <c r="D24" s="42">
        <f t="shared" si="4"/>
        <v>9129418</v>
      </c>
      <c r="E24" s="40">
        <f t="shared" si="4"/>
        <v>58227418</v>
      </c>
      <c r="F24" s="41">
        <f t="shared" si="4"/>
        <v>59267103</v>
      </c>
      <c r="G24" s="43">
        <f t="shared" si="4"/>
        <v>59267103</v>
      </c>
      <c r="H24" s="44">
        <f t="shared" si="4"/>
        <v>10060816</v>
      </c>
      <c r="I24" s="40">
        <f t="shared" si="4"/>
        <v>35730008</v>
      </c>
      <c r="J24" s="41">
        <f t="shared" si="4"/>
        <v>43076256</v>
      </c>
      <c r="K24" s="43">
        <f t="shared" si="4"/>
        <v>54186842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31915488</v>
      </c>
      <c r="C27" s="7">
        <v>48956109</v>
      </c>
      <c r="D27" s="64">
        <v>53036483</v>
      </c>
      <c r="E27" s="65">
        <v>55869899</v>
      </c>
      <c r="F27" s="7">
        <v>58544899</v>
      </c>
      <c r="G27" s="66">
        <v>58544899</v>
      </c>
      <c r="H27" s="67">
        <v>40446696</v>
      </c>
      <c r="I27" s="65">
        <v>34942522</v>
      </c>
      <c r="J27" s="7">
        <v>42722500</v>
      </c>
      <c r="K27" s="66">
        <v>36746125</v>
      </c>
    </row>
    <row r="28" spans="1:11" ht="13.5">
      <c r="A28" s="68" t="s">
        <v>30</v>
      </c>
      <c r="B28" s="6">
        <v>29525036</v>
      </c>
      <c r="C28" s="6">
        <v>31348317</v>
      </c>
      <c r="D28" s="23">
        <v>45468991</v>
      </c>
      <c r="E28" s="24">
        <v>47832350</v>
      </c>
      <c r="F28" s="6">
        <v>57915350</v>
      </c>
      <c r="G28" s="25">
        <v>57915350</v>
      </c>
      <c r="H28" s="26">
        <v>38448591</v>
      </c>
      <c r="I28" s="24">
        <v>29608000</v>
      </c>
      <c r="J28" s="6">
        <v>30163000</v>
      </c>
      <c r="K28" s="25">
        <v>31696000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2390452</v>
      </c>
      <c r="C31" s="6">
        <v>17607792</v>
      </c>
      <c r="D31" s="23">
        <v>7567492</v>
      </c>
      <c r="E31" s="24">
        <v>8037549</v>
      </c>
      <c r="F31" s="6">
        <v>629549</v>
      </c>
      <c r="G31" s="25">
        <v>629549</v>
      </c>
      <c r="H31" s="26">
        <v>1998105</v>
      </c>
      <c r="I31" s="24">
        <v>5334522</v>
      </c>
      <c r="J31" s="6">
        <v>12559500</v>
      </c>
      <c r="K31" s="25">
        <v>5050125</v>
      </c>
    </row>
    <row r="32" spans="1:11" ht="13.5">
      <c r="A32" s="34" t="s">
        <v>36</v>
      </c>
      <c r="B32" s="7">
        <f>SUM(B28:B31)</f>
        <v>31915488</v>
      </c>
      <c r="C32" s="7">
        <f aca="true" t="shared" si="5" ref="C32:K32">SUM(C28:C31)</f>
        <v>48956109</v>
      </c>
      <c r="D32" s="64">
        <f t="shared" si="5"/>
        <v>53036483</v>
      </c>
      <c r="E32" s="65">
        <f t="shared" si="5"/>
        <v>55869899</v>
      </c>
      <c r="F32" s="7">
        <f t="shared" si="5"/>
        <v>58544899</v>
      </c>
      <c r="G32" s="66">
        <f t="shared" si="5"/>
        <v>58544899</v>
      </c>
      <c r="H32" s="67">
        <f t="shared" si="5"/>
        <v>40446696</v>
      </c>
      <c r="I32" s="65">
        <f t="shared" si="5"/>
        <v>34942522</v>
      </c>
      <c r="J32" s="7">
        <f t="shared" si="5"/>
        <v>42722500</v>
      </c>
      <c r="K32" s="66">
        <f t="shared" si="5"/>
        <v>36746125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35211680</v>
      </c>
      <c r="C35" s="6">
        <v>49897310</v>
      </c>
      <c r="D35" s="23">
        <v>41653672</v>
      </c>
      <c r="E35" s="24">
        <v>66673824</v>
      </c>
      <c r="F35" s="6">
        <v>66673824</v>
      </c>
      <c r="G35" s="25">
        <v>66673824</v>
      </c>
      <c r="H35" s="26">
        <v>56709473</v>
      </c>
      <c r="I35" s="24">
        <v>72278370</v>
      </c>
      <c r="J35" s="6">
        <v>103137687</v>
      </c>
      <c r="K35" s="25">
        <v>157915068</v>
      </c>
    </row>
    <row r="36" spans="1:11" ht="13.5">
      <c r="A36" s="22" t="s">
        <v>39</v>
      </c>
      <c r="B36" s="6">
        <v>353283518</v>
      </c>
      <c r="C36" s="6">
        <v>364411051</v>
      </c>
      <c r="D36" s="23">
        <v>391346901</v>
      </c>
      <c r="E36" s="24">
        <v>392481333</v>
      </c>
      <c r="F36" s="6">
        <v>392481333</v>
      </c>
      <c r="G36" s="25">
        <v>392481333</v>
      </c>
      <c r="H36" s="26">
        <v>393961992</v>
      </c>
      <c r="I36" s="24">
        <v>480065904</v>
      </c>
      <c r="J36" s="6">
        <v>504788404</v>
      </c>
      <c r="K36" s="25">
        <v>522179529</v>
      </c>
    </row>
    <row r="37" spans="1:11" ht="13.5">
      <c r="A37" s="22" t="s">
        <v>40</v>
      </c>
      <c r="B37" s="6">
        <v>21658160</v>
      </c>
      <c r="C37" s="6">
        <v>25161889</v>
      </c>
      <c r="D37" s="23">
        <v>33281031</v>
      </c>
      <c r="E37" s="24">
        <v>7544842</v>
      </c>
      <c r="F37" s="6">
        <v>7544842</v>
      </c>
      <c r="G37" s="25">
        <v>7544842</v>
      </c>
      <c r="H37" s="26">
        <v>46205821</v>
      </c>
      <c r="I37" s="24">
        <v>6661670</v>
      </c>
      <c r="J37" s="6">
        <v>6448173</v>
      </c>
      <c r="K37" s="25">
        <v>6448173</v>
      </c>
    </row>
    <row r="38" spans="1:11" ht="13.5">
      <c r="A38" s="22" t="s">
        <v>41</v>
      </c>
      <c r="B38" s="6">
        <v>6849365</v>
      </c>
      <c r="C38" s="6">
        <v>25432371</v>
      </c>
      <c r="D38" s="23">
        <v>25844549</v>
      </c>
      <c r="E38" s="24">
        <v>25914206</v>
      </c>
      <c r="F38" s="6">
        <v>25914206</v>
      </c>
      <c r="G38" s="25">
        <v>25914206</v>
      </c>
      <c r="H38" s="26">
        <v>26530213</v>
      </c>
      <c r="I38" s="24">
        <v>32638545</v>
      </c>
      <c r="J38" s="6">
        <v>33180719</v>
      </c>
      <c r="K38" s="25">
        <v>33802553</v>
      </c>
    </row>
    <row r="39" spans="1:11" ht="13.5">
      <c r="A39" s="22" t="s">
        <v>42</v>
      </c>
      <c r="B39" s="6">
        <v>359987673</v>
      </c>
      <c r="C39" s="6">
        <v>363714101</v>
      </c>
      <c r="D39" s="23">
        <v>373874993</v>
      </c>
      <c r="E39" s="24">
        <v>425696109</v>
      </c>
      <c r="F39" s="6">
        <v>425696109</v>
      </c>
      <c r="G39" s="25">
        <v>425696109</v>
      </c>
      <c r="H39" s="26">
        <v>377935431</v>
      </c>
      <c r="I39" s="24">
        <v>513044059</v>
      </c>
      <c r="J39" s="6">
        <v>568297199</v>
      </c>
      <c r="K39" s="25">
        <v>639843871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46257732</v>
      </c>
      <c r="C42" s="6">
        <v>53495250</v>
      </c>
      <c r="D42" s="23">
        <v>45631931</v>
      </c>
      <c r="E42" s="24">
        <v>73281283</v>
      </c>
      <c r="F42" s="6">
        <v>66049403</v>
      </c>
      <c r="G42" s="25">
        <v>66049403</v>
      </c>
      <c r="H42" s="26">
        <v>45301928</v>
      </c>
      <c r="I42" s="24">
        <v>68956630</v>
      </c>
      <c r="J42" s="6">
        <v>72719721</v>
      </c>
      <c r="K42" s="25">
        <v>83688991</v>
      </c>
    </row>
    <row r="43" spans="1:11" ht="13.5">
      <c r="A43" s="22" t="s">
        <v>45</v>
      </c>
      <c r="B43" s="6">
        <v>-31953974</v>
      </c>
      <c r="C43" s="6">
        <v>-48956109</v>
      </c>
      <c r="D43" s="23">
        <v>-54217499</v>
      </c>
      <c r="E43" s="24">
        <v>-52995181</v>
      </c>
      <c r="F43" s="6">
        <v>-57914999</v>
      </c>
      <c r="G43" s="25">
        <v>-57914999</v>
      </c>
      <c r="H43" s="26">
        <v>-40580620</v>
      </c>
      <c r="I43" s="24">
        <v>-46428552</v>
      </c>
      <c r="J43" s="6">
        <v>-51222500</v>
      </c>
      <c r="K43" s="25">
        <v>-45746125</v>
      </c>
    </row>
    <row r="44" spans="1:11" ht="13.5">
      <c r="A44" s="22" t="s">
        <v>46</v>
      </c>
      <c r="B44" s="6">
        <v>-1354294</v>
      </c>
      <c r="C44" s="6">
        <v>-2222957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13844400</v>
      </c>
      <c r="C45" s="7">
        <v>16160895</v>
      </c>
      <c r="D45" s="64">
        <v>7575327</v>
      </c>
      <c r="E45" s="65">
        <v>28682220</v>
      </c>
      <c r="F45" s="7">
        <v>15709731</v>
      </c>
      <c r="G45" s="66">
        <v>15709731</v>
      </c>
      <c r="H45" s="67">
        <v>12296636</v>
      </c>
      <c r="I45" s="65">
        <v>30822451</v>
      </c>
      <c r="J45" s="7">
        <v>52319672</v>
      </c>
      <c r="K45" s="66">
        <v>90262538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13844399</v>
      </c>
      <c r="C48" s="6">
        <v>16160895</v>
      </c>
      <c r="D48" s="23">
        <v>7575327</v>
      </c>
      <c r="E48" s="24">
        <v>28682208</v>
      </c>
      <c r="F48" s="6">
        <v>28682208</v>
      </c>
      <c r="G48" s="25">
        <v>28682208</v>
      </c>
      <c r="H48" s="26">
        <v>12296636</v>
      </c>
      <c r="I48" s="24">
        <v>30822455</v>
      </c>
      <c r="J48" s="6">
        <v>52319676</v>
      </c>
      <c r="K48" s="25">
        <v>90262542</v>
      </c>
    </row>
    <row r="49" spans="1:11" ht="13.5">
      <c r="A49" s="22" t="s">
        <v>50</v>
      </c>
      <c r="B49" s="6">
        <f>+B75</f>
        <v>7140527.358859949</v>
      </c>
      <c r="C49" s="6">
        <f aca="true" t="shared" si="6" ref="C49:K49">+C75</f>
        <v>10311046.914698226</v>
      </c>
      <c r="D49" s="23">
        <f t="shared" si="6"/>
        <v>-11245668.093289195</v>
      </c>
      <c r="E49" s="24">
        <f t="shared" si="6"/>
        <v>-16128860.59474827</v>
      </c>
      <c r="F49" s="6">
        <f t="shared" si="6"/>
        <v>-14609548.910102278</v>
      </c>
      <c r="G49" s="25">
        <f t="shared" si="6"/>
        <v>-14609548.910102278</v>
      </c>
      <c r="H49" s="26">
        <f t="shared" si="6"/>
        <v>-19034796.392031915</v>
      </c>
      <c r="I49" s="24">
        <f t="shared" si="6"/>
        <v>-14396445.090566605</v>
      </c>
      <c r="J49" s="6">
        <f t="shared" si="6"/>
        <v>-19061310.118122797</v>
      </c>
      <c r="K49" s="25">
        <f t="shared" si="6"/>
        <v>-28163052.973974593</v>
      </c>
    </row>
    <row r="50" spans="1:11" ht="13.5">
      <c r="A50" s="34" t="s">
        <v>51</v>
      </c>
      <c r="B50" s="7">
        <f>+B48-B49</f>
        <v>6703871.641140051</v>
      </c>
      <c r="C50" s="7">
        <f aca="true" t="shared" si="7" ref="C50:K50">+C48-C49</f>
        <v>5849848.085301774</v>
      </c>
      <c r="D50" s="64">
        <f t="shared" si="7"/>
        <v>18820995.093289196</v>
      </c>
      <c r="E50" s="65">
        <f t="shared" si="7"/>
        <v>44811068.59474827</v>
      </c>
      <c r="F50" s="7">
        <f t="shared" si="7"/>
        <v>43291756.91010228</v>
      </c>
      <c r="G50" s="66">
        <f t="shared" si="7"/>
        <v>43291756.91010228</v>
      </c>
      <c r="H50" s="67">
        <f t="shared" si="7"/>
        <v>31331432.392031915</v>
      </c>
      <c r="I50" s="65">
        <f t="shared" si="7"/>
        <v>45218900.090566605</v>
      </c>
      <c r="J50" s="7">
        <f t="shared" si="7"/>
        <v>71380986.1181228</v>
      </c>
      <c r="K50" s="66">
        <f t="shared" si="7"/>
        <v>118425594.97397459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385199006</v>
      </c>
      <c r="C53" s="6">
        <v>413367160</v>
      </c>
      <c r="D53" s="23">
        <v>448041410</v>
      </c>
      <c r="E53" s="24">
        <v>392566832</v>
      </c>
      <c r="F53" s="6">
        <v>395241832</v>
      </c>
      <c r="G53" s="25">
        <v>395241832</v>
      </c>
      <c r="H53" s="26">
        <v>434408688</v>
      </c>
      <c r="I53" s="24">
        <v>467465822</v>
      </c>
      <c r="J53" s="6">
        <v>496289000</v>
      </c>
      <c r="K53" s="25">
        <v>513180000</v>
      </c>
    </row>
    <row r="54" spans="1:11" ht="13.5">
      <c r="A54" s="22" t="s">
        <v>128</v>
      </c>
      <c r="B54" s="6">
        <v>16287459</v>
      </c>
      <c r="C54" s="6">
        <v>21479977</v>
      </c>
      <c r="D54" s="23">
        <v>27239725</v>
      </c>
      <c r="E54" s="24">
        <v>21600000</v>
      </c>
      <c r="F54" s="6">
        <v>27400000</v>
      </c>
      <c r="G54" s="25">
        <v>27400000</v>
      </c>
      <c r="H54" s="26">
        <v>28782157</v>
      </c>
      <c r="I54" s="24">
        <v>25000000</v>
      </c>
      <c r="J54" s="6">
        <v>26500000</v>
      </c>
      <c r="K54" s="25">
        <v>28355000</v>
      </c>
    </row>
    <row r="55" spans="1:11" ht="13.5">
      <c r="A55" s="22" t="s">
        <v>54</v>
      </c>
      <c r="B55" s="6">
        <v>0</v>
      </c>
      <c r="C55" s="6">
        <v>32729085</v>
      </c>
      <c r="D55" s="23">
        <v>19428244</v>
      </c>
      <c r="E55" s="24">
        <v>4655250</v>
      </c>
      <c r="F55" s="6">
        <v>36209025</v>
      </c>
      <c r="G55" s="25">
        <v>36209025</v>
      </c>
      <c r="H55" s="26">
        <v>12522405</v>
      </c>
      <c r="I55" s="24">
        <v>26204000</v>
      </c>
      <c r="J55" s="6">
        <v>33500000</v>
      </c>
      <c r="K55" s="25">
        <v>27500000</v>
      </c>
    </row>
    <row r="56" spans="1:11" ht="13.5">
      <c r="A56" s="22" t="s">
        <v>55</v>
      </c>
      <c r="B56" s="6">
        <v>6526351</v>
      </c>
      <c r="C56" s="6">
        <v>18834141</v>
      </c>
      <c r="D56" s="23">
        <v>4524632</v>
      </c>
      <c r="E56" s="24">
        <v>14510000</v>
      </c>
      <c r="F56" s="6">
        <v>10600000</v>
      </c>
      <c r="G56" s="25">
        <v>10600000</v>
      </c>
      <c r="H56" s="26">
        <v>7499421</v>
      </c>
      <c r="I56" s="24">
        <v>4235000</v>
      </c>
      <c r="J56" s="6">
        <v>15300000</v>
      </c>
      <c r="K56" s="25">
        <v>16552000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2699695</v>
      </c>
      <c r="C60" s="6">
        <v>2914497</v>
      </c>
      <c r="D60" s="23">
        <v>4195314</v>
      </c>
      <c r="E60" s="24">
        <v>4195314</v>
      </c>
      <c r="F60" s="6">
        <v>5045314</v>
      </c>
      <c r="G60" s="25">
        <v>5045314</v>
      </c>
      <c r="H60" s="26">
        <v>5045314</v>
      </c>
      <c r="I60" s="24">
        <v>5374451</v>
      </c>
      <c r="J60" s="6">
        <v>5797573</v>
      </c>
      <c r="K60" s="25">
        <v>6106931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28950</v>
      </c>
      <c r="F62" s="92">
        <v>0</v>
      </c>
      <c r="G62" s="93">
        <v>0</v>
      </c>
      <c r="H62" s="94">
        <v>0</v>
      </c>
      <c r="I62" s="91">
        <v>28950</v>
      </c>
      <c r="J62" s="92">
        <v>28950</v>
      </c>
      <c r="K62" s="93">
        <v>28950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17013</v>
      </c>
      <c r="F63" s="92">
        <v>0</v>
      </c>
      <c r="G63" s="93">
        <v>0</v>
      </c>
      <c r="H63" s="94">
        <v>0</v>
      </c>
      <c r="I63" s="91">
        <v>17013</v>
      </c>
      <c r="J63" s="92">
        <v>16650</v>
      </c>
      <c r="K63" s="93">
        <v>16650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79987</v>
      </c>
      <c r="F64" s="92">
        <v>0</v>
      </c>
      <c r="G64" s="93">
        <v>0</v>
      </c>
      <c r="H64" s="94">
        <v>0</v>
      </c>
      <c r="I64" s="91">
        <v>79987</v>
      </c>
      <c r="J64" s="92">
        <v>80487</v>
      </c>
      <c r="K64" s="93">
        <v>80487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0.5546826152106706</v>
      </c>
      <c r="C70" s="5">
        <f aca="true" t="shared" si="8" ref="C70:K70">IF(ISERROR(C71/C72),0,(C71/C72))</f>
        <v>0.5078802148418394</v>
      </c>
      <c r="D70" s="5">
        <f t="shared" si="8"/>
        <v>0.5109063503659891</v>
      </c>
      <c r="E70" s="5">
        <f t="shared" si="8"/>
        <v>0.591628361243561</v>
      </c>
      <c r="F70" s="5">
        <f t="shared" si="8"/>
        <v>0.549021070748683</v>
      </c>
      <c r="G70" s="5">
        <f t="shared" si="8"/>
        <v>0.549021070748683</v>
      </c>
      <c r="H70" s="5">
        <f t="shared" si="8"/>
        <v>0.7711755787319877</v>
      </c>
      <c r="I70" s="5">
        <f t="shared" si="8"/>
        <v>0.5531010527285215</v>
      </c>
      <c r="J70" s="5">
        <f t="shared" si="8"/>
        <v>0.5417546860088028</v>
      </c>
      <c r="K70" s="5">
        <f t="shared" si="8"/>
        <v>0.5414577161913728</v>
      </c>
    </row>
    <row r="71" spans="1:11" ht="12.75" hidden="1">
      <c r="A71" s="1" t="s">
        <v>134</v>
      </c>
      <c r="B71" s="1">
        <f>+B83</f>
        <v>22207601</v>
      </c>
      <c r="C71" s="1">
        <f aca="true" t="shared" si="9" ref="C71:K71">+C83</f>
        <v>22823115</v>
      </c>
      <c r="D71" s="1">
        <f t="shared" si="9"/>
        <v>25781930</v>
      </c>
      <c r="E71" s="1">
        <f t="shared" si="9"/>
        <v>35095224</v>
      </c>
      <c r="F71" s="1">
        <f t="shared" si="9"/>
        <v>32599150</v>
      </c>
      <c r="G71" s="1">
        <f t="shared" si="9"/>
        <v>32599150</v>
      </c>
      <c r="H71" s="1">
        <f t="shared" si="9"/>
        <v>39538020</v>
      </c>
      <c r="I71" s="1">
        <f t="shared" si="9"/>
        <v>34989432</v>
      </c>
      <c r="J71" s="1">
        <f t="shared" si="9"/>
        <v>36738899</v>
      </c>
      <c r="K71" s="1">
        <f t="shared" si="9"/>
        <v>38943233</v>
      </c>
    </row>
    <row r="72" spans="1:11" ht="12.75" hidden="1">
      <c r="A72" s="1" t="s">
        <v>135</v>
      </c>
      <c r="B72" s="1">
        <f>+B77</f>
        <v>40036591</v>
      </c>
      <c r="C72" s="1">
        <f aca="true" t="shared" si="10" ref="C72:K72">+C77</f>
        <v>44937988</v>
      </c>
      <c r="D72" s="1">
        <f t="shared" si="10"/>
        <v>50463123</v>
      </c>
      <c r="E72" s="1">
        <f t="shared" si="10"/>
        <v>59319712</v>
      </c>
      <c r="F72" s="1">
        <f t="shared" si="10"/>
        <v>59376865</v>
      </c>
      <c r="G72" s="1">
        <f t="shared" si="10"/>
        <v>59376865</v>
      </c>
      <c r="H72" s="1">
        <f t="shared" si="10"/>
        <v>51269803</v>
      </c>
      <c r="I72" s="1">
        <f t="shared" si="10"/>
        <v>63260469</v>
      </c>
      <c r="J72" s="1">
        <f t="shared" si="10"/>
        <v>67814640</v>
      </c>
      <c r="K72" s="1">
        <f t="shared" si="10"/>
        <v>71922944</v>
      </c>
    </row>
    <row r="73" spans="1:11" ht="12.75" hidden="1">
      <c r="A73" s="1" t="s">
        <v>136</v>
      </c>
      <c r="B73" s="1">
        <f>+B74</f>
        <v>9769376.5</v>
      </c>
      <c r="C73" s="1">
        <f aca="true" t="shared" si="11" ref="C73:K73">+(C78+C80+C81+C82)-(B78+B80+B81+B82)</f>
        <v>12369134</v>
      </c>
      <c r="D73" s="1">
        <f t="shared" si="11"/>
        <v>341930</v>
      </c>
      <c r="E73" s="1">
        <f t="shared" si="11"/>
        <v>3913271</v>
      </c>
      <c r="F73" s="1">
        <f>+(F78+F80+F81+F82)-(D78+D80+D81+D82)</f>
        <v>3913271</v>
      </c>
      <c r="G73" s="1">
        <f>+(G78+G80+G81+G82)-(D78+D80+D81+D82)</f>
        <v>3913271</v>
      </c>
      <c r="H73" s="1">
        <f>+(H78+H80+H81+H82)-(D78+D80+D81+D82)</f>
        <v>10334492</v>
      </c>
      <c r="I73" s="1">
        <f>+(I78+I80+I81+I82)-(E78+E80+E81+E82)</f>
        <v>3464299</v>
      </c>
      <c r="J73" s="1">
        <f t="shared" si="11"/>
        <v>9362096</v>
      </c>
      <c r="K73" s="1">
        <f t="shared" si="11"/>
        <v>16834515</v>
      </c>
    </row>
    <row r="74" spans="1:11" ht="12.75" hidden="1">
      <c r="A74" s="1" t="s">
        <v>137</v>
      </c>
      <c r="B74" s="1">
        <f>+TREND(C74:E74)</f>
        <v>9769376.5</v>
      </c>
      <c r="C74" s="1">
        <f>+C73</f>
        <v>12369134</v>
      </c>
      <c r="D74" s="1">
        <f aca="true" t="shared" si="12" ref="D74:K74">+D73</f>
        <v>341930</v>
      </c>
      <c r="E74" s="1">
        <f t="shared" si="12"/>
        <v>3913271</v>
      </c>
      <c r="F74" s="1">
        <f t="shared" si="12"/>
        <v>3913271</v>
      </c>
      <c r="G74" s="1">
        <f t="shared" si="12"/>
        <v>3913271</v>
      </c>
      <c r="H74" s="1">
        <f t="shared" si="12"/>
        <v>10334492</v>
      </c>
      <c r="I74" s="1">
        <f t="shared" si="12"/>
        <v>3464299</v>
      </c>
      <c r="J74" s="1">
        <f t="shared" si="12"/>
        <v>9362096</v>
      </c>
      <c r="K74" s="1">
        <f t="shared" si="12"/>
        <v>16834515</v>
      </c>
    </row>
    <row r="75" spans="1:11" ht="12.75" hidden="1">
      <c r="A75" s="1" t="s">
        <v>138</v>
      </c>
      <c r="B75" s="1">
        <f>+B84-(((B80+B81+B78)*B70)-B79)</f>
        <v>7140527.358859949</v>
      </c>
      <c r="C75" s="1">
        <f aca="true" t="shared" si="13" ref="C75:K75">+C84-(((C80+C81+C78)*C70)-C79)</f>
        <v>10311046.914698226</v>
      </c>
      <c r="D75" s="1">
        <f t="shared" si="13"/>
        <v>-11245668.093289195</v>
      </c>
      <c r="E75" s="1">
        <f t="shared" si="13"/>
        <v>-16128860.59474827</v>
      </c>
      <c r="F75" s="1">
        <f t="shared" si="13"/>
        <v>-14609548.910102278</v>
      </c>
      <c r="G75" s="1">
        <f t="shared" si="13"/>
        <v>-14609548.910102278</v>
      </c>
      <c r="H75" s="1">
        <f t="shared" si="13"/>
        <v>-19034796.392031915</v>
      </c>
      <c r="I75" s="1">
        <f t="shared" si="13"/>
        <v>-14396445.090566605</v>
      </c>
      <c r="J75" s="1">
        <f t="shared" si="13"/>
        <v>-19061310.118122797</v>
      </c>
      <c r="K75" s="1">
        <f t="shared" si="13"/>
        <v>-28163052.973974593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40036591</v>
      </c>
      <c r="C77" s="3">
        <v>44937988</v>
      </c>
      <c r="D77" s="3">
        <v>50463123</v>
      </c>
      <c r="E77" s="3">
        <v>59319712</v>
      </c>
      <c r="F77" s="3">
        <v>59376865</v>
      </c>
      <c r="G77" s="3">
        <v>59376865</v>
      </c>
      <c r="H77" s="3">
        <v>51269803</v>
      </c>
      <c r="I77" s="3">
        <v>63260469</v>
      </c>
      <c r="J77" s="3">
        <v>67814640</v>
      </c>
      <c r="K77" s="3">
        <v>71922944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18071722</v>
      </c>
      <c r="C79" s="3">
        <v>22705312</v>
      </c>
      <c r="D79" s="3">
        <v>4388524</v>
      </c>
      <c r="E79" s="3">
        <v>4967714</v>
      </c>
      <c r="F79" s="3">
        <v>4967714</v>
      </c>
      <c r="G79" s="3">
        <v>4967714</v>
      </c>
      <c r="H79" s="3">
        <v>13351531</v>
      </c>
      <c r="I79" s="3">
        <v>5448173</v>
      </c>
      <c r="J79" s="3">
        <v>5448173</v>
      </c>
      <c r="K79" s="3">
        <v>5448173</v>
      </c>
    </row>
    <row r="80" spans="1:11" ht="12.75" hidden="1">
      <c r="A80" s="2" t="s">
        <v>67</v>
      </c>
      <c r="B80" s="3">
        <v>19707116</v>
      </c>
      <c r="C80" s="3">
        <v>23316216</v>
      </c>
      <c r="D80" s="3">
        <v>28881817</v>
      </c>
      <c r="E80" s="3">
        <v>34516408</v>
      </c>
      <c r="F80" s="3">
        <v>34516408</v>
      </c>
      <c r="G80" s="3">
        <v>34516408</v>
      </c>
      <c r="H80" s="3">
        <v>39874470</v>
      </c>
      <c r="I80" s="3">
        <v>34736746</v>
      </c>
      <c r="J80" s="3">
        <v>44098842</v>
      </c>
      <c r="K80" s="3">
        <v>60933357</v>
      </c>
    </row>
    <row r="81" spans="1:11" ht="12.75" hidden="1">
      <c r="A81" s="2" t="s">
        <v>68</v>
      </c>
      <c r="B81" s="3">
        <v>0</v>
      </c>
      <c r="C81" s="3">
        <v>1087698</v>
      </c>
      <c r="D81" s="3">
        <v>1719079</v>
      </c>
      <c r="E81" s="3">
        <v>1142083</v>
      </c>
      <c r="F81" s="3">
        <v>1142083</v>
      </c>
      <c r="G81" s="3">
        <v>1142083</v>
      </c>
      <c r="H81" s="3">
        <v>2121579</v>
      </c>
      <c r="I81" s="3">
        <v>1142083</v>
      </c>
      <c r="J81" s="3">
        <v>1142083</v>
      </c>
      <c r="K81" s="3">
        <v>1142083</v>
      </c>
    </row>
    <row r="82" spans="1:11" ht="12.75" hidden="1">
      <c r="A82" s="2" t="s">
        <v>69</v>
      </c>
      <c r="B82" s="3">
        <v>1660165</v>
      </c>
      <c r="C82" s="3">
        <v>9332501</v>
      </c>
      <c r="D82" s="3">
        <v>3477449</v>
      </c>
      <c r="E82" s="3">
        <v>2333125</v>
      </c>
      <c r="F82" s="3">
        <v>2333125</v>
      </c>
      <c r="G82" s="3">
        <v>2333125</v>
      </c>
      <c r="H82" s="3">
        <v>2416788</v>
      </c>
      <c r="I82" s="3">
        <v>5577086</v>
      </c>
      <c r="J82" s="3">
        <v>5577086</v>
      </c>
      <c r="K82" s="3">
        <v>5577086</v>
      </c>
    </row>
    <row r="83" spans="1:11" ht="12.75" hidden="1">
      <c r="A83" s="2" t="s">
        <v>70</v>
      </c>
      <c r="B83" s="3">
        <v>22207601</v>
      </c>
      <c r="C83" s="3">
        <v>22823115</v>
      </c>
      <c r="D83" s="3">
        <v>25781930</v>
      </c>
      <c r="E83" s="3">
        <v>35095224</v>
      </c>
      <c r="F83" s="3">
        <v>32599150</v>
      </c>
      <c r="G83" s="3">
        <v>32599150</v>
      </c>
      <c r="H83" s="3">
        <v>39538020</v>
      </c>
      <c r="I83" s="3">
        <v>34989432</v>
      </c>
      <c r="J83" s="3">
        <v>36738899</v>
      </c>
      <c r="K83" s="3">
        <v>38943233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8277186</v>
      </c>
      <c r="E5" s="24">
        <v>14428000</v>
      </c>
      <c r="F5" s="6">
        <v>16893604</v>
      </c>
      <c r="G5" s="25">
        <v>16893604</v>
      </c>
      <c r="H5" s="26">
        <v>21495990</v>
      </c>
      <c r="I5" s="24">
        <v>17566000</v>
      </c>
      <c r="J5" s="6">
        <v>18268741</v>
      </c>
      <c r="K5" s="25">
        <v>18999490</v>
      </c>
    </row>
    <row r="6" spans="1:11" ht="13.5">
      <c r="A6" s="22" t="s">
        <v>18</v>
      </c>
      <c r="B6" s="6">
        <v>0</v>
      </c>
      <c r="C6" s="6">
        <v>0</v>
      </c>
      <c r="D6" s="23">
        <v>1469654</v>
      </c>
      <c r="E6" s="24">
        <v>1962000</v>
      </c>
      <c r="F6" s="6">
        <v>2176092</v>
      </c>
      <c r="G6" s="25">
        <v>2176092</v>
      </c>
      <c r="H6" s="26">
        <v>2019611</v>
      </c>
      <c r="I6" s="24">
        <v>2263000</v>
      </c>
      <c r="J6" s="6">
        <v>2353661</v>
      </c>
      <c r="K6" s="25">
        <v>2447807</v>
      </c>
    </row>
    <row r="7" spans="1:11" ht="13.5">
      <c r="A7" s="22" t="s">
        <v>19</v>
      </c>
      <c r="B7" s="6">
        <v>0</v>
      </c>
      <c r="C7" s="6">
        <v>0</v>
      </c>
      <c r="D7" s="23">
        <v>732806</v>
      </c>
      <c r="E7" s="24">
        <v>500000</v>
      </c>
      <c r="F7" s="6">
        <v>650000</v>
      </c>
      <c r="G7" s="25">
        <v>650000</v>
      </c>
      <c r="H7" s="26">
        <v>1155682</v>
      </c>
      <c r="I7" s="24">
        <v>676000</v>
      </c>
      <c r="J7" s="6">
        <v>703040</v>
      </c>
      <c r="K7" s="25">
        <v>731162</v>
      </c>
    </row>
    <row r="8" spans="1:11" ht="13.5">
      <c r="A8" s="22" t="s">
        <v>20</v>
      </c>
      <c r="B8" s="6">
        <v>0</v>
      </c>
      <c r="C8" s="6">
        <v>0</v>
      </c>
      <c r="D8" s="23">
        <v>84649264</v>
      </c>
      <c r="E8" s="24">
        <v>111123000</v>
      </c>
      <c r="F8" s="6">
        <v>114838033</v>
      </c>
      <c r="G8" s="25">
        <v>114838033</v>
      </c>
      <c r="H8" s="26">
        <v>101769219</v>
      </c>
      <c r="I8" s="24">
        <v>103368000</v>
      </c>
      <c r="J8" s="6">
        <v>117497330</v>
      </c>
      <c r="K8" s="25">
        <v>129269000</v>
      </c>
    </row>
    <row r="9" spans="1:11" ht="13.5">
      <c r="A9" s="22" t="s">
        <v>21</v>
      </c>
      <c r="B9" s="6">
        <v>0</v>
      </c>
      <c r="C9" s="6">
        <v>0</v>
      </c>
      <c r="D9" s="23">
        <v>2588266</v>
      </c>
      <c r="E9" s="24">
        <v>5171000</v>
      </c>
      <c r="F9" s="6">
        <v>4553513</v>
      </c>
      <c r="G9" s="25">
        <v>4553513</v>
      </c>
      <c r="H9" s="26">
        <v>4126730</v>
      </c>
      <c r="I9" s="24">
        <v>8212000</v>
      </c>
      <c r="J9" s="6">
        <v>5294336</v>
      </c>
      <c r="K9" s="25">
        <v>5504629</v>
      </c>
    </row>
    <row r="10" spans="1:11" ht="25.5">
      <c r="A10" s="27" t="s">
        <v>127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97717176</v>
      </c>
      <c r="E10" s="28">
        <f t="shared" si="0"/>
        <v>133184000</v>
      </c>
      <c r="F10" s="29">
        <f t="shared" si="0"/>
        <v>139111242</v>
      </c>
      <c r="G10" s="31">
        <f t="shared" si="0"/>
        <v>139111242</v>
      </c>
      <c r="H10" s="32">
        <f t="shared" si="0"/>
        <v>130567232</v>
      </c>
      <c r="I10" s="28">
        <f t="shared" si="0"/>
        <v>132085000</v>
      </c>
      <c r="J10" s="29">
        <f t="shared" si="0"/>
        <v>144117108</v>
      </c>
      <c r="K10" s="31">
        <f t="shared" si="0"/>
        <v>156952088</v>
      </c>
    </row>
    <row r="11" spans="1:11" ht="13.5">
      <c r="A11" s="22" t="s">
        <v>22</v>
      </c>
      <c r="B11" s="6">
        <v>0</v>
      </c>
      <c r="C11" s="6">
        <v>0</v>
      </c>
      <c r="D11" s="23">
        <v>55814378</v>
      </c>
      <c r="E11" s="24">
        <v>59623000</v>
      </c>
      <c r="F11" s="6">
        <v>63467000</v>
      </c>
      <c r="G11" s="25">
        <v>63467000</v>
      </c>
      <c r="H11" s="26">
        <v>67887893</v>
      </c>
      <c r="I11" s="24">
        <v>65226000</v>
      </c>
      <c r="J11" s="6">
        <v>69792290</v>
      </c>
      <c r="K11" s="25">
        <v>74677491</v>
      </c>
    </row>
    <row r="12" spans="1:11" ht="13.5">
      <c r="A12" s="22" t="s">
        <v>23</v>
      </c>
      <c r="B12" s="6">
        <v>0</v>
      </c>
      <c r="C12" s="6">
        <v>0</v>
      </c>
      <c r="D12" s="23">
        <v>5766120</v>
      </c>
      <c r="E12" s="24">
        <v>6926000</v>
      </c>
      <c r="F12" s="6">
        <v>6926000</v>
      </c>
      <c r="G12" s="25">
        <v>6926000</v>
      </c>
      <c r="H12" s="26">
        <v>7991073</v>
      </c>
      <c r="I12" s="24">
        <v>7411000</v>
      </c>
      <c r="J12" s="6">
        <v>7930114</v>
      </c>
      <c r="K12" s="25">
        <v>8485222</v>
      </c>
    </row>
    <row r="13" spans="1:11" ht="13.5">
      <c r="A13" s="22" t="s">
        <v>128</v>
      </c>
      <c r="B13" s="6">
        <v>0</v>
      </c>
      <c r="C13" s="6">
        <v>0</v>
      </c>
      <c r="D13" s="23">
        <v>10268685</v>
      </c>
      <c r="E13" s="24">
        <v>7500000</v>
      </c>
      <c r="F13" s="6">
        <v>7500000</v>
      </c>
      <c r="G13" s="25">
        <v>7500000</v>
      </c>
      <c r="H13" s="26">
        <v>9314068</v>
      </c>
      <c r="I13" s="24">
        <v>8100000</v>
      </c>
      <c r="J13" s="6">
        <v>8600000</v>
      </c>
      <c r="K13" s="25">
        <v>9000000</v>
      </c>
    </row>
    <row r="14" spans="1:11" ht="13.5">
      <c r="A14" s="22" t="s">
        <v>24</v>
      </c>
      <c r="B14" s="6">
        <v>0</v>
      </c>
      <c r="C14" s="6">
        <v>0</v>
      </c>
      <c r="D14" s="23">
        <v>365698</v>
      </c>
      <c r="E14" s="24">
        <v>120000</v>
      </c>
      <c r="F14" s="6">
        <v>700000</v>
      </c>
      <c r="G14" s="25">
        <v>700000</v>
      </c>
      <c r="H14" s="26">
        <v>780546</v>
      </c>
      <c r="I14" s="24">
        <v>220000</v>
      </c>
      <c r="J14" s="6">
        <v>260000</v>
      </c>
      <c r="K14" s="25">
        <v>300000</v>
      </c>
    </row>
    <row r="15" spans="1:11" ht="13.5">
      <c r="A15" s="22" t="s">
        <v>25</v>
      </c>
      <c r="B15" s="6">
        <v>0</v>
      </c>
      <c r="C15" s="6">
        <v>0</v>
      </c>
      <c r="D15" s="23">
        <v>2288477</v>
      </c>
      <c r="E15" s="24">
        <v>5000000</v>
      </c>
      <c r="F15" s="6">
        <v>5000000</v>
      </c>
      <c r="G15" s="25">
        <v>5000000</v>
      </c>
      <c r="H15" s="26">
        <v>0</v>
      </c>
      <c r="I15" s="24">
        <v>5168000</v>
      </c>
      <c r="J15" s="6">
        <v>5600000</v>
      </c>
      <c r="K15" s="25">
        <v>6000000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14745000</v>
      </c>
      <c r="F16" s="6">
        <v>14745000</v>
      </c>
      <c r="G16" s="25">
        <v>14745000</v>
      </c>
      <c r="H16" s="26">
        <v>2631241</v>
      </c>
      <c r="I16" s="24">
        <v>800000</v>
      </c>
      <c r="J16" s="6">
        <v>7250000</v>
      </c>
      <c r="K16" s="25">
        <v>9900000</v>
      </c>
    </row>
    <row r="17" spans="1:11" ht="13.5">
      <c r="A17" s="22" t="s">
        <v>27</v>
      </c>
      <c r="B17" s="6">
        <v>0</v>
      </c>
      <c r="C17" s="6">
        <v>0</v>
      </c>
      <c r="D17" s="23">
        <v>49339371</v>
      </c>
      <c r="E17" s="24">
        <v>39069000</v>
      </c>
      <c r="F17" s="6">
        <v>40486000</v>
      </c>
      <c r="G17" s="25">
        <v>40486000</v>
      </c>
      <c r="H17" s="26">
        <v>49375730</v>
      </c>
      <c r="I17" s="24">
        <v>42653000</v>
      </c>
      <c r="J17" s="6">
        <v>42346000</v>
      </c>
      <c r="K17" s="25">
        <v>46237000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123842729</v>
      </c>
      <c r="E18" s="35">
        <f t="shared" si="1"/>
        <v>132983000</v>
      </c>
      <c r="F18" s="36">
        <f t="shared" si="1"/>
        <v>138824000</v>
      </c>
      <c r="G18" s="38">
        <f t="shared" si="1"/>
        <v>138824000</v>
      </c>
      <c r="H18" s="39">
        <f t="shared" si="1"/>
        <v>137980551</v>
      </c>
      <c r="I18" s="35">
        <f t="shared" si="1"/>
        <v>129578000</v>
      </c>
      <c r="J18" s="36">
        <f t="shared" si="1"/>
        <v>141778404</v>
      </c>
      <c r="K18" s="38">
        <f t="shared" si="1"/>
        <v>154599713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-26125553</v>
      </c>
      <c r="E19" s="40">
        <f t="shared" si="2"/>
        <v>201000</v>
      </c>
      <c r="F19" s="41">
        <f t="shared" si="2"/>
        <v>287242</v>
      </c>
      <c r="G19" s="43">
        <f t="shared" si="2"/>
        <v>287242</v>
      </c>
      <c r="H19" s="44">
        <f t="shared" si="2"/>
        <v>-7413319</v>
      </c>
      <c r="I19" s="40">
        <f t="shared" si="2"/>
        <v>2507000</v>
      </c>
      <c r="J19" s="41">
        <f t="shared" si="2"/>
        <v>2338704</v>
      </c>
      <c r="K19" s="43">
        <f t="shared" si="2"/>
        <v>2352375</v>
      </c>
    </row>
    <row r="20" spans="1:11" ht="13.5">
      <c r="A20" s="22" t="s">
        <v>30</v>
      </c>
      <c r="B20" s="24">
        <v>0</v>
      </c>
      <c r="C20" s="6">
        <v>0</v>
      </c>
      <c r="D20" s="23">
        <v>23800000</v>
      </c>
      <c r="E20" s="24">
        <v>21664000</v>
      </c>
      <c r="F20" s="6">
        <v>21664000</v>
      </c>
      <c r="G20" s="25">
        <v>21664000</v>
      </c>
      <c r="H20" s="26">
        <v>21664000</v>
      </c>
      <c r="I20" s="24">
        <v>21000000</v>
      </c>
      <c r="J20" s="6">
        <v>21357000</v>
      </c>
      <c r="K20" s="25">
        <v>22344000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-2325553</v>
      </c>
      <c r="E22" s="51">
        <f t="shared" si="3"/>
        <v>21865000</v>
      </c>
      <c r="F22" s="52">
        <f t="shared" si="3"/>
        <v>21951242</v>
      </c>
      <c r="G22" s="54">
        <f t="shared" si="3"/>
        <v>21951242</v>
      </c>
      <c r="H22" s="55">
        <f t="shared" si="3"/>
        <v>14250681</v>
      </c>
      <c r="I22" s="51">
        <f t="shared" si="3"/>
        <v>23507000</v>
      </c>
      <c r="J22" s="52">
        <f t="shared" si="3"/>
        <v>23695704</v>
      </c>
      <c r="K22" s="54">
        <f t="shared" si="3"/>
        <v>24696375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-2325553</v>
      </c>
      <c r="E24" s="40">
        <f t="shared" si="4"/>
        <v>21865000</v>
      </c>
      <c r="F24" s="41">
        <f t="shared" si="4"/>
        <v>21951242</v>
      </c>
      <c r="G24" s="43">
        <f t="shared" si="4"/>
        <v>21951242</v>
      </c>
      <c r="H24" s="44">
        <f t="shared" si="4"/>
        <v>14250681</v>
      </c>
      <c r="I24" s="40">
        <f t="shared" si="4"/>
        <v>23507000</v>
      </c>
      <c r="J24" s="41">
        <f t="shared" si="4"/>
        <v>23695704</v>
      </c>
      <c r="K24" s="43">
        <f t="shared" si="4"/>
        <v>24696375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26746423</v>
      </c>
      <c r="E27" s="65">
        <v>21664000</v>
      </c>
      <c r="F27" s="7">
        <v>21664000</v>
      </c>
      <c r="G27" s="66">
        <v>21664000</v>
      </c>
      <c r="H27" s="67">
        <v>21664000</v>
      </c>
      <c r="I27" s="65">
        <v>23400000</v>
      </c>
      <c r="J27" s="7">
        <v>23457000</v>
      </c>
      <c r="K27" s="66">
        <v>24544000</v>
      </c>
    </row>
    <row r="28" spans="1:11" ht="13.5">
      <c r="A28" s="68" t="s">
        <v>30</v>
      </c>
      <c r="B28" s="6">
        <v>0</v>
      </c>
      <c r="C28" s="6">
        <v>0</v>
      </c>
      <c r="D28" s="23">
        <v>23738969</v>
      </c>
      <c r="E28" s="24">
        <v>21664000</v>
      </c>
      <c r="F28" s="6">
        <v>21664000</v>
      </c>
      <c r="G28" s="25">
        <v>21664000</v>
      </c>
      <c r="H28" s="26">
        <v>21664000</v>
      </c>
      <c r="I28" s="24">
        <v>21000000</v>
      </c>
      <c r="J28" s="6">
        <v>21357000</v>
      </c>
      <c r="K28" s="25">
        <v>22344000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3007454</v>
      </c>
      <c r="E31" s="24">
        <v>0</v>
      </c>
      <c r="F31" s="6">
        <v>0</v>
      </c>
      <c r="G31" s="25">
        <v>0</v>
      </c>
      <c r="H31" s="26">
        <v>0</v>
      </c>
      <c r="I31" s="24">
        <v>2400000</v>
      </c>
      <c r="J31" s="6">
        <v>2100000</v>
      </c>
      <c r="K31" s="25">
        <v>2200000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26746423</v>
      </c>
      <c r="E32" s="65">
        <f t="shared" si="5"/>
        <v>21664000</v>
      </c>
      <c r="F32" s="7">
        <f t="shared" si="5"/>
        <v>21664000</v>
      </c>
      <c r="G32" s="66">
        <f t="shared" si="5"/>
        <v>21664000</v>
      </c>
      <c r="H32" s="67">
        <f t="shared" si="5"/>
        <v>21664000</v>
      </c>
      <c r="I32" s="65">
        <f t="shared" si="5"/>
        <v>23400000</v>
      </c>
      <c r="J32" s="7">
        <f t="shared" si="5"/>
        <v>23457000</v>
      </c>
      <c r="K32" s="66">
        <f t="shared" si="5"/>
        <v>24544000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32741870</v>
      </c>
      <c r="E35" s="24">
        <v>45405383</v>
      </c>
      <c r="F35" s="6">
        <v>36205383</v>
      </c>
      <c r="G35" s="25">
        <v>36205383</v>
      </c>
      <c r="H35" s="26">
        <v>28455892</v>
      </c>
      <c r="I35" s="24">
        <v>44546474</v>
      </c>
      <c r="J35" s="6">
        <v>49331995</v>
      </c>
      <c r="K35" s="25">
        <v>55333479</v>
      </c>
    </row>
    <row r="36" spans="1:11" ht="13.5">
      <c r="A36" s="22" t="s">
        <v>39</v>
      </c>
      <c r="B36" s="6">
        <v>0</v>
      </c>
      <c r="C36" s="6">
        <v>0</v>
      </c>
      <c r="D36" s="23">
        <v>268162850</v>
      </c>
      <c r="E36" s="24">
        <v>322701820</v>
      </c>
      <c r="F36" s="6">
        <v>322701820</v>
      </c>
      <c r="G36" s="25">
        <v>322701820</v>
      </c>
      <c r="H36" s="26">
        <v>283861595</v>
      </c>
      <c r="I36" s="24">
        <v>335609893</v>
      </c>
      <c r="J36" s="6">
        <v>349034288</v>
      </c>
      <c r="K36" s="25">
        <v>362995661</v>
      </c>
    </row>
    <row r="37" spans="1:11" ht="13.5">
      <c r="A37" s="22" t="s">
        <v>40</v>
      </c>
      <c r="B37" s="6">
        <v>0</v>
      </c>
      <c r="C37" s="6">
        <v>0</v>
      </c>
      <c r="D37" s="23">
        <v>49662811</v>
      </c>
      <c r="E37" s="24">
        <v>16779243</v>
      </c>
      <c r="F37" s="6">
        <v>12829099</v>
      </c>
      <c r="G37" s="25">
        <v>12829099</v>
      </c>
      <c r="H37" s="26">
        <v>46092975</v>
      </c>
      <c r="I37" s="24">
        <v>16679000</v>
      </c>
      <c r="J37" s="6">
        <v>11000000</v>
      </c>
      <c r="K37" s="25">
        <v>9000000</v>
      </c>
    </row>
    <row r="38" spans="1:11" ht="13.5">
      <c r="A38" s="22" t="s">
        <v>41</v>
      </c>
      <c r="B38" s="6">
        <v>0</v>
      </c>
      <c r="C38" s="6">
        <v>0</v>
      </c>
      <c r="D38" s="23">
        <v>9332809</v>
      </c>
      <c r="E38" s="24">
        <v>5000000</v>
      </c>
      <c r="F38" s="6">
        <v>5000000</v>
      </c>
      <c r="G38" s="25">
        <v>5000000</v>
      </c>
      <c r="H38" s="26">
        <v>10501432</v>
      </c>
      <c r="I38" s="24">
        <v>5500000</v>
      </c>
      <c r="J38" s="6">
        <v>6000000</v>
      </c>
      <c r="K38" s="25">
        <v>7000000</v>
      </c>
    </row>
    <row r="39" spans="1:11" ht="13.5">
      <c r="A39" s="22" t="s">
        <v>42</v>
      </c>
      <c r="B39" s="6">
        <v>0</v>
      </c>
      <c r="C39" s="6">
        <v>0</v>
      </c>
      <c r="D39" s="23">
        <v>241909100</v>
      </c>
      <c r="E39" s="24">
        <v>346327960</v>
      </c>
      <c r="F39" s="6">
        <v>341078104</v>
      </c>
      <c r="G39" s="25">
        <v>341078104</v>
      </c>
      <c r="H39" s="26">
        <v>255723080</v>
      </c>
      <c r="I39" s="24">
        <v>357977367</v>
      </c>
      <c r="J39" s="6">
        <v>381366283</v>
      </c>
      <c r="K39" s="25">
        <v>402329140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19664940</v>
      </c>
      <c r="E42" s="24">
        <v>28326976</v>
      </c>
      <c r="F42" s="6">
        <v>22532540</v>
      </c>
      <c r="G42" s="25">
        <v>22532540</v>
      </c>
      <c r="H42" s="26">
        <v>27609416</v>
      </c>
      <c r="I42" s="24">
        <v>24054759</v>
      </c>
      <c r="J42" s="6">
        <v>27452575</v>
      </c>
      <c r="K42" s="25">
        <v>29020906</v>
      </c>
    </row>
    <row r="43" spans="1:11" ht="13.5">
      <c r="A43" s="22" t="s">
        <v>45</v>
      </c>
      <c r="B43" s="6">
        <v>0</v>
      </c>
      <c r="C43" s="6">
        <v>0</v>
      </c>
      <c r="D43" s="23">
        <v>-25019056</v>
      </c>
      <c r="E43" s="24">
        <v>-21664000</v>
      </c>
      <c r="F43" s="6">
        <v>-23488517</v>
      </c>
      <c r="G43" s="25">
        <v>-23488517</v>
      </c>
      <c r="H43" s="26">
        <v>-26459855</v>
      </c>
      <c r="I43" s="24">
        <v>-20100000</v>
      </c>
      <c r="J43" s="6">
        <v>-23457000</v>
      </c>
      <c r="K43" s="25">
        <v>-24544000</v>
      </c>
    </row>
    <row r="44" spans="1:11" ht="13.5">
      <c r="A44" s="22" t="s">
        <v>46</v>
      </c>
      <c r="B44" s="6">
        <v>0</v>
      </c>
      <c r="C44" s="6">
        <v>0</v>
      </c>
      <c r="D44" s="23">
        <v>-540705</v>
      </c>
      <c r="E44" s="24">
        <v>0</v>
      </c>
      <c r="F44" s="6">
        <v>0</v>
      </c>
      <c r="G44" s="25">
        <v>0</v>
      </c>
      <c r="H44" s="26">
        <v>-4053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0</v>
      </c>
      <c r="C45" s="7">
        <v>0</v>
      </c>
      <c r="D45" s="64">
        <v>1926662</v>
      </c>
      <c r="E45" s="65">
        <v>7166382</v>
      </c>
      <c r="F45" s="7">
        <v>965577</v>
      </c>
      <c r="G45" s="66">
        <v>965577</v>
      </c>
      <c r="H45" s="67">
        <v>3048280</v>
      </c>
      <c r="I45" s="65">
        <v>7221917</v>
      </c>
      <c r="J45" s="7">
        <v>11217492</v>
      </c>
      <c r="K45" s="66">
        <v>15694398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1926662</v>
      </c>
      <c r="E48" s="24">
        <v>7166383</v>
      </c>
      <c r="F48" s="6">
        <v>966383</v>
      </c>
      <c r="G48" s="25">
        <v>966383</v>
      </c>
      <c r="H48" s="26">
        <v>4966426</v>
      </c>
      <c r="I48" s="24">
        <v>7897918</v>
      </c>
      <c r="J48" s="6">
        <v>11217492</v>
      </c>
      <c r="K48" s="25">
        <v>15694397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8691589</v>
      </c>
      <c r="E49" s="24">
        <f t="shared" si="6"/>
        <v>17523437</v>
      </c>
      <c r="F49" s="6">
        <f t="shared" si="6"/>
        <v>23949000</v>
      </c>
      <c r="G49" s="25">
        <f t="shared" si="6"/>
        <v>23949000</v>
      </c>
      <c r="H49" s="26">
        <f t="shared" si="6"/>
        <v>21371449</v>
      </c>
      <c r="I49" s="24">
        <f t="shared" si="6"/>
        <v>15490000</v>
      </c>
      <c r="J49" s="6">
        <f t="shared" si="6"/>
        <v>17573295</v>
      </c>
      <c r="K49" s="25">
        <f t="shared" si="6"/>
        <v>18276470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-6764927</v>
      </c>
      <c r="E50" s="65">
        <f t="shared" si="7"/>
        <v>-10357054</v>
      </c>
      <c r="F50" s="7">
        <f t="shared" si="7"/>
        <v>-22982617</v>
      </c>
      <c r="G50" s="66">
        <f t="shared" si="7"/>
        <v>-22982617</v>
      </c>
      <c r="H50" s="67">
        <f t="shared" si="7"/>
        <v>-16405023</v>
      </c>
      <c r="I50" s="65">
        <f t="shared" si="7"/>
        <v>-7592082</v>
      </c>
      <c r="J50" s="7">
        <f t="shared" si="7"/>
        <v>-6355803</v>
      </c>
      <c r="K50" s="66">
        <f t="shared" si="7"/>
        <v>-2582073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269332667</v>
      </c>
      <c r="E53" s="24">
        <v>342466000</v>
      </c>
      <c r="F53" s="6">
        <v>342466000</v>
      </c>
      <c r="G53" s="25">
        <v>342466000</v>
      </c>
      <c r="H53" s="26">
        <v>272339673</v>
      </c>
      <c r="I53" s="24">
        <v>359009947</v>
      </c>
      <c r="J53" s="6">
        <v>372491003</v>
      </c>
      <c r="K53" s="25">
        <v>387544024</v>
      </c>
    </row>
    <row r="54" spans="1:11" ht="13.5">
      <c r="A54" s="22" t="s">
        <v>128</v>
      </c>
      <c r="B54" s="6">
        <v>0</v>
      </c>
      <c r="C54" s="6">
        <v>0</v>
      </c>
      <c r="D54" s="23">
        <v>10268685</v>
      </c>
      <c r="E54" s="24">
        <v>7500000</v>
      </c>
      <c r="F54" s="6">
        <v>7500000</v>
      </c>
      <c r="G54" s="25">
        <v>7500000</v>
      </c>
      <c r="H54" s="26">
        <v>9314068</v>
      </c>
      <c r="I54" s="24">
        <v>8100000</v>
      </c>
      <c r="J54" s="6">
        <v>8600000</v>
      </c>
      <c r="K54" s="25">
        <v>9000000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14500000</v>
      </c>
      <c r="F55" s="6">
        <v>3121000</v>
      </c>
      <c r="G55" s="25">
        <v>3121000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5378000</v>
      </c>
      <c r="F56" s="6">
        <v>5689000</v>
      </c>
      <c r="G56" s="25">
        <v>5689000</v>
      </c>
      <c r="H56" s="26">
        <v>0</v>
      </c>
      <c r="I56" s="24">
        <v>5572000</v>
      </c>
      <c r="J56" s="6">
        <v>6033000</v>
      </c>
      <c r="K56" s="25">
        <v>6463000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617758</v>
      </c>
      <c r="E60" s="24">
        <v>647758</v>
      </c>
      <c r="F60" s="6">
        <v>647758</v>
      </c>
      <c r="G60" s="25">
        <v>647758</v>
      </c>
      <c r="H60" s="26">
        <v>647758</v>
      </c>
      <c r="I60" s="24">
        <v>696000</v>
      </c>
      <c r="J60" s="6">
        <v>723840</v>
      </c>
      <c r="K60" s="25">
        <v>752794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93</v>
      </c>
      <c r="F62" s="92">
        <v>93</v>
      </c>
      <c r="G62" s="93">
        <v>93</v>
      </c>
      <c r="H62" s="94">
        <v>93</v>
      </c>
      <c r="I62" s="91">
        <v>93</v>
      </c>
      <c r="J62" s="92">
        <v>93</v>
      </c>
      <c r="K62" s="93">
        <v>93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156</v>
      </c>
      <c r="F63" s="92">
        <v>156</v>
      </c>
      <c r="G63" s="93">
        <v>156</v>
      </c>
      <c r="H63" s="94">
        <v>156</v>
      </c>
      <c r="I63" s="91">
        <v>156</v>
      </c>
      <c r="J63" s="92">
        <v>156</v>
      </c>
      <c r="K63" s="93">
        <v>156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339</v>
      </c>
      <c r="F64" s="92">
        <v>339</v>
      </c>
      <c r="G64" s="93">
        <v>339</v>
      </c>
      <c r="H64" s="94">
        <v>339</v>
      </c>
      <c r="I64" s="91">
        <v>339</v>
      </c>
      <c r="J64" s="92">
        <v>339</v>
      </c>
      <c r="K64" s="93">
        <v>339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8739</v>
      </c>
      <c r="F65" s="92">
        <v>8739</v>
      </c>
      <c r="G65" s="93">
        <v>8739</v>
      </c>
      <c r="H65" s="94">
        <v>8739</v>
      </c>
      <c r="I65" s="91">
        <v>8739</v>
      </c>
      <c r="J65" s="92">
        <v>8739</v>
      </c>
      <c r="K65" s="93">
        <v>8739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134</v>
      </c>
      <c r="B71" s="1">
        <f>+B83</f>
        <v>0</v>
      </c>
      <c r="C71" s="1">
        <f aca="true" t="shared" si="9" ref="C71:K71">+C83</f>
        <v>0</v>
      </c>
      <c r="D71" s="1">
        <f t="shared" si="9"/>
        <v>0</v>
      </c>
      <c r="E71" s="1">
        <f t="shared" si="9"/>
        <v>903000</v>
      </c>
      <c r="F71" s="1">
        <f t="shared" si="9"/>
        <v>903000</v>
      </c>
      <c r="G71" s="1">
        <f t="shared" si="9"/>
        <v>903000</v>
      </c>
      <c r="H71" s="1">
        <f t="shared" si="9"/>
        <v>0</v>
      </c>
      <c r="I71" s="1">
        <f t="shared" si="9"/>
        <v>939120</v>
      </c>
      <c r="J71" s="1">
        <f t="shared" si="9"/>
        <v>976685</v>
      </c>
      <c r="K71" s="1">
        <f t="shared" si="9"/>
        <v>1015752</v>
      </c>
    </row>
    <row r="72" spans="1:11" ht="12.75" hidden="1">
      <c r="A72" s="1" t="s">
        <v>135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136</v>
      </c>
      <c r="B73" s="1">
        <f>+B74</f>
        <v>33805090.33333333</v>
      </c>
      <c r="C73" s="1">
        <f aca="true" t="shared" si="11" ref="C73:K73">+(C78+C80+C81+C82)-(B78+B80+B81+B82)</f>
        <v>0</v>
      </c>
      <c r="D73" s="1">
        <f t="shared" si="11"/>
        <v>92834595</v>
      </c>
      <c r="E73" s="1">
        <f t="shared" si="11"/>
        <v>-17161352</v>
      </c>
      <c r="F73" s="1">
        <f>+(F78+F80+F81+F82)-(D78+D80+D81+D82)</f>
        <v>-23271287</v>
      </c>
      <c r="G73" s="1">
        <f>+(G78+G80+G81+G82)-(D78+D80+D81+D82)</f>
        <v>-23271287</v>
      </c>
      <c r="H73" s="1">
        <f>+(H78+H80+H81+H82)-(D78+D80+D81+D82)</f>
        <v>3364336</v>
      </c>
      <c r="I73" s="1">
        <f>+(I78+I80+I81+I82)-(E78+E80+E81+E82)</f>
        <v>1453073</v>
      </c>
      <c r="J73" s="1">
        <f t="shared" si="11"/>
        <v>-3075005</v>
      </c>
      <c r="K73" s="1">
        <f t="shared" si="11"/>
        <v>520570</v>
      </c>
    </row>
    <row r="74" spans="1:11" ht="12.75" hidden="1">
      <c r="A74" s="1" t="s">
        <v>137</v>
      </c>
      <c r="B74" s="1">
        <f>+TREND(C74:E74)</f>
        <v>33805090.33333333</v>
      </c>
      <c r="C74" s="1">
        <f>+C73</f>
        <v>0</v>
      </c>
      <c r="D74" s="1">
        <f aca="true" t="shared" si="12" ref="D74:K74">+D73</f>
        <v>92834595</v>
      </c>
      <c r="E74" s="1">
        <f t="shared" si="12"/>
        <v>-17161352</v>
      </c>
      <c r="F74" s="1">
        <f t="shared" si="12"/>
        <v>-23271287</v>
      </c>
      <c r="G74" s="1">
        <f t="shared" si="12"/>
        <v>-23271287</v>
      </c>
      <c r="H74" s="1">
        <f t="shared" si="12"/>
        <v>3364336</v>
      </c>
      <c r="I74" s="1">
        <f t="shared" si="12"/>
        <v>1453073</v>
      </c>
      <c r="J74" s="1">
        <f t="shared" si="12"/>
        <v>-3075005</v>
      </c>
      <c r="K74" s="1">
        <f t="shared" si="12"/>
        <v>520570</v>
      </c>
    </row>
    <row r="75" spans="1:11" ht="12.75" hidden="1">
      <c r="A75" s="1" t="s">
        <v>138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8691589</v>
      </c>
      <c r="E75" s="1">
        <f t="shared" si="13"/>
        <v>17523437</v>
      </c>
      <c r="F75" s="1">
        <f t="shared" si="13"/>
        <v>23949000</v>
      </c>
      <c r="G75" s="1">
        <f t="shared" si="13"/>
        <v>23949000</v>
      </c>
      <c r="H75" s="1">
        <f t="shared" si="13"/>
        <v>21371449</v>
      </c>
      <c r="I75" s="1">
        <f t="shared" si="13"/>
        <v>15490000</v>
      </c>
      <c r="J75" s="1">
        <f t="shared" si="13"/>
        <v>17573295</v>
      </c>
      <c r="K75" s="1">
        <f t="shared" si="13"/>
        <v>18276470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12681101</v>
      </c>
      <c r="E78" s="3">
        <v>21561000</v>
      </c>
      <c r="F78" s="3">
        <v>22401209</v>
      </c>
      <c r="G78" s="3">
        <v>22401209</v>
      </c>
      <c r="H78" s="3">
        <v>27642331</v>
      </c>
      <c r="I78" s="3">
        <v>24741000</v>
      </c>
      <c r="J78" s="3">
        <v>25916738</v>
      </c>
      <c r="K78" s="3">
        <v>26951926</v>
      </c>
    </row>
    <row r="79" spans="1:11" ht="12.75" hidden="1">
      <c r="A79" s="2" t="s">
        <v>65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2.75" hidden="1">
      <c r="A80" s="2" t="s">
        <v>66</v>
      </c>
      <c r="B80" s="3">
        <v>0</v>
      </c>
      <c r="C80" s="3">
        <v>0</v>
      </c>
      <c r="D80" s="3">
        <v>49338286</v>
      </c>
      <c r="E80" s="3">
        <v>16779243</v>
      </c>
      <c r="F80" s="3">
        <v>12829099</v>
      </c>
      <c r="G80" s="3">
        <v>12829099</v>
      </c>
      <c r="H80" s="3">
        <v>45521269</v>
      </c>
      <c r="I80" s="3">
        <v>16679000</v>
      </c>
      <c r="J80" s="3">
        <v>11000000</v>
      </c>
      <c r="K80" s="3">
        <v>9000000</v>
      </c>
    </row>
    <row r="81" spans="1:11" ht="12.75" hidden="1">
      <c r="A81" s="2" t="s">
        <v>67</v>
      </c>
      <c r="B81" s="3">
        <v>0</v>
      </c>
      <c r="C81" s="3">
        <v>0</v>
      </c>
      <c r="D81" s="3">
        <v>4902856</v>
      </c>
      <c r="E81" s="3">
        <v>36932000</v>
      </c>
      <c r="F81" s="3">
        <v>33932000</v>
      </c>
      <c r="G81" s="3">
        <v>33932000</v>
      </c>
      <c r="H81" s="3">
        <v>5478236</v>
      </c>
      <c r="I81" s="3">
        <v>35289276</v>
      </c>
      <c r="J81" s="3">
        <v>36700851</v>
      </c>
      <c r="K81" s="3">
        <v>38168885</v>
      </c>
    </row>
    <row r="82" spans="1:11" ht="12.75" hidden="1">
      <c r="A82" s="2" t="s">
        <v>68</v>
      </c>
      <c r="B82" s="3">
        <v>0</v>
      </c>
      <c r="C82" s="3">
        <v>0</v>
      </c>
      <c r="D82" s="3">
        <v>25912352</v>
      </c>
      <c r="E82" s="3">
        <v>401000</v>
      </c>
      <c r="F82" s="3">
        <v>401000</v>
      </c>
      <c r="G82" s="3">
        <v>401000</v>
      </c>
      <c r="H82" s="3">
        <v>17557095</v>
      </c>
      <c r="I82" s="3">
        <v>417040</v>
      </c>
      <c r="J82" s="3">
        <v>433722</v>
      </c>
      <c r="K82" s="3">
        <v>451070</v>
      </c>
    </row>
    <row r="83" spans="1:11" ht="12.75" hidden="1">
      <c r="A83" s="2" t="s">
        <v>69</v>
      </c>
      <c r="B83" s="3">
        <v>0</v>
      </c>
      <c r="C83" s="3">
        <v>0</v>
      </c>
      <c r="D83" s="3">
        <v>0</v>
      </c>
      <c r="E83" s="3">
        <v>903000</v>
      </c>
      <c r="F83" s="3">
        <v>903000</v>
      </c>
      <c r="G83" s="3">
        <v>903000</v>
      </c>
      <c r="H83" s="3">
        <v>0</v>
      </c>
      <c r="I83" s="3">
        <v>939120</v>
      </c>
      <c r="J83" s="3">
        <v>976685</v>
      </c>
      <c r="K83" s="3">
        <v>1015752</v>
      </c>
    </row>
    <row r="84" spans="1:11" ht="12.75" hidden="1">
      <c r="A84" s="2" t="s">
        <v>70</v>
      </c>
      <c r="B84" s="3">
        <v>0</v>
      </c>
      <c r="C84" s="3">
        <v>0</v>
      </c>
      <c r="D84" s="3">
        <v>8691589</v>
      </c>
      <c r="E84" s="3">
        <v>17523437</v>
      </c>
      <c r="F84" s="3">
        <v>23949000</v>
      </c>
      <c r="G84" s="3">
        <v>23949000</v>
      </c>
      <c r="H84" s="3">
        <v>21371449</v>
      </c>
      <c r="I84" s="3">
        <v>15490000</v>
      </c>
      <c r="J84" s="3">
        <v>17573295</v>
      </c>
      <c r="K84" s="3">
        <v>18276470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5530145</v>
      </c>
      <c r="F85" s="3">
        <v>530145</v>
      </c>
      <c r="G85" s="3">
        <v>530145</v>
      </c>
      <c r="H85" s="3">
        <v>530145</v>
      </c>
      <c r="I85" s="3">
        <v>400000</v>
      </c>
      <c r="J85" s="3">
        <v>4949000</v>
      </c>
      <c r="K85" s="3">
        <v>7401000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32562143</v>
      </c>
      <c r="C6" s="6">
        <v>22725798</v>
      </c>
      <c r="D6" s="23">
        <v>19541684</v>
      </c>
      <c r="E6" s="24">
        <v>35668624</v>
      </c>
      <c r="F6" s="6">
        <v>25779533</v>
      </c>
      <c r="G6" s="25">
        <v>25779533</v>
      </c>
      <c r="H6" s="26">
        <v>30788710</v>
      </c>
      <c r="I6" s="24">
        <v>52800129</v>
      </c>
      <c r="J6" s="6">
        <v>39749541</v>
      </c>
      <c r="K6" s="25">
        <v>42532009</v>
      </c>
    </row>
    <row r="7" spans="1:11" ht="13.5">
      <c r="A7" s="22" t="s">
        <v>19</v>
      </c>
      <c r="B7" s="6">
        <v>9141489</v>
      </c>
      <c r="C7" s="6">
        <v>7323413</v>
      </c>
      <c r="D7" s="23">
        <v>5305018</v>
      </c>
      <c r="E7" s="24">
        <v>4256000</v>
      </c>
      <c r="F7" s="6">
        <v>4562000</v>
      </c>
      <c r="G7" s="25">
        <v>4562000</v>
      </c>
      <c r="H7" s="26">
        <v>6941630</v>
      </c>
      <c r="I7" s="24">
        <v>5000000</v>
      </c>
      <c r="J7" s="6">
        <v>5350000</v>
      </c>
      <c r="K7" s="25">
        <v>5724500</v>
      </c>
    </row>
    <row r="8" spans="1:11" ht="13.5">
      <c r="A8" s="22" t="s">
        <v>20</v>
      </c>
      <c r="B8" s="6">
        <v>153745942</v>
      </c>
      <c r="C8" s="6">
        <v>299770636</v>
      </c>
      <c r="D8" s="23">
        <v>326159706</v>
      </c>
      <c r="E8" s="24">
        <v>346342500</v>
      </c>
      <c r="F8" s="6">
        <v>328342796</v>
      </c>
      <c r="G8" s="25">
        <v>328342796</v>
      </c>
      <c r="H8" s="26">
        <v>335076041</v>
      </c>
      <c r="I8" s="24">
        <v>395612900</v>
      </c>
      <c r="J8" s="6">
        <v>430113000</v>
      </c>
      <c r="K8" s="25">
        <v>473652000</v>
      </c>
    </row>
    <row r="9" spans="1:11" ht="13.5">
      <c r="A9" s="22" t="s">
        <v>21</v>
      </c>
      <c r="B9" s="6">
        <v>14799763</v>
      </c>
      <c r="C9" s="6">
        <v>34597495</v>
      </c>
      <c r="D9" s="23">
        <v>16426807</v>
      </c>
      <c r="E9" s="24">
        <v>12189346</v>
      </c>
      <c r="F9" s="6">
        <v>9888200</v>
      </c>
      <c r="G9" s="25">
        <v>9888200</v>
      </c>
      <c r="H9" s="26">
        <v>7503621</v>
      </c>
      <c r="I9" s="24">
        <v>1615000</v>
      </c>
      <c r="J9" s="6">
        <v>107300</v>
      </c>
      <c r="K9" s="25">
        <v>114041</v>
      </c>
    </row>
    <row r="10" spans="1:11" ht="25.5">
      <c r="A10" s="27" t="s">
        <v>127</v>
      </c>
      <c r="B10" s="28">
        <f>SUM(B5:B9)</f>
        <v>210249337</v>
      </c>
      <c r="C10" s="29">
        <f aca="true" t="shared" si="0" ref="C10:K10">SUM(C5:C9)</f>
        <v>364417342</v>
      </c>
      <c r="D10" s="30">
        <f t="shared" si="0"/>
        <v>367433215</v>
      </c>
      <c r="E10" s="28">
        <f t="shared" si="0"/>
        <v>398456470</v>
      </c>
      <c r="F10" s="29">
        <f t="shared" si="0"/>
        <v>368572529</v>
      </c>
      <c r="G10" s="31">
        <f t="shared" si="0"/>
        <v>368572529</v>
      </c>
      <c r="H10" s="32">
        <f t="shared" si="0"/>
        <v>380310002</v>
      </c>
      <c r="I10" s="28">
        <f t="shared" si="0"/>
        <v>455028029</v>
      </c>
      <c r="J10" s="29">
        <f t="shared" si="0"/>
        <v>475319841</v>
      </c>
      <c r="K10" s="31">
        <f t="shared" si="0"/>
        <v>522022550</v>
      </c>
    </row>
    <row r="11" spans="1:11" ht="13.5">
      <c r="A11" s="22" t="s">
        <v>22</v>
      </c>
      <c r="B11" s="6">
        <v>124471296</v>
      </c>
      <c r="C11" s="6">
        <v>132871616</v>
      </c>
      <c r="D11" s="23">
        <v>140608444</v>
      </c>
      <c r="E11" s="24">
        <v>136792938</v>
      </c>
      <c r="F11" s="6">
        <v>143357938</v>
      </c>
      <c r="G11" s="25">
        <v>143357938</v>
      </c>
      <c r="H11" s="26">
        <v>145745160</v>
      </c>
      <c r="I11" s="24">
        <v>158801285</v>
      </c>
      <c r="J11" s="6">
        <v>166593323</v>
      </c>
      <c r="K11" s="25">
        <v>179586349</v>
      </c>
    </row>
    <row r="12" spans="1:11" ht="13.5">
      <c r="A12" s="22" t="s">
        <v>23</v>
      </c>
      <c r="B12" s="6">
        <v>6721030</v>
      </c>
      <c r="C12" s="6">
        <v>6445539</v>
      </c>
      <c r="D12" s="23">
        <v>6874314</v>
      </c>
      <c r="E12" s="24">
        <v>8940306</v>
      </c>
      <c r="F12" s="6">
        <v>8940306</v>
      </c>
      <c r="G12" s="25">
        <v>8940306</v>
      </c>
      <c r="H12" s="26">
        <v>7207291</v>
      </c>
      <c r="I12" s="24">
        <v>9387321</v>
      </c>
      <c r="J12" s="6">
        <v>9856687</v>
      </c>
      <c r="K12" s="25">
        <v>10349522</v>
      </c>
    </row>
    <row r="13" spans="1:11" ht="13.5">
      <c r="A13" s="22" t="s">
        <v>128</v>
      </c>
      <c r="B13" s="6">
        <v>28269912</v>
      </c>
      <c r="C13" s="6">
        <v>36515366</v>
      </c>
      <c r="D13" s="23">
        <v>43174060</v>
      </c>
      <c r="E13" s="24">
        <v>45009462</v>
      </c>
      <c r="F13" s="6">
        <v>38290848</v>
      </c>
      <c r="G13" s="25">
        <v>38290848</v>
      </c>
      <c r="H13" s="26">
        <v>74791201</v>
      </c>
      <c r="I13" s="24">
        <v>41702386</v>
      </c>
      <c r="J13" s="6">
        <v>37450000</v>
      </c>
      <c r="K13" s="25">
        <v>40072000</v>
      </c>
    </row>
    <row r="14" spans="1:11" ht="13.5">
      <c r="A14" s="22" t="s">
        <v>24</v>
      </c>
      <c r="B14" s="6">
        <v>6362222</v>
      </c>
      <c r="C14" s="6">
        <v>2352023</v>
      </c>
      <c r="D14" s="23">
        <v>1423952</v>
      </c>
      <c r="E14" s="24">
        <v>1498863</v>
      </c>
      <c r="F14" s="6">
        <v>941155</v>
      </c>
      <c r="G14" s="25">
        <v>941155</v>
      </c>
      <c r="H14" s="26">
        <v>2024066</v>
      </c>
      <c r="I14" s="24">
        <v>1498863</v>
      </c>
      <c r="J14" s="6">
        <v>1604000</v>
      </c>
      <c r="K14" s="25">
        <v>1716000</v>
      </c>
    </row>
    <row r="15" spans="1:11" ht="13.5">
      <c r="A15" s="22" t="s">
        <v>25</v>
      </c>
      <c r="B15" s="6">
        <v>135544467</v>
      </c>
      <c r="C15" s="6">
        <v>106822517</v>
      </c>
      <c r="D15" s="23">
        <v>151787342</v>
      </c>
      <c r="E15" s="24">
        <v>125241403</v>
      </c>
      <c r="F15" s="6">
        <v>121405218</v>
      </c>
      <c r="G15" s="25">
        <v>121405218</v>
      </c>
      <c r="H15" s="26">
        <v>143411611</v>
      </c>
      <c r="I15" s="24">
        <v>121412383</v>
      </c>
      <c r="J15" s="6">
        <v>138404000</v>
      </c>
      <c r="K15" s="25">
        <v>146416820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111778206</v>
      </c>
      <c r="C17" s="6">
        <v>167913902</v>
      </c>
      <c r="D17" s="23">
        <v>93735381</v>
      </c>
      <c r="E17" s="24">
        <v>80973498</v>
      </c>
      <c r="F17" s="6">
        <v>100137524</v>
      </c>
      <c r="G17" s="25">
        <v>100137524</v>
      </c>
      <c r="H17" s="26">
        <v>115020400</v>
      </c>
      <c r="I17" s="24">
        <v>122225791</v>
      </c>
      <c r="J17" s="6">
        <v>121411830</v>
      </c>
      <c r="K17" s="25">
        <v>143881858</v>
      </c>
    </row>
    <row r="18" spans="1:11" ht="13.5">
      <c r="A18" s="34" t="s">
        <v>28</v>
      </c>
      <c r="B18" s="35">
        <f>SUM(B11:B17)</f>
        <v>413147133</v>
      </c>
      <c r="C18" s="36">
        <f aca="true" t="shared" si="1" ref="C18:K18">SUM(C11:C17)</f>
        <v>452920963</v>
      </c>
      <c r="D18" s="37">
        <f t="shared" si="1"/>
        <v>437603493</v>
      </c>
      <c r="E18" s="35">
        <f t="shared" si="1"/>
        <v>398456470</v>
      </c>
      <c r="F18" s="36">
        <f t="shared" si="1"/>
        <v>413072989</v>
      </c>
      <c r="G18" s="38">
        <f t="shared" si="1"/>
        <v>413072989</v>
      </c>
      <c r="H18" s="39">
        <f t="shared" si="1"/>
        <v>488199729</v>
      </c>
      <c r="I18" s="35">
        <f t="shared" si="1"/>
        <v>455028029</v>
      </c>
      <c r="J18" s="36">
        <f t="shared" si="1"/>
        <v>475319840</v>
      </c>
      <c r="K18" s="38">
        <f t="shared" si="1"/>
        <v>522022549</v>
      </c>
    </row>
    <row r="19" spans="1:11" ht="13.5">
      <c r="A19" s="34" t="s">
        <v>29</v>
      </c>
      <c r="B19" s="40">
        <f>+B10-B18</f>
        <v>-202897796</v>
      </c>
      <c r="C19" s="41">
        <f aca="true" t="shared" si="2" ref="C19:K19">+C10-C18</f>
        <v>-88503621</v>
      </c>
      <c r="D19" s="42">
        <f t="shared" si="2"/>
        <v>-70170278</v>
      </c>
      <c r="E19" s="40">
        <f t="shared" si="2"/>
        <v>0</v>
      </c>
      <c r="F19" s="41">
        <f t="shared" si="2"/>
        <v>-44500460</v>
      </c>
      <c r="G19" s="43">
        <f t="shared" si="2"/>
        <v>-44500460</v>
      </c>
      <c r="H19" s="44">
        <f t="shared" si="2"/>
        <v>-107889727</v>
      </c>
      <c r="I19" s="40">
        <f t="shared" si="2"/>
        <v>0</v>
      </c>
      <c r="J19" s="41">
        <f t="shared" si="2"/>
        <v>1</v>
      </c>
      <c r="K19" s="43">
        <f t="shared" si="2"/>
        <v>1</v>
      </c>
    </row>
    <row r="20" spans="1:11" ht="13.5">
      <c r="A20" s="22" t="s">
        <v>30</v>
      </c>
      <c r="B20" s="24">
        <v>241428704</v>
      </c>
      <c r="C20" s="6">
        <v>222693064</v>
      </c>
      <c r="D20" s="23">
        <v>230277228</v>
      </c>
      <c r="E20" s="24">
        <v>257964500</v>
      </c>
      <c r="F20" s="6">
        <v>0</v>
      </c>
      <c r="G20" s="25">
        <v>0</v>
      </c>
      <c r="H20" s="26">
        <v>301115315</v>
      </c>
      <c r="I20" s="24">
        <v>266059100</v>
      </c>
      <c r="J20" s="6">
        <v>279630000</v>
      </c>
      <c r="K20" s="25">
        <v>283396000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121637000</v>
      </c>
      <c r="F21" s="46">
        <v>0</v>
      </c>
      <c r="G21" s="48">
        <v>0</v>
      </c>
      <c r="H21" s="49">
        <v>0</v>
      </c>
      <c r="I21" s="45">
        <v>30000000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38530908</v>
      </c>
      <c r="C22" s="52">
        <f aca="true" t="shared" si="3" ref="C22:K22">SUM(C19:C21)</f>
        <v>134189443</v>
      </c>
      <c r="D22" s="53">
        <f t="shared" si="3"/>
        <v>160106950</v>
      </c>
      <c r="E22" s="51">
        <f t="shared" si="3"/>
        <v>379601500</v>
      </c>
      <c r="F22" s="52">
        <f t="shared" si="3"/>
        <v>-44500460</v>
      </c>
      <c r="G22" s="54">
        <f t="shared" si="3"/>
        <v>-44500460</v>
      </c>
      <c r="H22" s="55">
        <f t="shared" si="3"/>
        <v>193225588</v>
      </c>
      <c r="I22" s="51">
        <f t="shared" si="3"/>
        <v>296059100</v>
      </c>
      <c r="J22" s="52">
        <f t="shared" si="3"/>
        <v>279630001</v>
      </c>
      <c r="K22" s="54">
        <f t="shared" si="3"/>
        <v>283396001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38530908</v>
      </c>
      <c r="C24" s="41">
        <f aca="true" t="shared" si="4" ref="C24:K24">SUM(C22:C23)</f>
        <v>134189443</v>
      </c>
      <c r="D24" s="42">
        <f t="shared" si="4"/>
        <v>160106950</v>
      </c>
      <c r="E24" s="40">
        <f t="shared" si="4"/>
        <v>379601500</v>
      </c>
      <c r="F24" s="41">
        <f t="shared" si="4"/>
        <v>-44500460</v>
      </c>
      <c r="G24" s="43">
        <f t="shared" si="4"/>
        <v>-44500460</v>
      </c>
      <c r="H24" s="44">
        <f t="shared" si="4"/>
        <v>193225588</v>
      </c>
      <c r="I24" s="40">
        <f t="shared" si="4"/>
        <v>296059100</v>
      </c>
      <c r="J24" s="41">
        <f t="shared" si="4"/>
        <v>279630001</v>
      </c>
      <c r="K24" s="43">
        <f t="shared" si="4"/>
        <v>283396001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51648266</v>
      </c>
      <c r="C27" s="7">
        <v>231363669</v>
      </c>
      <c r="D27" s="64">
        <v>229269672</v>
      </c>
      <c r="E27" s="65">
        <v>257964500</v>
      </c>
      <c r="F27" s="7">
        <v>293965811</v>
      </c>
      <c r="G27" s="66">
        <v>293965811</v>
      </c>
      <c r="H27" s="67">
        <v>181921130</v>
      </c>
      <c r="I27" s="65">
        <v>266059100</v>
      </c>
      <c r="J27" s="7">
        <v>279630050</v>
      </c>
      <c r="K27" s="66">
        <v>283396450</v>
      </c>
    </row>
    <row r="28" spans="1:11" ht="13.5">
      <c r="A28" s="68" t="s">
        <v>30</v>
      </c>
      <c r="B28" s="6">
        <v>51648266</v>
      </c>
      <c r="C28" s="6">
        <v>231363669</v>
      </c>
      <c r="D28" s="23">
        <v>229269672</v>
      </c>
      <c r="E28" s="24">
        <v>257964500</v>
      </c>
      <c r="F28" s="6">
        <v>293265811</v>
      </c>
      <c r="G28" s="25">
        <v>293265811</v>
      </c>
      <c r="H28" s="26">
        <v>180836590</v>
      </c>
      <c r="I28" s="24">
        <v>254859100</v>
      </c>
      <c r="J28" s="6">
        <v>279630050</v>
      </c>
      <c r="K28" s="25">
        <v>283396450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1084541</v>
      </c>
      <c r="I29" s="24">
        <v>11200000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700000</v>
      </c>
      <c r="G31" s="25">
        <v>700000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51648266</v>
      </c>
      <c r="C32" s="7">
        <f aca="true" t="shared" si="5" ref="C32:K32">SUM(C28:C31)</f>
        <v>231363669</v>
      </c>
      <c r="D32" s="64">
        <f t="shared" si="5"/>
        <v>229269672</v>
      </c>
      <c r="E32" s="65">
        <f t="shared" si="5"/>
        <v>257964500</v>
      </c>
      <c r="F32" s="7">
        <f t="shared" si="5"/>
        <v>293965811</v>
      </c>
      <c r="G32" s="66">
        <f t="shared" si="5"/>
        <v>293965811</v>
      </c>
      <c r="H32" s="67">
        <f t="shared" si="5"/>
        <v>181921131</v>
      </c>
      <c r="I32" s="65">
        <f t="shared" si="5"/>
        <v>266059100</v>
      </c>
      <c r="J32" s="7">
        <f t="shared" si="5"/>
        <v>279630050</v>
      </c>
      <c r="K32" s="66">
        <f t="shared" si="5"/>
        <v>283396450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282247217</v>
      </c>
      <c r="C35" s="6">
        <v>293000196</v>
      </c>
      <c r="D35" s="23">
        <v>289006100</v>
      </c>
      <c r="E35" s="24">
        <v>363008818</v>
      </c>
      <c r="F35" s="6">
        <v>178350762</v>
      </c>
      <c r="G35" s="25">
        <v>178350762</v>
      </c>
      <c r="H35" s="26">
        <v>266443561</v>
      </c>
      <c r="I35" s="24">
        <v>539760780</v>
      </c>
      <c r="J35" s="6">
        <v>539760780</v>
      </c>
      <c r="K35" s="25">
        <v>539760780</v>
      </c>
    </row>
    <row r="36" spans="1:11" ht="13.5">
      <c r="A36" s="22" t="s">
        <v>39</v>
      </c>
      <c r="B36" s="6">
        <v>1516374711</v>
      </c>
      <c r="C36" s="6">
        <v>1626939813</v>
      </c>
      <c r="D36" s="23">
        <v>1829634062</v>
      </c>
      <c r="E36" s="24">
        <v>1725904538</v>
      </c>
      <c r="F36" s="6">
        <v>1725904538</v>
      </c>
      <c r="G36" s="25">
        <v>1725904538</v>
      </c>
      <c r="H36" s="26">
        <v>1964485516</v>
      </c>
      <c r="I36" s="24">
        <v>1793746406</v>
      </c>
      <c r="J36" s="6">
        <v>1791296406</v>
      </c>
      <c r="K36" s="25">
        <v>1788674906</v>
      </c>
    </row>
    <row r="37" spans="1:11" ht="13.5">
      <c r="A37" s="22" t="s">
        <v>40</v>
      </c>
      <c r="B37" s="6">
        <v>268903138</v>
      </c>
      <c r="C37" s="6">
        <v>285569311</v>
      </c>
      <c r="D37" s="23">
        <v>324437238</v>
      </c>
      <c r="E37" s="24">
        <v>66044320</v>
      </c>
      <c r="F37" s="6">
        <v>66044321</v>
      </c>
      <c r="G37" s="25">
        <v>66044321</v>
      </c>
      <c r="H37" s="26">
        <v>251991205</v>
      </c>
      <c r="I37" s="24">
        <v>166087104</v>
      </c>
      <c r="J37" s="6">
        <v>70087104</v>
      </c>
      <c r="K37" s="25">
        <v>70087104</v>
      </c>
    </row>
    <row r="38" spans="1:11" ht="13.5">
      <c r="A38" s="22" t="s">
        <v>41</v>
      </c>
      <c r="B38" s="6">
        <v>12179108</v>
      </c>
      <c r="C38" s="6">
        <v>12994086</v>
      </c>
      <c r="D38" s="23">
        <v>12719357</v>
      </c>
      <c r="E38" s="24">
        <v>7528000</v>
      </c>
      <c r="F38" s="6">
        <v>7528000</v>
      </c>
      <c r="G38" s="25">
        <v>7528000</v>
      </c>
      <c r="H38" s="26">
        <v>33149199</v>
      </c>
      <c r="I38" s="24">
        <v>14069705</v>
      </c>
      <c r="J38" s="6">
        <v>13311751</v>
      </c>
      <c r="K38" s="25">
        <v>12553797</v>
      </c>
    </row>
    <row r="39" spans="1:11" ht="13.5">
      <c r="A39" s="22" t="s">
        <v>42</v>
      </c>
      <c r="B39" s="6">
        <v>1517539682</v>
      </c>
      <c r="C39" s="6">
        <v>1621376612</v>
      </c>
      <c r="D39" s="23">
        <v>1781483567</v>
      </c>
      <c r="E39" s="24">
        <v>2015341035</v>
      </c>
      <c r="F39" s="6">
        <v>1830682979</v>
      </c>
      <c r="G39" s="25">
        <v>1830682979</v>
      </c>
      <c r="H39" s="26">
        <v>1945788673</v>
      </c>
      <c r="I39" s="24">
        <v>2153350377</v>
      </c>
      <c r="J39" s="6">
        <v>2247658331</v>
      </c>
      <c r="K39" s="25">
        <v>2245794786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51196000</v>
      </c>
      <c r="C42" s="6">
        <v>250917866</v>
      </c>
      <c r="D42" s="23">
        <v>237656303</v>
      </c>
      <c r="E42" s="24">
        <v>259180230</v>
      </c>
      <c r="F42" s="6">
        <v>259180230</v>
      </c>
      <c r="G42" s="25">
        <v>259180230</v>
      </c>
      <c r="H42" s="26">
        <v>203725573</v>
      </c>
      <c r="I42" s="24">
        <v>255133991</v>
      </c>
      <c r="J42" s="6">
        <v>309762931</v>
      </c>
      <c r="K42" s="25">
        <v>315455335</v>
      </c>
    </row>
    <row r="43" spans="1:11" ht="13.5">
      <c r="A43" s="22" t="s">
        <v>45</v>
      </c>
      <c r="B43" s="6">
        <v>-51648266</v>
      </c>
      <c r="C43" s="6">
        <v>-231363669</v>
      </c>
      <c r="D43" s="23">
        <v>-232527833</v>
      </c>
      <c r="E43" s="24">
        <v>-257964500</v>
      </c>
      <c r="F43" s="6">
        <v>-257964500</v>
      </c>
      <c r="G43" s="25">
        <v>-257964500</v>
      </c>
      <c r="H43" s="26">
        <v>-175162285</v>
      </c>
      <c r="I43" s="24">
        <v>-259859097</v>
      </c>
      <c r="J43" s="6">
        <v>-279630050</v>
      </c>
      <c r="K43" s="25">
        <v>-283396450</v>
      </c>
    </row>
    <row r="44" spans="1:11" ht="13.5">
      <c r="A44" s="22" t="s">
        <v>46</v>
      </c>
      <c r="B44" s="6">
        <v>-837667</v>
      </c>
      <c r="C44" s="6">
        <v>-835511</v>
      </c>
      <c r="D44" s="23">
        <v>-853901</v>
      </c>
      <c r="E44" s="24">
        <v>-3024716</v>
      </c>
      <c r="F44" s="6">
        <v>-3024716</v>
      </c>
      <c r="G44" s="25">
        <v>-3024716</v>
      </c>
      <c r="H44" s="26">
        <v>-845476</v>
      </c>
      <c r="I44" s="24">
        <v>-1498864</v>
      </c>
      <c r="J44" s="6">
        <v>-1603784</v>
      </c>
      <c r="K44" s="25">
        <v>-1716048</v>
      </c>
    </row>
    <row r="45" spans="1:11" ht="13.5">
      <c r="A45" s="34" t="s">
        <v>47</v>
      </c>
      <c r="B45" s="7">
        <v>13804730</v>
      </c>
      <c r="C45" s="7">
        <v>32523416</v>
      </c>
      <c r="D45" s="64">
        <v>36797979</v>
      </c>
      <c r="E45" s="65">
        <v>20507724</v>
      </c>
      <c r="F45" s="7">
        <v>20507724</v>
      </c>
      <c r="G45" s="66">
        <v>20507724</v>
      </c>
      <c r="H45" s="67">
        <v>62295548</v>
      </c>
      <c r="I45" s="65">
        <v>28401740</v>
      </c>
      <c r="J45" s="7">
        <v>56930837</v>
      </c>
      <c r="K45" s="66">
        <v>87273674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13804730</v>
      </c>
      <c r="C48" s="6">
        <v>32523410</v>
      </c>
      <c r="D48" s="23">
        <v>36797979</v>
      </c>
      <c r="E48" s="24">
        <v>24444710</v>
      </c>
      <c r="F48" s="6">
        <v>24444710</v>
      </c>
      <c r="G48" s="25">
        <v>24444710</v>
      </c>
      <c r="H48" s="26">
        <v>95113731</v>
      </c>
      <c r="I48" s="24">
        <v>36797970</v>
      </c>
      <c r="J48" s="6">
        <v>36797970</v>
      </c>
      <c r="K48" s="25">
        <v>36797970</v>
      </c>
    </row>
    <row r="49" spans="1:11" ht="13.5">
      <c r="A49" s="22" t="s">
        <v>50</v>
      </c>
      <c r="B49" s="6">
        <f>+B75</f>
        <v>251885833.2372568</v>
      </c>
      <c r="C49" s="6">
        <f aca="true" t="shared" si="6" ref="C49:K49">+C75</f>
        <v>136926810.2222115</v>
      </c>
      <c r="D49" s="23">
        <f t="shared" si="6"/>
        <v>221692188.207092</v>
      </c>
      <c r="E49" s="24">
        <f t="shared" si="6"/>
        <v>-131584451.95580617</v>
      </c>
      <c r="F49" s="6">
        <f t="shared" si="6"/>
        <v>41943241.30168683</v>
      </c>
      <c r="G49" s="25">
        <f t="shared" si="6"/>
        <v>41943241.30168683</v>
      </c>
      <c r="H49" s="26">
        <f t="shared" si="6"/>
        <v>219080235.93800226</v>
      </c>
      <c r="I49" s="24">
        <f t="shared" si="6"/>
        <v>-177155295.86645395</v>
      </c>
      <c r="J49" s="6">
        <f t="shared" si="6"/>
        <v>-408339304.7973668</v>
      </c>
      <c r="K49" s="25">
        <f t="shared" si="6"/>
        <v>-377369636.8921547</v>
      </c>
    </row>
    <row r="50" spans="1:11" ht="13.5">
      <c r="A50" s="34" t="s">
        <v>51</v>
      </c>
      <c r="B50" s="7">
        <f>+B48-B49</f>
        <v>-238081103.2372568</v>
      </c>
      <c r="C50" s="7">
        <f aca="true" t="shared" si="7" ref="C50:K50">+C48-C49</f>
        <v>-104403400.22221151</v>
      </c>
      <c r="D50" s="64">
        <f t="shared" si="7"/>
        <v>-184894209.207092</v>
      </c>
      <c r="E50" s="65">
        <f t="shared" si="7"/>
        <v>156029161.95580617</v>
      </c>
      <c r="F50" s="7">
        <f t="shared" si="7"/>
        <v>-17498531.30168683</v>
      </c>
      <c r="G50" s="66">
        <f t="shared" si="7"/>
        <v>-17498531.30168683</v>
      </c>
      <c r="H50" s="67">
        <f t="shared" si="7"/>
        <v>-123966504.93800226</v>
      </c>
      <c r="I50" s="65">
        <f t="shared" si="7"/>
        <v>213953265.86645395</v>
      </c>
      <c r="J50" s="7">
        <f t="shared" si="7"/>
        <v>445137274.7973668</v>
      </c>
      <c r="K50" s="66">
        <f t="shared" si="7"/>
        <v>414167606.8921547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1541807117</v>
      </c>
      <c r="C53" s="6">
        <v>1710295957</v>
      </c>
      <c r="D53" s="23">
        <v>1816976599</v>
      </c>
      <c r="E53" s="24">
        <v>515929000</v>
      </c>
      <c r="F53" s="6">
        <v>880262422</v>
      </c>
      <c r="G53" s="25">
        <v>880262422</v>
      </c>
      <c r="H53" s="26">
        <v>1956957115</v>
      </c>
      <c r="I53" s="24">
        <v>266059100</v>
      </c>
      <c r="J53" s="6">
        <v>279630050</v>
      </c>
      <c r="K53" s="25">
        <v>283396450</v>
      </c>
    </row>
    <row r="54" spans="1:11" ht="13.5">
      <c r="A54" s="22" t="s">
        <v>128</v>
      </c>
      <c r="B54" s="6">
        <v>28269912</v>
      </c>
      <c r="C54" s="6">
        <v>36515366</v>
      </c>
      <c r="D54" s="23">
        <v>43174060</v>
      </c>
      <c r="E54" s="24">
        <v>45009462</v>
      </c>
      <c r="F54" s="6">
        <v>38290848</v>
      </c>
      <c r="G54" s="25">
        <v>38290848</v>
      </c>
      <c r="H54" s="26">
        <v>74791201</v>
      </c>
      <c r="I54" s="24">
        <v>41702386</v>
      </c>
      <c r="J54" s="6">
        <v>37450000</v>
      </c>
      <c r="K54" s="25">
        <v>40072000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9008379</v>
      </c>
      <c r="F59" s="6">
        <v>9008000</v>
      </c>
      <c r="G59" s="25">
        <v>9008000</v>
      </c>
      <c r="H59" s="26">
        <v>9008000</v>
      </c>
      <c r="I59" s="24">
        <v>6336000</v>
      </c>
      <c r="J59" s="6">
        <v>5200000</v>
      </c>
      <c r="K59" s="25">
        <v>5200000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20000</v>
      </c>
      <c r="F62" s="92">
        <v>20000</v>
      </c>
      <c r="G62" s="93">
        <v>20000</v>
      </c>
      <c r="H62" s="94">
        <v>20000</v>
      </c>
      <c r="I62" s="91">
        <v>28950</v>
      </c>
      <c r="J62" s="92">
        <v>28950</v>
      </c>
      <c r="K62" s="93">
        <v>28950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16555</v>
      </c>
      <c r="F64" s="92">
        <v>0</v>
      </c>
      <c r="G64" s="93">
        <v>0</v>
      </c>
      <c r="H64" s="94">
        <v>0</v>
      </c>
      <c r="I64" s="91">
        <v>36579</v>
      </c>
      <c r="J64" s="92">
        <v>36579</v>
      </c>
      <c r="K64" s="93">
        <v>36579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0.13180994025029313</v>
      </c>
      <c r="C70" s="5">
        <f aca="true" t="shared" si="8" ref="C70:K70">IF(ISERROR(C71/C72),0,(C71/C72))</f>
        <v>1.1833787008712149</v>
      </c>
      <c r="D70" s="5">
        <f t="shared" si="8"/>
        <v>0.783828184507379</v>
      </c>
      <c r="E70" s="5">
        <f t="shared" si="8"/>
        <v>0.9756768412868326</v>
      </c>
      <c r="F70" s="5">
        <f t="shared" si="8"/>
        <v>1.3666084606783833</v>
      </c>
      <c r="G70" s="5">
        <f t="shared" si="8"/>
        <v>1.3666084606783833</v>
      </c>
      <c r="H70" s="5">
        <f t="shared" si="8"/>
        <v>0.34992829243014745</v>
      </c>
      <c r="I70" s="5">
        <f t="shared" si="8"/>
        <v>1.167395780684449</v>
      </c>
      <c r="J70" s="5">
        <f t="shared" si="8"/>
        <v>1.4348709171406735</v>
      </c>
      <c r="K70" s="5">
        <f t="shared" si="8"/>
        <v>1.3813561865635855</v>
      </c>
    </row>
    <row r="71" spans="1:11" ht="12.75" hidden="1">
      <c r="A71" s="1" t="s">
        <v>134</v>
      </c>
      <c r="B71" s="1">
        <f>+B83</f>
        <v>6242770</v>
      </c>
      <c r="C71" s="1">
        <f aca="true" t="shared" si="9" ref="C71:K71">+C83</f>
        <v>67835164</v>
      </c>
      <c r="D71" s="1">
        <f t="shared" si="9"/>
        <v>28193117</v>
      </c>
      <c r="E71" s="1">
        <f t="shared" si="9"/>
        <v>46693913</v>
      </c>
      <c r="F71" s="1">
        <f t="shared" si="9"/>
        <v>46693913</v>
      </c>
      <c r="G71" s="1">
        <f t="shared" si="9"/>
        <v>46693913</v>
      </c>
      <c r="H71" s="1">
        <f t="shared" si="9"/>
        <v>13399570</v>
      </c>
      <c r="I71" s="1">
        <f t="shared" si="9"/>
        <v>63523992</v>
      </c>
      <c r="J71" s="1">
        <f t="shared" si="9"/>
        <v>57189422</v>
      </c>
      <c r="K71" s="1">
        <f t="shared" si="9"/>
        <v>58909385</v>
      </c>
    </row>
    <row r="72" spans="1:11" ht="12.75" hidden="1">
      <c r="A72" s="1" t="s">
        <v>135</v>
      </c>
      <c r="B72" s="1">
        <f>+B77</f>
        <v>47361906</v>
      </c>
      <c r="C72" s="1">
        <f aca="true" t="shared" si="10" ref="C72:K72">+C77</f>
        <v>57323293</v>
      </c>
      <c r="D72" s="1">
        <f t="shared" si="10"/>
        <v>35968491</v>
      </c>
      <c r="E72" s="1">
        <f t="shared" si="10"/>
        <v>47857970</v>
      </c>
      <c r="F72" s="1">
        <f t="shared" si="10"/>
        <v>34167733</v>
      </c>
      <c r="G72" s="1">
        <f t="shared" si="10"/>
        <v>34167733</v>
      </c>
      <c r="H72" s="1">
        <f t="shared" si="10"/>
        <v>38292331</v>
      </c>
      <c r="I72" s="1">
        <f t="shared" si="10"/>
        <v>54415129</v>
      </c>
      <c r="J72" s="1">
        <f t="shared" si="10"/>
        <v>39856841</v>
      </c>
      <c r="K72" s="1">
        <f t="shared" si="10"/>
        <v>42646050</v>
      </c>
    </row>
    <row r="73" spans="1:11" ht="12.75" hidden="1">
      <c r="A73" s="1" t="s">
        <v>136</v>
      </c>
      <c r="B73" s="1">
        <f>+B74</f>
        <v>1895757.3333333395</v>
      </c>
      <c r="C73" s="1">
        <f aca="true" t="shared" si="11" ref="C73:K73">+(C78+C80+C81+C82)-(B78+B80+B81+B82)</f>
        <v>15606729</v>
      </c>
      <c r="D73" s="1">
        <f t="shared" si="11"/>
        <v>3809407</v>
      </c>
      <c r="E73" s="1">
        <f t="shared" si="11"/>
        <v>74277915</v>
      </c>
      <c r="F73" s="1">
        <f>+(F78+F80+F81+F82)-(D78+D80+D81+D82)</f>
        <v>-110380141</v>
      </c>
      <c r="G73" s="1">
        <f>+(G78+G80+G81+G82)-(D78+D80+D81+D82)</f>
        <v>-110380141</v>
      </c>
      <c r="H73" s="1">
        <f>+(H78+H80+H81+H82)-(D78+D80+D81+D82)</f>
        <v>-77154465</v>
      </c>
      <c r="I73" s="1">
        <f>+(I78+I80+I81+I82)-(E78+E80+E81+E82)</f>
        <v>176476774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137</v>
      </c>
      <c r="B74" s="1">
        <f>+TREND(C74:E74)</f>
        <v>1895757.3333333395</v>
      </c>
      <c r="C74" s="1">
        <f>+C73</f>
        <v>15606729</v>
      </c>
      <c r="D74" s="1">
        <f aca="true" t="shared" si="12" ref="D74:K74">+D73</f>
        <v>3809407</v>
      </c>
      <c r="E74" s="1">
        <f t="shared" si="12"/>
        <v>74277915</v>
      </c>
      <c r="F74" s="1">
        <f t="shared" si="12"/>
        <v>-110380141</v>
      </c>
      <c r="G74" s="1">
        <f t="shared" si="12"/>
        <v>-110380141</v>
      </c>
      <c r="H74" s="1">
        <f t="shared" si="12"/>
        <v>-77154465</v>
      </c>
      <c r="I74" s="1">
        <f t="shared" si="12"/>
        <v>176476774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138</v>
      </c>
      <c r="B75" s="1">
        <f>+B84-(((B80+B81+B78)*B70)-B79)</f>
        <v>251885833.2372568</v>
      </c>
      <c r="C75" s="1">
        <f aca="true" t="shared" si="13" ref="C75:K75">+C84-(((C80+C81+C78)*C70)-C79)</f>
        <v>136926810.2222115</v>
      </c>
      <c r="D75" s="1">
        <f t="shared" si="13"/>
        <v>221692188.207092</v>
      </c>
      <c r="E75" s="1">
        <f t="shared" si="13"/>
        <v>-131584451.95580617</v>
      </c>
      <c r="F75" s="1">
        <f t="shared" si="13"/>
        <v>41943241.30168683</v>
      </c>
      <c r="G75" s="1">
        <f t="shared" si="13"/>
        <v>41943241.30168683</v>
      </c>
      <c r="H75" s="1">
        <f t="shared" si="13"/>
        <v>219080235.93800226</v>
      </c>
      <c r="I75" s="1">
        <f t="shared" si="13"/>
        <v>-177155295.86645395</v>
      </c>
      <c r="J75" s="1">
        <f t="shared" si="13"/>
        <v>-408339304.7973668</v>
      </c>
      <c r="K75" s="1">
        <f t="shared" si="13"/>
        <v>-377369636.8921547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47361906</v>
      </c>
      <c r="C77" s="3">
        <v>57323293</v>
      </c>
      <c r="D77" s="3">
        <v>35968491</v>
      </c>
      <c r="E77" s="3">
        <v>47857970</v>
      </c>
      <c r="F77" s="3">
        <v>34167733</v>
      </c>
      <c r="G77" s="3">
        <v>34167733</v>
      </c>
      <c r="H77" s="3">
        <v>38292331</v>
      </c>
      <c r="I77" s="3">
        <v>54415129</v>
      </c>
      <c r="J77" s="3">
        <v>39856841</v>
      </c>
      <c r="K77" s="3">
        <v>42646050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266114222</v>
      </c>
      <c r="C79" s="3">
        <v>283136774</v>
      </c>
      <c r="D79" s="3">
        <v>321522416</v>
      </c>
      <c r="E79" s="3">
        <v>65151320</v>
      </c>
      <c r="F79" s="3">
        <v>65151321</v>
      </c>
      <c r="G79" s="3">
        <v>65151321</v>
      </c>
      <c r="H79" s="3">
        <v>236649408</v>
      </c>
      <c r="I79" s="3">
        <v>164588104</v>
      </c>
      <c r="J79" s="3">
        <v>68588104</v>
      </c>
      <c r="K79" s="3">
        <v>68588104</v>
      </c>
    </row>
    <row r="80" spans="1:11" ht="12.75" hidden="1">
      <c r="A80" s="2" t="s">
        <v>67</v>
      </c>
      <c r="B80" s="3">
        <v>89614171</v>
      </c>
      <c r="C80" s="3">
        <v>77537332</v>
      </c>
      <c r="D80" s="3">
        <v>65721398</v>
      </c>
      <c r="E80" s="3">
        <v>161972476</v>
      </c>
      <c r="F80" s="3">
        <v>-22685580</v>
      </c>
      <c r="G80" s="3">
        <v>-22685580</v>
      </c>
      <c r="H80" s="3">
        <v>43522642</v>
      </c>
      <c r="I80" s="3">
        <v>189058485</v>
      </c>
      <c r="J80" s="3">
        <v>189058485</v>
      </c>
      <c r="K80" s="3">
        <v>189058485</v>
      </c>
    </row>
    <row r="81" spans="1:11" ht="12.75" hidden="1">
      <c r="A81" s="2" t="s">
        <v>68</v>
      </c>
      <c r="B81" s="3">
        <v>18332079</v>
      </c>
      <c r="C81" s="3">
        <v>46015647</v>
      </c>
      <c r="D81" s="3">
        <v>61640988</v>
      </c>
      <c r="E81" s="3">
        <v>39667825</v>
      </c>
      <c r="F81" s="3">
        <v>39667825</v>
      </c>
      <c r="G81" s="3">
        <v>39667825</v>
      </c>
      <c r="H81" s="3">
        <v>6685279</v>
      </c>
      <c r="I81" s="3">
        <v>184103590</v>
      </c>
      <c r="J81" s="3">
        <v>184103590</v>
      </c>
      <c r="K81" s="3">
        <v>184103590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4955000</v>
      </c>
      <c r="J82" s="3">
        <v>4955000</v>
      </c>
      <c r="K82" s="3">
        <v>4955000</v>
      </c>
    </row>
    <row r="83" spans="1:11" ht="12.75" hidden="1">
      <c r="A83" s="2" t="s">
        <v>70</v>
      </c>
      <c r="B83" s="3">
        <v>6242770</v>
      </c>
      <c r="C83" s="3">
        <v>67835164</v>
      </c>
      <c r="D83" s="3">
        <v>28193117</v>
      </c>
      <c r="E83" s="3">
        <v>46693913</v>
      </c>
      <c r="F83" s="3">
        <v>46693913</v>
      </c>
      <c r="G83" s="3">
        <v>46693913</v>
      </c>
      <c r="H83" s="3">
        <v>13399570</v>
      </c>
      <c r="I83" s="3">
        <v>63523992</v>
      </c>
      <c r="J83" s="3">
        <v>57189422</v>
      </c>
      <c r="K83" s="3">
        <v>58909385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93884432</v>
      </c>
      <c r="J84" s="3">
        <v>58512000</v>
      </c>
      <c r="K84" s="3">
        <v>69512000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4975846</v>
      </c>
      <c r="C5" s="6">
        <v>5789993</v>
      </c>
      <c r="D5" s="23">
        <v>5760685</v>
      </c>
      <c r="E5" s="24">
        <v>4157557</v>
      </c>
      <c r="F5" s="6">
        <v>4157557</v>
      </c>
      <c r="G5" s="25">
        <v>4157557</v>
      </c>
      <c r="H5" s="26">
        <v>5548890</v>
      </c>
      <c r="I5" s="24">
        <v>4157557</v>
      </c>
      <c r="J5" s="6">
        <v>4157557</v>
      </c>
      <c r="K5" s="25">
        <v>4157557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20000</v>
      </c>
      <c r="F6" s="6">
        <v>20000</v>
      </c>
      <c r="G6" s="25">
        <v>20000</v>
      </c>
      <c r="H6" s="26">
        <v>0</v>
      </c>
      <c r="I6" s="24">
        <v>21000</v>
      </c>
      <c r="J6" s="6">
        <v>23000</v>
      </c>
      <c r="K6" s="25">
        <v>25000</v>
      </c>
    </row>
    <row r="7" spans="1:11" ht="13.5">
      <c r="A7" s="22" t="s">
        <v>19</v>
      </c>
      <c r="B7" s="6">
        <v>6429747</v>
      </c>
      <c r="C7" s="6">
        <v>8269793</v>
      </c>
      <c r="D7" s="23">
        <v>11450599</v>
      </c>
      <c r="E7" s="24">
        <v>11630436</v>
      </c>
      <c r="F7" s="6">
        <v>11630436</v>
      </c>
      <c r="G7" s="25">
        <v>11630436</v>
      </c>
      <c r="H7" s="26">
        <v>12509546</v>
      </c>
      <c r="I7" s="24">
        <v>12765566</v>
      </c>
      <c r="J7" s="6">
        <v>12765566</v>
      </c>
      <c r="K7" s="25">
        <v>12765566</v>
      </c>
    </row>
    <row r="8" spans="1:11" ht="13.5">
      <c r="A8" s="22" t="s">
        <v>20</v>
      </c>
      <c r="B8" s="6">
        <v>124507205</v>
      </c>
      <c r="C8" s="6">
        <v>151290518</v>
      </c>
      <c r="D8" s="23">
        <v>134724000</v>
      </c>
      <c r="E8" s="24">
        <v>132449000</v>
      </c>
      <c r="F8" s="6">
        <v>132449000</v>
      </c>
      <c r="G8" s="25">
        <v>132449000</v>
      </c>
      <c r="H8" s="26">
        <v>132619494</v>
      </c>
      <c r="I8" s="24">
        <v>138930000</v>
      </c>
      <c r="J8" s="6">
        <v>136969000</v>
      </c>
      <c r="K8" s="25">
        <v>147872000</v>
      </c>
    </row>
    <row r="9" spans="1:11" ht="13.5">
      <c r="A9" s="22" t="s">
        <v>21</v>
      </c>
      <c r="B9" s="6">
        <v>1996815</v>
      </c>
      <c r="C9" s="6">
        <v>578594</v>
      </c>
      <c r="D9" s="23">
        <v>703000</v>
      </c>
      <c r="E9" s="24">
        <v>130000</v>
      </c>
      <c r="F9" s="6">
        <v>130000</v>
      </c>
      <c r="G9" s="25">
        <v>130000</v>
      </c>
      <c r="H9" s="26">
        <v>698861</v>
      </c>
      <c r="I9" s="24">
        <v>508750</v>
      </c>
      <c r="J9" s="6">
        <v>549388</v>
      </c>
      <c r="K9" s="25">
        <v>584005</v>
      </c>
    </row>
    <row r="10" spans="1:11" ht="25.5">
      <c r="A10" s="27" t="s">
        <v>127</v>
      </c>
      <c r="B10" s="28">
        <f>SUM(B5:B9)</f>
        <v>137909613</v>
      </c>
      <c r="C10" s="29">
        <f aca="true" t="shared" si="0" ref="C10:K10">SUM(C5:C9)</f>
        <v>165928898</v>
      </c>
      <c r="D10" s="30">
        <f t="shared" si="0"/>
        <v>152638284</v>
      </c>
      <c r="E10" s="28">
        <f t="shared" si="0"/>
        <v>148386993</v>
      </c>
      <c r="F10" s="29">
        <f t="shared" si="0"/>
        <v>148386993</v>
      </c>
      <c r="G10" s="31">
        <f t="shared" si="0"/>
        <v>148386993</v>
      </c>
      <c r="H10" s="32">
        <f t="shared" si="0"/>
        <v>151376791</v>
      </c>
      <c r="I10" s="28">
        <f t="shared" si="0"/>
        <v>156382873</v>
      </c>
      <c r="J10" s="29">
        <f t="shared" si="0"/>
        <v>154464511</v>
      </c>
      <c r="K10" s="31">
        <f t="shared" si="0"/>
        <v>165404128</v>
      </c>
    </row>
    <row r="11" spans="1:11" ht="13.5">
      <c r="A11" s="22" t="s">
        <v>22</v>
      </c>
      <c r="B11" s="6">
        <v>32945237</v>
      </c>
      <c r="C11" s="6">
        <v>36427048</v>
      </c>
      <c r="D11" s="23">
        <v>39454000</v>
      </c>
      <c r="E11" s="24">
        <v>52674342</v>
      </c>
      <c r="F11" s="6">
        <v>52674342</v>
      </c>
      <c r="G11" s="25">
        <v>52674342</v>
      </c>
      <c r="H11" s="26">
        <v>47703292</v>
      </c>
      <c r="I11" s="24">
        <v>58168000</v>
      </c>
      <c r="J11" s="6">
        <v>62435000</v>
      </c>
      <c r="K11" s="25">
        <v>82167000</v>
      </c>
    </row>
    <row r="12" spans="1:11" ht="13.5">
      <c r="A12" s="22" t="s">
        <v>23</v>
      </c>
      <c r="B12" s="6">
        <v>12183764</v>
      </c>
      <c r="C12" s="6">
        <v>13688879</v>
      </c>
      <c r="D12" s="23">
        <v>13908000</v>
      </c>
      <c r="E12" s="24">
        <v>14773185</v>
      </c>
      <c r="F12" s="6">
        <v>14773185</v>
      </c>
      <c r="G12" s="25">
        <v>14773185</v>
      </c>
      <c r="H12" s="26">
        <v>15847623</v>
      </c>
      <c r="I12" s="24">
        <v>16478000</v>
      </c>
      <c r="J12" s="6">
        <v>17620000</v>
      </c>
      <c r="K12" s="25">
        <v>18866000</v>
      </c>
    </row>
    <row r="13" spans="1:11" ht="13.5">
      <c r="A13" s="22" t="s">
        <v>128</v>
      </c>
      <c r="B13" s="6">
        <v>15844824</v>
      </c>
      <c r="C13" s="6">
        <v>22657608</v>
      </c>
      <c r="D13" s="23">
        <v>24136000</v>
      </c>
      <c r="E13" s="24">
        <v>35000000</v>
      </c>
      <c r="F13" s="6">
        <v>35000000</v>
      </c>
      <c r="G13" s="25">
        <v>35000000</v>
      </c>
      <c r="H13" s="26">
        <v>24662058</v>
      </c>
      <c r="I13" s="24">
        <v>35000000</v>
      </c>
      <c r="J13" s="6">
        <v>37450000</v>
      </c>
      <c r="K13" s="25">
        <v>40071500</v>
      </c>
    </row>
    <row r="14" spans="1:11" ht="13.5">
      <c r="A14" s="22" t="s">
        <v>24</v>
      </c>
      <c r="B14" s="6">
        <v>46000</v>
      </c>
      <c r="C14" s="6">
        <v>65000</v>
      </c>
      <c r="D14" s="23">
        <v>82000</v>
      </c>
      <c r="E14" s="24">
        <v>305000</v>
      </c>
      <c r="F14" s="6">
        <v>305000</v>
      </c>
      <c r="G14" s="25">
        <v>305000</v>
      </c>
      <c r="H14" s="26">
        <v>95000</v>
      </c>
      <c r="I14" s="24">
        <v>30000</v>
      </c>
      <c r="J14" s="6">
        <v>32100</v>
      </c>
      <c r="K14" s="25">
        <v>34347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1530000</v>
      </c>
      <c r="J15" s="6">
        <v>1845000</v>
      </c>
      <c r="K15" s="25">
        <v>1752000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4100000</v>
      </c>
      <c r="F16" s="6">
        <v>4100000</v>
      </c>
      <c r="G16" s="25">
        <v>4100000</v>
      </c>
      <c r="H16" s="26">
        <v>0</v>
      </c>
      <c r="I16" s="24">
        <v>4330000</v>
      </c>
      <c r="J16" s="6">
        <v>4633000</v>
      </c>
      <c r="K16" s="25">
        <v>4957000</v>
      </c>
    </row>
    <row r="17" spans="1:11" ht="13.5">
      <c r="A17" s="22" t="s">
        <v>27</v>
      </c>
      <c r="B17" s="6">
        <v>54632484</v>
      </c>
      <c r="C17" s="6">
        <v>69569977</v>
      </c>
      <c r="D17" s="23">
        <v>62919000</v>
      </c>
      <c r="E17" s="24">
        <v>86603676</v>
      </c>
      <c r="F17" s="6">
        <v>86603676</v>
      </c>
      <c r="G17" s="25">
        <v>86603676</v>
      </c>
      <c r="H17" s="26">
        <v>60294411</v>
      </c>
      <c r="I17" s="24">
        <v>74719000</v>
      </c>
      <c r="J17" s="6">
        <v>69461000</v>
      </c>
      <c r="K17" s="25">
        <v>61793450</v>
      </c>
    </row>
    <row r="18" spans="1:11" ht="13.5">
      <c r="A18" s="34" t="s">
        <v>28</v>
      </c>
      <c r="B18" s="35">
        <f>SUM(B11:B17)</f>
        <v>115652309</v>
      </c>
      <c r="C18" s="36">
        <f aca="true" t="shared" si="1" ref="C18:K18">SUM(C11:C17)</f>
        <v>142408512</v>
      </c>
      <c r="D18" s="37">
        <f t="shared" si="1"/>
        <v>140499000</v>
      </c>
      <c r="E18" s="35">
        <f t="shared" si="1"/>
        <v>193456203</v>
      </c>
      <c r="F18" s="36">
        <f t="shared" si="1"/>
        <v>193456203</v>
      </c>
      <c r="G18" s="38">
        <f t="shared" si="1"/>
        <v>193456203</v>
      </c>
      <c r="H18" s="39">
        <f t="shared" si="1"/>
        <v>148602384</v>
      </c>
      <c r="I18" s="35">
        <f t="shared" si="1"/>
        <v>190255000</v>
      </c>
      <c r="J18" s="36">
        <f t="shared" si="1"/>
        <v>193476100</v>
      </c>
      <c r="K18" s="38">
        <f t="shared" si="1"/>
        <v>209641297</v>
      </c>
    </row>
    <row r="19" spans="1:11" ht="13.5">
      <c r="A19" s="34" t="s">
        <v>29</v>
      </c>
      <c r="B19" s="40">
        <f>+B10-B18</f>
        <v>22257304</v>
      </c>
      <c r="C19" s="41">
        <f aca="true" t="shared" si="2" ref="C19:K19">+C10-C18</f>
        <v>23520386</v>
      </c>
      <c r="D19" s="42">
        <f t="shared" si="2"/>
        <v>12139284</v>
      </c>
      <c r="E19" s="40">
        <f t="shared" si="2"/>
        <v>-45069210</v>
      </c>
      <c r="F19" s="41">
        <f t="shared" si="2"/>
        <v>-45069210</v>
      </c>
      <c r="G19" s="43">
        <f t="shared" si="2"/>
        <v>-45069210</v>
      </c>
      <c r="H19" s="44">
        <f t="shared" si="2"/>
        <v>2774407</v>
      </c>
      <c r="I19" s="40">
        <f t="shared" si="2"/>
        <v>-33872127</v>
      </c>
      <c r="J19" s="41">
        <f t="shared" si="2"/>
        <v>-39011589</v>
      </c>
      <c r="K19" s="43">
        <f t="shared" si="2"/>
        <v>-44237169</v>
      </c>
    </row>
    <row r="20" spans="1:11" ht="13.5">
      <c r="A20" s="22" t="s">
        <v>30</v>
      </c>
      <c r="B20" s="24">
        <v>54545865</v>
      </c>
      <c r="C20" s="6">
        <v>53361947</v>
      </c>
      <c r="D20" s="23">
        <v>42329335</v>
      </c>
      <c r="E20" s="24">
        <v>34624000</v>
      </c>
      <c r="F20" s="6">
        <v>34624000</v>
      </c>
      <c r="G20" s="25">
        <v>34624000</v>
      </c>
      <c r="H20" s="26">
        <v>35025693</v>
      </c>
      <c r="I20" s="24">
        <v>33442000</v>
      </c>
      <c r="J20" s="6">
        <v>34077000</v>
      </c>
      <c r="K20" s="25">
        <v>35832000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76803169</v>
      </c>
      <c r="C22" s="52">
        <f aca="true" t="shared" si="3" ref="C22:K22">SUM(C19:C21)</f>
        <v>76882333</v>
      </c>
      <c r="D22" s="53">
        <f t="shared" si="3"/>
        <v>54468619</v>
      </c>
      <c r="E22" s="51">
        <f t="shared" si="3"/>
        <v>-10445210</v>
      </c>
      <c r="F22" s="52">
        <f t="shared" si="3"/>
        <v>-10445210</v>
      </c>
      <c r="G22" s="54">
        <f t="shared" si="3"/>
        <v>-10445210</v>
      </c>
      <c r="H22" s="55">
        <f t="shared" si="3"/>
        <v>37800100</v>
      </c>
      <c r="I22" s="51">
        <f t="shared" si="3"/>
        <v>-430127</v>
      </c>
      <c r="J22" s="52">
        <f t="shared" si="3"/>
        <v>-4934589</v>
      </c>
      <c r="K22" s="54">
        <f t="shared" si="3"/>
        <v>-8405169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76803169</v>
      </c>
      <c r="C24" s="41">
        <f aca="true" t="shared" si="4" ref="C24:K24">SUM(C22:C23)</f>
        <v>76882333</v>
      </c>
      <c r="D24" s="42">
        <f t="shared" si="4"/>
        <v>54468619</v>
      </c>
      <c r="E24" s="40">
        <f t="shared" si="4"/>
        <v>-10445210</v>
      </c>
      <c r="F24" s="41">
        <f t="shared" si="4"/>
        <v>-10445210</v>
      </c>
      <c r="G24" s="43">
        <f t="shared" si="4"/>
        <v>-10445210</v>
      </c>
      <c r="H24" s="44">
        <f t="shared" si="4"/>
        <v>37800100</v>
      </c>
      <c r="I24" s="40">
        <f t="shared" si="4"/>
        <v>-430127</v>
      </c>
      <c r="J24" s="41">
        <f t="shared" si="4"/>
        <v>-4934589</v>
      </c>
      <c r="K24" s="43">
        <f t="shared" si="4"/>
        <v>-8405169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75542868</v>
      </c>
      <c r="C27" s="7">
        <v>73837527</v>
      </c>
      <c r="D27" s="64">
        <v>44332000</v>
      </c>
      <c r="E27" s="65">
        <v>79080589</v>
      </c>
      <c r="F27" s="7">
        <v>79080589</v>
      </c>
      <c r="G27" s="66">
        <v>79080589</v>
      </c>
      <c r="H27" s="67">
        <v>51733351</v>
      </c>
      <c r="I27" s="65">
        <v>71392000</v>
      </c>
      <c r="J27" s="7">
        <v>33886150</v>
      </c>
      <c r="K27" s="66">
        <v>35605810</v>
      </c>
    </row>
    <row r="28" spans="1:11" ht="13.5">
      <c r="A28" s="68" t="s">
        <v>30</v>
      </c>
      <c r="B28" s="6">
        <v>75182915</v>
      </c>
      <c r="C28" s="6">
        <v>73316527</v>
      </c>
      <c r="D28" s="23">
        <v>44332000</v>
      </c>
      <c r="E28" s="24">
        <v>41012366</v>
      </c>
      <c r="F28" s="6">
        <v>41012366</v>
      </c>
      <c r="G28" s="25">
        <v>41012366</v>
      </c>
      <c r="H28" s="26">
        <v>44130000</v>
      </c>
      <c r="I28" s="24">
        <v>31770000</v>
      </c>
      <c r="J28" s="6">
        <v>32373150</v>
      </c>
      <c r="K28" s="25">
        <v>34040810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359953</v>
      </c>
      <c r="C31" s="6">
        <v>521000</v>
      </c>
      <c r="D31" s="23">
        <v>0</v>
      </c>
      <c r="E31" s="24">
        <v>38068223</v>
      </c>
      <c r="F31" s="6">
        <v>38068223</v>
      </c>
      <c r="G31" s="25">
        <v>38068223</v>
      </c>
      <c r="H31" s="26">
        <v>7603351</v>
      </c>
      <c r="I31" s="24">
        <v>39622000</v>
      </c>
      <c r="J31" s="6">
        <v>1513000</v>
      </c>
      <c r="K31" s="25">
        <v>1565000</v>
      </c>
    </row>
    <row r="32" spans="1:11" ht="13.5">
      <c r="A32" s="34" t="s">
        <v>36</v>
      </c>
      <c r="B32" s="7">
        <f>SUM(B28:B31)</f>
        <v>75542868</v>
      </c>
      <c r="C32" s="7">
        <f aca="true" t="shared" si="5" ref="C32:K32">SUM(C28:C31)</f>
        <v>73837527</v>
      </c>
      <c r="D32" s="64">
        <f t="shared" si="5"/>
        <v>44332000</v>
      </c>
      <c r="E32" s="65">
        <f t="shared" si="5"/>
        <v>79080589</v>
      </c>
      <c r="F32" s="7">
        <f t="shared" si="5"/>
        <v>79080589</v>
      </c>
      <c r="G32" s="66">
        <f t="shared" si="5"/>
        <v>79080589</v>
      </c>
      <c r="H32" s="67">
        <f t="shared" si="5"/>
        <v>51733351</v>
      </c>
      <c r="I32" s="65">
        <f t="shared" si="5"/>
        <v>71392000</v>
      </c>
      <c r="J32" s="7">
        <f t="shared" si="5"/>
        <v>33886150</v>
      </c>
      <c r="K32" s="66">
        <f t="shared" si="5"/>
        <v>35605810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122472982</v>
      </c>
      <c r="C35" s="6">
        <v>150637909</v>
      </c>
      <c r="D35" s="23">
        <v>187433454</v>
      </c>
      <c r="E35" s="24">
        <v>139524016</v>
      </c>
      <c r="F35" s="6">
        <v>139524016</v>
      </c>
      <c r="G35" s="25">
        <v>139524016</v>
      </c>
      <c r="H35" s="26">
        <v>201384719</v>
      </c>
      <c r="I35" s="24">
        <v>213245760</v>
      </c>
      <c r="J35" s="6">
        <v>141109594</v>
      </c>
      <c r="K35" s="25">
        <v>141113339</v>
      </c>
    </row>
    <row r="36" spans="1:11" ht="13.5">
      <c r="A36" s="22" t="s">
        <v>39</v>
      </c>
      <c r="B36" s="6">
        <v>252719595</v>
      </c>
      <c r="C36" s="6">
        <v>303798335</v>
      </c>
      <c r="D36" s="23">
        <v>320278935</v>
      </c>
      <c r="E36" s="24">
        <v>333925597</v>
      </c>
      <c r="F36" s="6">
        <v>333925597</v>
      </c>
      <c r="G36" s="25">
        <v>333925597</v>
      </c>
      <c r="H36" s="26">
        <v>346229631</v>
      </c>
      <c r="I36" s="24">
        <v>438419946</v>
      </c>
      <c r="J36" s="6">
        <v>434856096</v>
      </c>
      <c r="K36" s="25">
        <v>430390406</v>
      </c>
    </row>
    <row r="37" spans="1:11" ht="13.5">
      <c r="A37" s="22" t="s">
        <v>40</v>
      </c>
      <c r="B37" s="6">
        <v>23458134</v>
      </c>
      <c r="C37" s="6">
        <v>24754905</v>
      </c>
      <c r="D37" s="23">
        <v>23501408</v>
      </c>
      <c r="E37" s="24">
        <v>20552371</v>
      </c>
      <c r="F37" s="6">
        <v>20552371</v>
      </c>
      <c r="G37" s="25">
        <v>20552371</v>
      </c>
      <c r="H37" s="26">
        <v>25456224</v>
      </c>
      <c r="I37" s="24">
        <v>23525408</v>
      </c>
      <c r="J37" s="6">
        <v>23527088</v>
      </c>
      <c r="K37" s="25">
        <v>23528886</v>
      </c>
    </row>
    <row r="38" spans="1:11" ht="13.5">
      <c r="A38" s="22" t="s">
        <v>41</v>
      </c>
      <c r="B38" s="6">
        <v>642000</v>
      </c>
      <c r="C38" s="6">
        <v>735000</v>
      </c>
      <c r="D38" s="23">
        <v>796000</v>
      </c>
      <c r="E38" s="24">
        <v>828000</v>
      </c>
      <c r="F38" s="6">
        <v>828000</v>
      </c>
      <c r="G38" s="25">
        <v>828000</v>
      </c>
      <c r="H38" s="26">
        <v>932000</v>
      </c>
      <c r="I38" s="24">
        <v>796000</v>
      </c>
      <c r="J38" s="6">
        <v>796000</v>
      </c>
      <c r="K38" s="25">
        <v>796000</v>
      </c>
    </row>
    <row r="39" spans="1:11" ht="13.5">
      <c r="A39" s="22" t="s">
        <v>42</v>
      </c>
      <c r="B39" s="6">
        <v>351092443</v>
      </c>
      <c r="C39" s="6">
        <v>428946339</v>
      </c>
      <c r="D39" s="23">
        <v>483414981</v>
      </c>
      <c r="E39" s="24">
        <v>452069242</v>
      </c>
      <c r="F39" s="6">
        <v>452069242</v>
      </c>
      <c r="G39" s="25">
        <v>452069242</v>
      </c>
      <c r="H39" s="26">
        <v>521226126</v>
      </c>
      <c r="I39" s="24">
        <v>627344298</v>
      </c>
      <c r="J39" s="6">
        <v>551642602</v>
      </c>
      <c r="K39" s="25">
        <v>547178859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93957492</v>
      </c>
      <c r="C42" s="6">
        <v>86264758</v>
      </c>
      <c r="D42" s="23">
        <v>90382639</v>
      </c>
      <c r="E42" s="24">
        <v>24990789</v>
      </c>
      <c r="F42" s="6">
        <v>24990789</v>
      </c>
      <c r="G42" s="25">
        <v>24990789</v>
      </c>
      <c r="H42" s="26">
        <v>63446786</v>
      </c>
      <c r="I42" s="24">
        <v>344515769</v>
      </c>
      <c r="J42" s="6">
        <v>343959766</v>
      </c>
      <c r="K42" s="25">
        <v>370150489</v>
      </c>
    </row>
    <row r="43" spans="1:11" ht="13.5">
      <c r="A43" s="22" t="s">
        <v>45</v>
      </c>
      <c r="B43" s="6">
        <v>-75330214</v>
      </c>
      <c r="C43" s="6">
        <v>-73837780</v>
      </c>
      <c r="D43" s="23">
        <v>-44006065</v>
      </c>
      <c r="E43" s="24">
        <v>-79080588</v>
      </c>
      <c r="F43" s="6">
        <v>-79080588</v>
      </c>
      <c r="G43" s="25">
        <v>-79080588</v>
      </c>
      <c r="H43" s="26">
        <v>52183271</v>
      </c>
      <c r="I43" s="24">
        <v>71392044</v>
      </c>
      <c r="J43" s="6">
        <v>33886150</v>
      </c>
      <c r="K43" s="25">
        <v>35605810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110413280</v>
      </c>
      <c r="C45" s="7">
        <v>122840291</v>
      </c>
      <c r="D45" s="64">
        <v>169216865</v>
      </c>
      <c r="E45" s="65">
        <v>135910201</v>
      </c>
      <c r="F45" s="7">
        <v>135910201</v>
      </c>
      <c r="G45" s="66">
        <v>135910201</v>
      </c>
      <c r="H45" s="67">
        <v>284847447</v>
      </c>
      <c r="I45" s="65">
        <v>523241848</v>
      </c>
      <c r="J45" s="7">
        <v>901087764</v>
      </c>
      <c r="K45" s="66">
        <v>1306844063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110413313</v>
      </c>
      <c r="C48" s="6">
        <v>122840291</v>
      </c>
      <c r="D48" s="23">
        <v>169217390</v>
      </c>
      <c r="E48" s="24">
        <v>132840291</v>
      </c>
      <c r="F48" s="6">
        <v>132840291</v>
      </c>
      <c r="G48" s="25">
        <v>132840291</v>
      </c>
      <c r="H48" s="26">
        <v>181380745</v>
      </c>
      <c r="I48" s="24">
        <v>194979696</v>
      </c>
      <c r="J48" s="6">
        <v>122840030</v>
      </c>
      <c r="K48" s="25">
        <v>122840030</v>
      </c>
    </row>
    <row r="49" spans="1:11" ht="13.5">
      <c r="A49" s="22" t="s">
        <v>50</v>
      </c>
      <c r="B49" s="6">
        <f>+B75</f>
        <v>14519860.676021248</v>
      </c>
      <c r="C49" s="6">
        <f aca="true" t="shared" si="6" ref="C49:K49">+C75</f>
        <v>5392931.0455331765</v>
      </c>
      <c r="D49" s="23">
        <f t="shared" si="6"/>
        <v>9708127.76397473</v>
      </c>
      <c r="E49" s="24">
        <f t="shared" si="6"/>
        <v>15722666.171160823</v>
      </c>
      <c r="F49" s="6">
        <f t="shared" si="6"/>
        <v>12807032.171160823</v>
      </c>
      <c r="G49" s="25">
        <f t="shared" si="6"/>
        <v>12807032.171160823</v>
      </c>
      <c r="H49" s="26">
        <f t="shared" si="6"/>
        <v>13131177.136770654</v>
      </c>
      <c r="I49" s="24">
        <f t="shared" si="6"/>
        <v>-2242773.481418222</v>
      </c>
      <c r="J49" s="6">
        <f t="shared" si="6"/>
        <v>-2211736.9208627157</v>
      </c>
      <c r="K49" s="25">
        <f t="shared" si="6"/>
        <v>-2177136.43193144</v>
      </c>
    </row>
    <row r="50" spans="1:11" ht="13.5">
      <c r="A50" s="34" t="s">
        <v>51</v>
      </c>
      <c r="B50" s="7">
        <f>+B48-B49</f>
        <v>95893452.32397875</v>
      </c>
      <c r="C50" s="7">
        <f aca="true" t="shared" si="7" ref="C50:K50">+C48-C49</f>
        <v>117447359.95446682</v>
      </c>
      <c r="D50" s="64">
        <f t="shared" si="7"/>
        <v>159509262.23602527</v>
      </c>
      <c r="E50" s="65">
        <f t="shared" si="7"/>
        <v>117117624.82883918</v>
      </c>
      <c r="F50" s="7">
        <f t="shared" si="7"/>
        <v>120033258.82883918</v>
      </c>
      <c r="G50" s="66">
        <f t="shared" si="7"/>
        <v>120033258.82883918</v>
      </c>
      <c r="H50" s="67">
        <f t="shared" si="7"/>
        <v>168249567.86322933</v>
      </c>
      <c r="I50" s="65">
        <f t="shared" si="7"/>
        <v>197222469.48141822</v>
      </c>
      <c r="J50" s="7">
        <f t="shared" si="7"/>
        <v>125051766.92086272</v>
      </c>
      <c r="K50" s="66">
        <f t="shared" si="7"/>
        <v>125017166.43193144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252719515</v>
      </c>
      <c r="C53" s="6">
        <v>303799588</v>
      </c>
      <c r="D53" s="23">
        <v>320279552</v>
      </c>
      <c r="E53" s="24">
        <v>369585974</v>
      </c>
      <c r="F53" s="6">
        <v>369585974</v>
      </c>
      <c r="G53" s="25">
        <v>369585974</v>
      </c>
      <c r="H53" s="26">
        <v>387131345</v>
      </c>
      <c r="I53" s="24">
        <v>440798122</v>
      </c>
      <c r="J53" s="6">
        <v>471653741</v>
      </c>
      <c r="K53" s="25">
        <v>504669793</v>
      </c>
    </row>
    <row r="54" spans="1:11" ht="13.5">
      <c r="A54" s="22" t="s">
        <v>128</v>
      </c>
      <c r="B54" s="6">
        <v>15844824</v>
      </c>
      <c r="C54" s="6">
        <v>22657608</v>
      </c>
      <c r="D54" s="23">
        <v>24136000</v>
      </c>
      <c r="E54" s="24">
        <v>35000000</v>
      </c>
      <c r="F54" s="6">
        <v>35000000</v>
      </c>
      <c r="G54" s="25">
        <v>35000000</v>
      </c>
      <c r="H54" s="26">
        <v>24662058</v>
      </c>
      <c r="I54" s="24">
        <v>35000000</v>
      </c>
      <c r="J54" s="6">
        <v>37450000</v>
      </c>
      <c r="K54" s="25">
        <v>40071500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11500000</v>
      </c>
      <c r="F55" s="6">
        <v>11500000</v>
      </c>
      <c r="G55" s="25">
        <v>11500000</v>
      </c>
      <c r="H55" s="26">
        <v>0</v>
      </c>
      <c r="I55" s="24">
        <v>500000</v>
      </c>
      <c r="J55" s="6">
        <v>0</v>
      </c>
      <c r="K55" s="25">
        <v>0</v>
      </c>
    </row>
    <row r="56" spans="1:11" ht="13.5">
      <c r="A56" s="22" t="s">
        <v>55</v>
      </c>
      <c r="B56" s="6">
        <v>6944727</v>
      </c>
      <c r="C56" s="6">
        <v>8478260</v>
      </c>
      <c r="D56" s="23">
        <v>8478000</v>
      </c>
      <c r="E56" s="24">
        <v>11244400</v>
      </c>
      <c r="F56" s="6">
        <v>11244400</v>
      </c>
      <c r="G56" s="25">
        <v>11244400</v>
      </c>
      <c r="H56" s="26">
        <v>3591809</v>
      </c>
      <c r="I56" s="24">
        <v>7903500</v>
      </c>
      <c r="J56" s="6">
        <v>8590388</v>
      </c>
      <c r="K56" s="25">
        <v>9191715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5140436</v>
      </c>
      <c r="F60" s="6">
        <v>3510000</v>
      </c>
      <c r="G60" s="25">
        <v>3510000</v>
      </c>
      <c r="H60" s="26">
        <v>3510000</v>
      </c>
      <c r="I60" s="24">
        <v>6582136</v>
      </c>
      <c r="J60" s="6">
        <v>6582136</v>
      </c>
      <c r="K60" s="25">
        <v>6582136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15872</v>
      </c>
      <c r="G62" s="93">
        <v>15872</v>
      </c>
      <c r="H62" s="94">
        <v>15872</v>
      </c>
      <c r="I62" s="91">
        <v>15872</v>
      </c>
      <c r="J62" s="92">
        <v>15872</v>
      </c>
      <c r="K62" s="93">
        <v>15872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2013</v>
      </c>
      <c r="G63" s="93">
        <v>2013</v>
      </c>
      <c r="H63" s="94">
        <v>2013</v>
      </c>
      <c r="I63" s="91">
        <v>2013</v>
      </c>
      <c r="J63" s="92">
        <v>2013</v>
      </c>
      <c r="K63" s="93">
        <v>2013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3300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</v>
      </c>
      <c r="F65" s="92">
        <v>30386</v>
      </c>
      <c r="G65" s="93">
        <v>30386</v>
      </c>
      <c r="H65" s="94">
        <v>30386</v>
      </c>
      <c r="I65" s="91">
        <v>30386</v>
      </c>
      <c r="J65" s="92">
        <v>30386</v>
      </c>
      <c r="K65" s="93">
        <v>30386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0.47275064713457315</v>
      </c>
      <c r="C70" s="5">
        <f aca="true" t="shared" si="8" ref="C70:K70">IF(ISERROR(C71/C72),0,(C71/C72))</f>
        <v>0.570771350065564</v>
      </c>
      <c r="D70" s="5">
        <f t="shared" si="8"/>
        <v>0.5417562891756018</v>
      </c>
      <c r="E70" s="5">
        <f t="shared" si="8"/>
        <v>0.9999969820480611</v>
      </c>
      <c r="F70" s="5">
        <f t="shared" si="8"/>
        <v>0.9999969820480611</v>
      </c>
      <c r="G70" s="5">
        <f t="shared" si="8"/>
        <v>0.9999969820480611</v>
      </c>
      <c r="H70" s="5">
        <f t="shared" si="8"/>
        <v>0.39209933302399536</v>
      </c>
      <c r="I70" s="5">
        <f t="shared" si="8"/>
        <v>0.9863241302521896</v>
      </c>
      <c r="J70" s="5">
        <f t="shared" si="8"/>
        <v>0.9846203285661884</v>
      </c>
      <c r="K70" s="5">
        <f t="shared" si="8"/>
        <v>0.9827208793256019</v>
      </c>
    </row>
    <row r="71" spans="1:11" ht="12.75" hidden="1">
      <c r="A71" s="1" t="s">
        <v>134</v>
      </c>
      <c r="B71" s="1">
        <f>+B83</f>
        <v>3296330</v>
      </c>
      <c r="C71" s="1">
        <f aca="true" t="shared" si="9" ref="C71:K71">+C83</f>
        <v>3635007</v>
      </c>
      <c r="D71" s="1">
        <f t="shared" si="9"/>
        <v>3501742</v>
      </c>
      <c r="E71" s="1">
        <f t="shared" si="9"/>
        <v>4307544</v>
      </c>
      <c r="F71" s="1">
        <f t="shared" si="9"/>
        <v>4307544</v>
      </c>
      <c r="G71" s="1">
        <f t="shared" si="9"/>
        <v>4307544</v>
      </c>
      <c r="H71" s="1">
        <f t="shared" si="9"/>
        <v>2449739</v>
      </c>
      <c r="I71" s="1">
        <f t="shared" si="9"/>
        <v>4623204</v>
      </c>
      <c r="J71" s="1">
        <f t="shared" si="9"/>
        <v>4657200</v>
      </c>
      <c r="K71" s="1">
        <f t="shared" si="9"/>
        <v>4684200</v>
      </c>
    </row>
    <row r="72" spans="1:11" ht="12.75" hidden="1">
      <c r="A72" s="1" t="s">
        <v>135</v>
      </c>
      <c r="B72" s="1">
        <f>+B77</f>
        <v>6972661</v>
      </c>
      <c r="C72" s="1">
        <f aca="true" t="shared" si="10" ref="C72:K72">+C77</f>
        <v>6368587</v>
      </c>
      <c r="D72" s="1">
        <f t="shared" si="10"/>
        <v>6463685</v>
      </c>
      <c r="E72" s="1">
        <f t="shared" si="10"/>
        <v>4307557</v>
      </c>
      <c r="F72" s="1">
        <f t="shared" si="10"/>
        <v>4307557</v>
      </c>
      <c r="G72" s="1">
        <f t="shared" si="10"/>
        <v>4307557</v>
      </c>
      <c r="H72" s="1">
        <f t="shared" si="10"/>
        <v>6247751</v>
      </c>
      <c r="I72" s="1">
        <f t="shared" si="10"/>
        <v>4687307</v>
      </c>
      <c r="J72" s="1">
        <f t="shared" si="10"/>
        <v>4729945</v>
      </c>
      <c r="K72" s="1">
        <f t="shared" si="10"/>
        <v>4766562</v>
      </c>
    </row>
    <row r="73" spans="1:11" ht="12.75" hidden="1">
      <c r="A73" s="1" t="s">
        <v>136</v>
      </c>
      <c r="B73" s="1">
        <f>+B74</f>
        <v>11843162.66666667</v>
      </c>
      <c r="C73" s="1">
        <f aca="true" t="shared" si="11" ref="C73:K73">+(C78+C80+C81+C82)-(B78+B80+B81+B82)</f>
        <v>15737949</v>
      </c>
      <c r="D73" s="1">
        <f t="shared" si="11"/>
        <v>-9581554</v>
      </c>
      <c r="E73" s="1">
        <f t="shared" si="11"/>
        <v>-11532339</v>
      </c>
      <c r="F73" s="1">
        <f>+(F78+F80+F81+F82)-(D78+D80+D81+D82)</f>
        <v>-11532339</v>
      </c>
      <c r="G73" s="1">
        <f>+(G78+G80+G81+G82)-(D78+D80+D81+D82)</f>
        <v>-11532339</v>
      </c>
      <c r="H73" s="1">
        <f>+(H78+H80+H81+H82)-(D78+D80+D81+D82)</f>
        <v>1787910</v>
      </c>
      <c r="I73" s="1">
        <f>+(I78+I80+I81+I82)-(E78+E80+E81+E82)</f>
        <v>11532339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137</v>
      </c>
      <c r="B74" s="1">
        <f>+TREND(C74:E74)</f>
        <v>11843162.66666667</v>
      </c>
      <c r="C74" s="1">
        <f>+C73</f>
        <v>15737949</v>
      </c>
      <c r="D74" s="1">
        <f aca="true" t="shared" si="12" ref="D74:K74">+D73</f>
        <v>-9581554</v>
      </c>
      <c r="E74" s="1">
        <f t="shared" si="12"/>
        <v>-11532339</v>
      </c>
      <c r="F74" s="1">
        <f t="shared" si="12"/>
        <v>-11532339</v>
      </c>
      <c r="G74" s="1">
        <f t="shared" si="12"/>
        <v>-11532339</v>
      </c>
      <c r="H74" s="1">
        <f t="shared" si="12"/>
        <v>1787910</v>
      </c>
      <c r="I74" s="1">
        <f t="shared" si="12"/>
        <v>11532339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138</v>
      </c>
      <c r="B75" s="1">
        <f>+B84-(((B80+B81+B78)*B70)-B79)</f>
        <v>14519860.676021248</v>
      </c>
      <c r="C75" s="1">
        <f aca="true" t="shared" si="13" ref="C75:K75">+C84-(((C80+C81+C78)*C70)-C79)</f>
        <v>5392931.0455331765</v>
      </c>
      <c r="D75" s="1">
        <f t="shared" si="13"/>
        <v>9708127.76397473</v>
      </c>
      <c r="E75" s="1">
        <f t="shared" si="13"/>
        <v>15722666.171160823</v>
      </c>
      <c r="F75" s="1">
        <f t="shared" si="13"/>
        <v>12807032.171160823</v>
      </c>
      <c r="G75" s="1">
        <f t="shared" si="13"/>
        <v>12807032.171160823</v>
      </c>
      <c r="H75" s="1">
        <f t="shared" si="13"/>
        <v>13131177.136770654</v>
      </c>
      <c r="I75" s="1">
        <f t="shared" si="13"/>
        <v>-2242773.481418222</v>
      </c>
      <c r="J75" s="1">
        <f t="shared" si="13"/>
        <v>-2211736.9208627157</v>
      </c>
      <c r="K75" s="1">
        <f t="shared" si="13"/>
        <v>-2177136.43193144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6972661</v>
      </c>
      <c r="C77" s="3">
        <v>6368587</v>
      </c>
      <c r="D77" s="3">
        <v>6463685</v>
      </c>
      <c r="E77" s="3">
        <v>4307557</v>
      </c>
      <c r="F77" s="3">
        <v>4307557</v>
      </c>
      <c r="G77" s="3">
        <v>4307557</v>
      </c>
      <c r="H77" s="3">
        <v>6247751</v>
      </c>
      <c r="I77" s="3">
        <v>4687307</v>
      </c>
      <c r="J77" s="3">
        <v>4729945</v>
      </c>
      <c r="K77" s="3">
        <v>4766562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20221077</v>
      </c>
      <c r="C79" s="3">
        <v>21259015</v>
      </c>
      <c r="D79" s="3">
        <v>19576795</v>
      </c>
      <c r="E79" s="3">
        <v>16797371</v>
      </c>
      <c r="F79" s="3">
        <v>16797371</v>
      </c>
      <c r="G79" s="3">
        <v>16797371</v>
      </c>
      <c r="H79" s="3">
        <v>20974722</v>
      </c>
      <c r="I79" s="3">
        <v>19576795</v>
      </c>
      <c r="J79" s="3">
        <v>19576795</v>
      </c>
      <c r="K79" s="3">
        <v>19576795</v>
      </c>
    </row>
    <row r="80" spans="1:11" ht="12.75" hidden="1">
      <c r="A80" s="2" t="s">
        <v>67</v>
      </c>
      <c r="B80" s="3">
        <v>4485662</v>
      </c>
      <c r="C80" s="3">
        <v>6812432</v>
      </c>
      <c r="D80" s="3">
        <v>9299136</v>
      </c>
      <c r="E80" s="3">
        <v>6683725</v>
      </c>
      <c r="F80" s="3">
        <v>6683725</v>
      </c>
      <c r="G80" s="3">
        <v>6683725</v>
      </c>
      <c r="H80" s="3">
        <v>726109</v>
      </c>
      <c r="I80" s="3">
        <v>9299136</v>
      </c>
      <c r="J80" s="3">
        <v>9299136</v>
      </c>
      <c r="K80" s="3">
        <v>9299136</v>
      </c>
    </row>
    <row r="81" spans="1:11" ht="12.75" hidden="1">
      <c r="A81" s="2" t="s">
        <v>68</v>
      </c>
      <c r="B81" s="3">
        <v>7574007</v>
      </c>
      <c r="C81" s="3">
        <v>20985186</v>
      </c>
      <c r="D81" s="3">
        <v>8916928</v>
      </c>
      <c r="E81" s="3">
        <v>0</v>
      </c>
      <c r="F81" s="3">
        <v>0</v>
      </c>
      <c r="G81" s="3">
        <v>0</v>
      </c>
      <c r="H81" s="3">
        <v>19277865</v>
      </c>
      <c r="I81" s="3">
        <v>8916928</v>
      </c>
      <c r="J81" s="3">
        <v>8916928</v>
      </c>
      <c r="K81" s="3">
        <v>8916928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3296330</v>
      </c>
      <c r="C83" s="3">
        <v>3635007</v>
      </c>
      <c r="D83" s="3">
        <v>3501742</v>
      </c>
      <c r="E83" s="3">
        <v>4307544</v>
      </c>
      <c r="F83" s="3">
        <v>4307544</v>
      </c>
      <c r="G83" s="3">
        <v>4307544</v>
      </c>
      <c r="H83" s="3">
        <v>2449739</v>
      </c>
      <c r="I83" s="3">
        <v>4623204</v>
      </c>
      <c r="J83" s="3">
        <v>4657200</v>
      </c>
      <c r="K83" s="3">
        <v>4684200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5609000</v>
      </c>
      <c r="F84" s="3">
        <v>2693366</v>
      </c>
      <c r="G84" s="3">
        <v>2693366</v>
      </c>
      <c r="H84" s="3">
        <v>0</v>
      </c>
      <c r="I84" s="3">
        <v>-3852625</v>
      </c>
      <c r="J84" s="3">
        <v>-3852625</v>
      </c>
      <c r="K84" s="3">
        <v>-3852625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6490400</v>
      </c>
      <c r="C5" s="6">
        <v>6857475</v>
      </c>
      <c r="D5" s="23">
        <v>7501917</v>
      </c>
      <c r="E5" s="24">
        <v>5975000</v>
      </c>
      <c r="F5" s="6">
        <v>8474500</v>
      </c>
      <c r="G5" s="25">
        <v>8474500</v>
      </c>
      <c r="H5" s="26">
        <v>13483564</v>
      </c>
      <c r="I5" s="24">
        <v>10796000</v>
      </c>
      <c r="J5" s="6">
        <v>17461500</v>
      </c>
      <c r="K5" s="25">
        <v>18334575</v>
      </c>
    </row>
    <row r="6" spans="1:11" ht="13.5">
      <c r="A6" s="22" t="s">
        <v>18</v>
      </c>
      <c r="B6" s="6">
        <v>278715</v>
      </c>
      <c r="C6" s="6">
        <v>312222</v>
      </c>
      <c r="D6" s="23">
        <v>343326</v>
      </c>
      <c r="E6" s="24">
        <v>338000</v>
      </c>
      <c r="F6" s="6">
        <v>337500</v>
      </c>
      <c r="G6" s="25">
        <v>337500</v>
      </c>
      <c r="H6" s="26">
        <v>476258</v>
      </c>
      <c r="I6" s="24">
        <v>400000</v>
      </c>
      <c r="J6" s="6">
        <v>420000</v>
      </c>
      <c r="K6" s="25">
        <v>441000</v>
      </c>
    </row>
    <row r="7" spans="1:11" ht="13.5">
      <c r="A7" s="22" t="s">
        <v>19</v>
      </c>
      <c r="B7" s="6">
        <v>1559564</v>
      </c>
      <c r="C7" s="6">
        <v>1862232</v>
      </c>
      <c r="D7" s="23">
        <v>284052</v>
      </c>
      <c r="E7" s="24">
        <v>800000</v>
      </c>
      <c r="F7" s="6">
        <v>500000</v>
      </c>
      <c r="G7" s="25">
        <v>500000</v>
      </c>
      <c r="H7" s="26">
        <v>1123224</v>
      </c>
      <c r="I7" s="24">
        <v>326000</v>
      </c>
      <c r="J7" s="6">
        <v>315000</v>
      </c>
      <c r="K7" s="25">
        <v>330750</v>
      </c>
    </row>
    <row r="8" spans="1:11" ht="13.5">
      <c r="A8" s="22" t="s">
        <v>20</v>
      </c>
      <c r="B8" s="6">
        <v>84974971</v>
      </c>
      <c r="C8" s="6">
        <v>101228608</v>
      </c>
      <c r="D8" s="23">
        <v>120364841</v>
      </c>
      <c r="E8" s="24">
        <v>112439000</v>
      </c>
      <c r="F8" s="6">
        <v>127145000</v>
      </c>
      <c r="G8" s="25">
        <v>127145000</v>
      </c>
      <c r="H8" s="26">
        <v>130964655</v>
      </c>
      <c r="I8" s="24">
        <v>134164050</v>
      </c>
      <c r="J8" s="6">
        <v>140714200</v>
      </c>
      <c r="K8" s="25">
        <v>152299250</v>
      </c>
    </row>
    <row r="9" spans="1:11" ht="13.5">
      <c r="A9" s="22" t="s">
        <v>21</v>
      </c>
      <c r="B9" s="6">
        <v>11634393</v>
      </c>
      <c r="C9" s="6">
        <v>5116223</v>
      </c>
      <c r="D9" s="23">
        <v>17783859</v>
      </c>
      <c r="E9" s="24">
        <v>16825000</v>
      </c>
      <c r="F9" s="6">
        <v>1551000</v>
      </c>
      <c r="G9" s="25">
        <v>1551000</v>
      </c>
      <c r="H9" s="26">
        <v>7538845</v>
      </c>
      <c r="I9" s="24">
        <v>1841000</v>
      </c>
      <c r="J9" s="6">
        <v>1775550</v>
      </c>
      <c r="K9" s="25">
        <v>1863676</v>
      </c>
    </row>
    <row r="10" spans="1:11" ht="25.5">
      <c r="A10" s="27" t="s">
        <v>127</v>
      </c>
      <c r="B10" s="28">
        <f>SUM(B5:B9)</f>
        <v>104938043</v>
      </c>
      <c r="C10" s="29">
        <f aca="true" t="shared" si="0" ref="C10:K10">SUM(C5:C9)</f>
        <v>115376760</v>
      </c>
      <c r="D10" s="30">
        <f t="shared" si="0"/>
        <v>146277995</v>
      </c>
      <c r="E10" s="28">
        <f t="shared" si="0"/>
        <v>136377000</v>
      </c>
      <c r="F10" s="29">
        <f t="shared" si="0"/>
        <v>138008000</v>
      </c>
      <c r="G10" s="31">
        <f t="shared" si="0"/>
        <v>138008000</v>
      </c>
      <c r="H10" s="32">
        <f t="shared" si="0"/>
        <v>153586546</v>
      </c>
      <c r="I10" s="28">
        <f t="shared" si="0"/>
        <v>147527050</v>
      </c>
      <c r="J10" s="29">
        <f t="shared" si="0"/>
        <v>160686250</v>
      </c>
      <c r="K10" s="31">
        <f t="shared" si="0"/>
        <v>173269251</v>
      </c>
    </row>
    <row r="11" spans="1:11" ht="13.5">
      <c r="A11" s="22" t="s">
        <v>22</v>
      </c>
      <c r="B11" s="6">
        <v>23467008</v>
      </c>
      <c r="C11" s="6">
        <v>27306911</v>
      </c>
      <c r="D11" s="23">
        <v>37696372</v>
      </c>
      <c r="E11" s="24">
        <v>42904000</v>
      </c>
      <c r="F11" s="6">
        <v>56785000</v>
      </c>
      <c r="G11" s="25">
        <v>56785000</v>
      </c>
      <c r="H11" s="26">
        <v>47634576</v>
      </c>
      <c r="I11" s="24">
        <v>56655935</v>
      </c>
      <c r="J11" s="6">
        <v>61305274</v>
      </c>
      <c r="K11" s="25">
        <v>66667515</v>
      </c>
    </row>
    <row r="12" spans="1:11" ht="13.5">
      <c r="A12" s="22" t="s">
        <v>23</v>
      </c>
      <c r="B12" s="6">
        <v>7919293</v>
      </c>
      <c r="C12" s="6">
        <v>8438896</v>
      </c>
      <c r="D12" s="23">
        <v>8861422</v>
      </c>
      <c r="E12" s="24">
        <v>8849000</v>
      </c>
      <c r="F12" s="6">
        <v>0</v>
      </c>
      <c r="G12" s="25">
        <v>0</v>
      </c>
      <c r="H12" s="26">
        <v>10490739</v>
      </c>
      <c r="I12" s="24">
        <v>10490740</v>
      </c>
      <c r="J12" s="6">
        <v>10747941</v>
      </c>
      <c r="K12" s="25">
        <v>10747941</v>
      </c>
    </row>
    <row r="13" spans="1:11" ht="13.5">
      <c r="A13" s="22" t="s">
        <v>128</v>
      </c>
      <c r="B13" s="6">
        <v>4632130</v>
      </c>
      <c r="C13" s="6">
        <v>6333231</v>
      </c>
      <c r="D13" s="23">
        <v>7962364</v>
      </c>
      <c r="E13" s="24">
        <v>0</v>
      </c>
      <c r="F13" s="6">
        <v>1800000</v>
      </c>
      <c r="G13" s="25">
        <v>1800000</v>
      </c>
      <c r="H13" s="26">
        <v>15567128</v>
      </c>
      <c r="I13" s="24">
        <v>2000000</v>
      </c>
      <c r="J13" s="6">
        <v>2100000</v>
      </c>
      <c r="K13" s="25">
        <v>2205000</v>
      </c>
    </row>
    <row r="14" spans="1:11" ht="13.5">
      <c r="A14" s="22" t="s">
        <v>24</v>
      </c>
      <c r="B14" s="6">
        <v>309603</v>
      </c>
      <c r="C14" s="6">
        <v>332461</v>
      </c>
      <c r="D14" s="23">
        <v>1119446</v>
      </c>
      <c r="E14" s="24">
        <v>0</v>
      </c>
      <c r="F14" s="6">
        <v>152624</v>
      </c>
      <c r="G14" s="25">
        <v>152624</v>
      </c>
      <c r="H14" s="26">
        <v>1609652</v>
      </c>
      <c r="I14" s="24">
        <v>530000</v>
      </c>
      <c r="J14" s="6">
        <v>851582</v>
      </c>
      <c r="K14" s="25">
        <v>887882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3180000</v>
      </c>
      <c r="G15" s="25">
        <v>3180000</v>
      </c>
      <c r="H15" s="26">
        <v>0</v>
      </c>
      <c r="I15" s="24">
        <v>2729200</v>
      </c>
      <c r="J15" s="6">
        <v>3184100</v>
      </c>
      <c r="K15" s="25">
        <v>3284651</v>
      </c>
    </row>
    <row r="16" spans="1:11" ht="13.5">
      <c r="A16" s="33" t="s">
        <v>26</v>
      </c>
      <c r="B16" s="6">
        <v>5809770</v>
      </c>
      <c r="C16" s="6">
        <v>11565399</v>
      </c>
      <c r="D16" s="23">
        <v>10823135</v>
      </c>
      <c r="E16" s="24">
        <v>0</v>
      </c>
      <c r="F16" s="6">
        <v>1210000</v>
      </c>
      <c r="G16" s="25">
        <v>1210000</v>
      </c>
      <c r="H16" s="26">
        <v>0</v>
      </c>
      <c r="I16" s="24">
        <v>610000</v>
      </c>
      <c r="J16" s="6">
        <v>1695250</v>
      </c>
      <c r="K16" s="25">
        <v>1846238</v>
      </c>
    </row>
    <row r="17" spans="1:11" ht="13.5">
      <c r="A17" s="22" t="s">
        <v>27</v>
      </c>
      <c r="B17" s="6">
        <v>54329232</v>
      </c>
      <c r="C17" s="6">
        <v>66288719</v>
      </c>
      <c r="D17" s="23">
        <v>77502753</v>
      </c>
      <c r="E17" s="24">
        <v>68247000</v>
      </c>
      <c r="F17" s="6">
        <v>69950500</v>
      </c>
      <c r="G17" s="25">
        <v>69950500</v>
      </c>
      <c r="H17" s="26">
        <v>84097327</v>
      </c>
      <c r="I17" s="24">
        <v>70250174</v>
      </c>
      <c r="J17" s="6">
        <v>73370453</v>
      </c>
      <c r="K17" s="25">
        <v>79382524</v>
      </c>
    </row>
    <row r="18" spans="1:11" ht="13.5">
      <c r="A18" s="34" t="s">
        <v>28</v>
      </c>
      <c r="B18" s="35">
        <f>SUM(B11:B17)</f>
        <v>96467036</v>
      </c>
      <c r="C18" s="36">
        <f aca="true" t="shared" si="1" ref="C18:K18">SUM(C11:C17)</f>
        <v>120265617</v>
      </c>
      <c r="D18" s="37">
        <f t="shared" si="1"/>
        <v>143965492</v>
      </c>
      <c r="E18" s="35">
        <f t="shared" si="1"/>
        <v>120000000</v>
      </c>
      <c r="F18" s="36">
        <f t="shared" si="1"/>
        <v>133078124</v>
      </c>
      <c r="G18" s="38">
        <f t="shared" si="1"/>
        <v>133078124</v>
      </c>
      <c r="H18" s="39">
        <f t="shared" si="1"/>
        <v>159399422</v>
      </c>
      <c r="I18" s="35">
        <f t="shared" si="1"/>
        <v>143266049</v>
      </c>
      <c r="J18" s="36">
        <f t="shared" si="1"/>
        <v>153254600</v>
      </c>
      <c r="K18" s="38">
        <f t="shared" si="1"/>
        <v>165021751</v>
      </c>
    </row>
    <row r="19" spans="1:11" ht="13.5">
      <c r="A19" s="34" t="s">
        <v>29</v>
      </c>
      <c r="B19" s="40">
        <f>+B10-B18</f>
        <v>8471007</v>
      </c>
      <c r="C19" s="41">
        <f aca="true" t="shared" si="2" ref="C19:K19">+C10-C18</f>
        <v>-4888857</v>
      </c>
      <c r="D19" s="42">
        <f t="shared" si="2"/>
        <v>2312503</v>
      </c>
      <c r="E19" s="40">
        <f t="shared" si="2"/>
        <v>16377000</v>
      </c>
      <c r="F19" s="41">
        <f t="shared" si="2"/>
        <v>4929876</v>
      </c>
      <c r="G19" s="43">
        <f t="shared" si="2"/>
        <v>4929876</v>
      </c>
      <c r="H19" s="44">
        <f t="shared" si="2"/>
        <v>-5812876</v>
      </c>
      <c r="I19" s="40">
        <f t="shared" si="2"/>
        <v>4261001</v>
      </c>
      <c r="J19" s="41">
        <f t="shared" si="2"/>
        <v>7431650</v>
      </c>
      <c r="K19" s="43">
        <f t="shared" si="2"/>
        <v>8247500</v>
      </c>
    </row>
    <row r="20" spans="1:11" ht="13.5">
      <c r="A20" s="22" t="s">
        <v>30</v>
      </c>
      <c r="B20" s="24">
        <v>37616615</v>
      </c>
      <c r="C20" s="6">
        <v>40372385</v>
      </c>
      <c r="D20" s="23">
        <v>24049000</v>
      </c>
      <c r="E20" s="24">
        <v>43623000</v>
      </c>
      <c r="F20" s="6">
        <v>31292000</v>
      </c>
      <c r="G20" s="25">
        <v>31292000</v>
      </c>
      <c r="H20" s="26">
        <v>26563890</v>
      </c>
      <c r="I20" s="24">
        <v>24472950</v>
      </c>
      <c r="J20" s="6">
        <v>24912800</v>
      </c>
      <c r="K20" s="25">
        <v>26129750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46087622</v>
      </c>
      <c r="C22" s="52">
        <f aca="true" t="shared" si="3" ref="C22:K22">SUM(C19:C21)</f>
        <v>35483528</v>
      </c>
      <c r="D22" s="53">
        <f t="shared" si="3"/>
        <v>26361503</v>
      </c>
      <c r="E22" s="51">
        <f t="shared" si="3"/>
        <v>60000000</v>
      </c>
      <c r="F22" s="52">
        <f t="shared" si="3"/>
        <v>36221876</v>
      </c>
      <c r="G22" s="54">
        <f t="shared" si="3"/>
        <v>36221876</v>
      </c>
      <c r="H22" s="55">
        <f t="shared" si="3"/>
        <v>20751014</v>
      </c>
      <c r="I22" s="51">
        <f t="shared" si="3"/>
        <v>28733951</v>
      </c>
      <c r="J22" s="52">
        <f t="shared" si="3"/>
        <v>32344450</v>
      </c>
      <c r="K22" s="54">
        <f t="shared" si="3"/>
        <v>34377250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46087622</v>
      </c>
      <c r="C24" s="41">
        <f aca="true" t="shared" si="4" ref="C24:K24">SUM(C22:C23)</f>
        <v>35483528</v>
      </c>
      <c r="D24" s="42">
        <f t="shared" si="4"/>
        <v>26361503</v>
      </c>
      <c r="E24" s="40">
        <f t="shared" si="4"/>
        <v>60000000</v>
      </c>
      <c r="F24" s="41">
        <f t="shared" si="4"/>
        <v>36221876</v>
      </c>
      <c r="G24" s="43">
        <f t="shared" si="4"/>
        <v>36221876</v>
      </c>
      <c r="H24" s="44">
        <f t="shared" si="4"/>
        <v>20751014</v>
      </c>
      <c r="I24" s="40">
        <f t="shared" si="4"/>
        <v>28733951</v>
      </c>
      <c r="J24" s="41">
        <f t="shared" si="4"/>
        <v>32344450</v>
      </c>
      <c r="K24" s="43">
        <f t="shared" si="4"/>
        <v>34377250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50212821</v>
      </c>
      <c r="C27" s="7">
        <v>49292290</v>
      </c>
      <c r="D27" s="64">
        <v>55587685</v>
      </c>
      <c r="E27" s="65">
        <v>60000000</v>
      </c>
      <c r="F27" s="7">
        <v>60000000</v>
      </c>
      <c r="G27" s="66">
        <v>60000000</v>
      </c>
      <c r="H27" s="67">
        <v>31545866</v>
      </c>
      <c r="I27" s="65">
        <v>28733951</v>
      </c>
      <c r="J27" s="7">
        <v>32344450</v>
      </c>
      <c r="K27" s="66">
        <v>34377250</v>
      </c>
    </row>
    <row r="28" spans="1:11" ht="13.5">
      <c r="A28" s="68" t="s">
        <v>30</v>
      </c>
      <c r="B28" s="6">
        <v>37617000</v>
      </c>
      <c r="C28" s="6">
        <v>40372000</v>
      </c>
      <c r="D28" s="23">
        <v>24049000</v>
      </c>
      <c r="E28" s="24">
        <v>43623000</v>
      </c>
      <c r="F28" s="6">
        <v>43623000</v>
      </c>
      <c r="G28" s="25">
        <v>43623000</v>
      </c>
      <c r="H28" s="26">
        <v>27680315</v>
      </c>
      <c r="I28" s="24">
        <v>24472951</v>
      </c>
      <c r="J28" s="6">
        <v>24912800</v>
      </c>
      <c r="K28" s="25">
        <v>26129750</v>
      </c>
    </row>
    <row r="29" spans="1:11" ht="13.5">
      <c r="A29" s="22" t="s">
        <v>132</v>
      </c>
      <c r="B29" s="6">
        <v>0</v>
      </c>
      <c r="C29" s="6">
        <v>0</v>
      </c>
      <c r="D29" s="23">
        <v>13833744</v>
      </c>
      <c r="E29" s="24">
        <v>0</v>
      </c>
      <c r="F29" s="6">
        <v>0</v>
      </c>
      <c r="G29" s="25">
        <v>0</v>
      </c>
      <c r="H29" s="26">
        <v>1128148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12595821</v>
      </c>
      <c r="C31" s="6">
        <v>8920290</v>
      </c>
      <c r="D31" s="23">
        <v>17704941</v>
      </c>
      <c r="E31" s="24">
        <v>16377000</v>
      </c>
      <c r="F31" s="6">
        <v>16377000</v>
      </c>
      <c r="G31" s="25">
        <v>16377000</v>
      </c>
      <c r="H31" s="26">
        <v>2737403</v>
      </c>
      <c r="I31" s="24">
        <v>4261000</v>
      </c>
      <c r="J31" s="6">
        <v>7431650</v>
      </c>
      <c r="K31" s="25">
        <v>8247500</v>
      </c>
    </row>
    <row r="32" spans="1:11" ht="13.5">
      <c r="A32" s="34" t="s">
        <v>36</v>
      </c>
      <c r="B32" s="7">
        <f>SUM(B28:B31)</f>
        <v>50212821</v>
      </c>
      <c r="C32" s="7">
        <f aca="true" t="shared" si="5" ref="C32:K32">SUM(C28:C31)</f>
        <v>49292290</v>
      </c>
      <c r="D32" s="64">
        <f t="shared" si="5"/>
        <v>55587685</v>
      </c>
      <c r="E32" s="65">
        <f t="shared" si="5"/>
        <v>60000000</v>
      </c>
      <c r="F32" s="7">
        <f t="shared" si="5"/>
        <v>60000000</v>
      </c>
      <c r="G32" s="66">
        <f t="shared" si="5"/>
        <v>60000000</v>
      </c>
      <c r="H32" s="67">
        <f t="shared" si="5"/>
        <v>31545866</v>
      </c>
      <c r="I32" s="65">
        <f t="shared" si="5"/>
        <v>28733951</v>
      </c>
      <c r="J32" s="7">
        <f t="shared" si="5"/>
        <v>32344450</v>
      </c>
      <c r="K32" s="66">
        <f t="shared" si="5"/>
        <v>34377250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15440252</v>
      </c>
      <c r="C35" s="6">
        <v>14192971</v>
      </c>
      <c r="D35" s="23">
        <v>12905515</v>
      </c>
      <c r="E35" s="24">
        <v>18000000</v>
      </c>
      <c r="F35" s="6">
        <v>8000000</v>
      </c>
      <c r="G35" s="25">
        <v>8000000</v>
      </c>
      <c r="H35" s="26">
        <v>12670023</v>
      </c>
      <c r="I35" s="24">
        <v>11437000</v>
      </c>
      <c r="J35" s="6">
        <v>8750000</v>
      </c>
      <c r="K35" s="25">
        <v>8500000</v>
      </c>
    </row>
    <row r="36" spans="1:11" ht="13.5">
      <c r="A36" s="22" t="s">
        <v>39</v>
      </c>
      <c r="B36" s="6">
        <v>141001312</v>
      </c>
      <c r="C36" s="6">
        <v>183960371</v>
      </c>
      <c r="D36" s="23">
        <v>231585695</v>
      </c>
      <c r="E36" s="24">
        <v>95320000</v>
      </c>
      <c r="F36" s="6">
        <v>267807248</v>
      </c>
      <c r="G36" s="25">
        <v>267807248</v>
      </c>
      <c r="H36" s="26">
        <v>245748066</v>
      </c>
      <c r="I36" s="24">
        <v>296540950</v>
      </c>
      <c r="J36" s="6">
        <v>328614450</v>
      </c>
      <c r="K36" s="25">
        <v>362992250</v>
      </c>
    </row>
    <row r="37" spans="1:11" ht="13.5">
      <c r="A37" s="22" t="s">
        <v>40</v>
      </c>
      <c r="B37" s="6">
        <v>25397099</v>
      </c>
      <c r="C37" s="6">
        <v>32006956</v>
      </c>
      <c r="D37" s="23">
        <v>43395918</v>
      </c>
      <c r="E37" s="24">
        <v>9500000</v>
      </c>
      <c r="F37" s="6">
        <v>9500000</v>
      </c>
      <c r="G37" s="25">
        <v>9500000</v>
      </c>
      <c r="H37" s="26">
        <v>40515380</v>
      </c>
      <c r="I37" s="24">
        <v>5560453</v>
      </c>
      <c r="J37" s="6">
        <v>3468793</v>
      </c>
      <c r="K37" s="25">
        <v>3882655</v>
      </c>
    </row>
    <row r="38" spans="1:11" ht="13.5">
      <c r="A38" s="22" t="s">
        <v>41</v>
      </c>
      <c r="B38" s="6">
        <v>3360993</v>
      </c>
      <c r="C38" s="6">
        <v>2979386</v>
      </c>
      <c r="D38" s="23">
        <v>11563969</v>
      </c>
      <c r="E38" s="24">
        <v>0</v>
      </c>
      <c r="F38" s="6">
        <v>0</v>
      </c>
      <c r="G38" s="25">
        <v>0</v>
      </c>
      <c r="H38" s="26">
        <v>9059663</v>
      </c>
      <c r="I38" s="24">
        <v>5876547</v>
      </c>
      <c r="J38" s="6">
        <v>5281207</v>
      </c>
      <c r="K38" s="25">
        <v>4617345</v>
      </c>
    </row>
    <row r="39" spans="1:11" ht="13.5">
      <c r="A39" s="22" t="s">
        <v>42</v>
      </c>
      <c r="B39" s="6">
        <v>127683472</v>
      </c>
      <c r="C39" s="6">
        <v>163167000</v>
      </c>
      <c r="D39" s="23">
        <v>189531323</v>
      </c>
      <c r="E39" s="24">
        <v>103820000</v>
      </c>
      <c r="F39" s="6">
        <v>266307248</v>
      </c>
      <c r="G39" s="25">
        <v>266307248</v>
      </c>
      <c r="H39" s="26">
        <v>208843046</v>
      </c>
      <c r="I39" s="24">
        <v>296540950</v>
      </c>
      <c r="J39" s="6">
        <v>328614450</v>
      </c>
      <c r="K39" s="25">
        <v>362992250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53100629</v>
      </c>
      <c r="C42" s="6">
        <v>46609706</v>
      </c>
      <c r="D42" s="23">
        <v>43157056</v>
      </c>
      <c r="E42" s="24">
        <v>16377000</v>
      </c>
      <c r="F42" s="6">
        <v>38287261</v>
      </c>
      <c r="G42" s="25">
        <v>38287261</v>
      </c>
      <c r="H42" s="26">
        <v>28584465</v>
      </c>
      <c r="I42" s="24">
        <v>31483998</v>
      </c>
      <c r="J42" s="6">
        <v>35231950</v>
      </c>
      <c r="K42" s="25">
        <v>37409125</v>
      </c>
    </row>
    <row r="43" spans="1:11" ht="13.5">
      <c r="A43" s="22" t="s">
        <v>45</v>
      </c>
      <c r="B43" s="6">
        <v>-46312201</v>
      </c>
      <c r="C43" s="6">
        <v>-48470546</v>
      </c>
      <c r="D43" s="23">
        <v>-41753941</v>
      </c>
      <c r="E43" s="24">
        <v>-16377000</v>
      </c>
      <c r="F43" s="6">
        <v>-36221580</v>
      </c>
      <c r="G43" s="25">
        <v>-36221580</v>
      </c>
      <c r="H43" s="26">
        <v>-29769718</v>
      </c>
      <c r="I43" s="24">
        <v>-28734000</v>
      </c>
      <c r="J43" s="6">
        <v>-32344450</v>
      </c>
      <c r="K43" s="25">
        <v>-34377250</v>
      </c>
    </row>
    <row r="44" spans="1:11" ht="13.5">
      <c r="A44" s="22" t="s">
        <v>46</v>
      </c>
      <c r="B44" s="6">
        <v>-3755884</v>
      </c>
      <c r="C44" s="6">
        <v>-1117004</v>
      </c>
      <c r="D44" s="23">
        <v>0</v>
      </c>
      <c r="E44" s="24">
        <v>0</v>
      </c>
      <c r="F44" s="6">
        <v>-1800000</v>
      </c>
      <c r="G44" s="25">
        <v>-1800000</v>
      </c>
      <c r="H44" s="26">
        <v>0</v>
      </c>
      <c r="I44" s="24">
        <v>-692004</v>
      </c>
      <c r="J44" s="6">
        <v>-370418</v>
      </c>
      <c r="K44" s="25">
        <v>-334118</v>
      </c>
    </row>
    <row r="45" spans="1:11" ht="13.5">
      <c r="A45" s="34" t="s">
        <v>47</v>
      </c>
      <c r="B45" s="7">
        <v>3188448</v>
      </c>
      <c r="C45" s="7">
        <v>210604</v>
      </c>
      <c r="D45" s="64">
        <v>1613719</v>
      </c>
      <c r="E45" s="65">
        <v>2354000</v>
      </c>
      <c r="F45" s="7">
        <v>1879399</v>
      </c>
      <c r="G45" s="66">
        <v>1879399</v>
      </c>
      <c r="H45" s="67">
        <v>428466</v>
      </c>
      <c r="I45" s="65">
        <v>3936994</v>
      </c>
      <c r="J45" s="7">
        <v>6454076</v>
      </c>
      <c r="K45" s="66">
        <v>9151833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3188448</v>
      </c>
      <c r="C48" s="6">
        <v>210604</v>
      </c>
      <c r="D48" s="23">
        <v>1613719</v>
      </c>
      <c r="E48" s="24">
        <v>11500000</v>
      </c>
      <c r="F48" s="6">
        <v>1500000</v>
      </c>
      <c r="G48" s="25">
        <v>1500000</v>
      </c>
      <c r="H48" s="26">
        <v>428466</v>
      </c>
      <c r="I48" s="24">
        <v>3937000</v>
      </c>
      <c r="J48" s="6">
        <v>1800000</v>
      </c>
      <c r="K48" s="25">
        <v>1500000</v>
      </c>
    </row>
    <row r="49" spans="1:11" ht="13.5">
      <c r="A49" s="22" t="s">
        <v>50</v>
      </c>
      <c r="B49" s="6">
        <f>+B75</f>
        <v>19803691.16576731</v>
      </c>
      <c r="C49" s="6">
        <f aca="true" t="shared" si="6" ref="C49:K49">+C75</f>
        <v>29875055.651974455</v>
      </c>
      <c r="D49" s="23">
        <f t="shared" si="6"/>
        <v>38791149.03883515</v>
      </c>
      <c r="E49" s="24">
        <f t="shared" si="6"/>
        <v>2999719.0768432887</v>
      </c>
      <c r="F49" s="6">
        <f t="shared" si="6"/>
        <v>3251008.6364952233</v>
      </c>
      <c r="G49" s="25">
        <f t="shared" si="6"/>
        <v>3251008.6364952233</v>
      </c>
      <c r="H49" s="26">
        <f t="shared" si="6"/>
        <v>28816265.285341013</v>
      </c>
      <c r="I49" s="24">
        <f t="shared" si="6"/>
        <v>-1697922.3931119125</v>
      </c>
      <c r="J49" s="6">
        <f t="shared" si="6"/>
        <v>-3325285.841942204</v>
      </c>
      <c r="K49" s="25">
        <f t="shared" si="6"/>
        <v>-2960297.149765512</v>
      </c>
    </row>
    <row r="50" spans="1:11" ht="13.5">
      <c r="A50" s="34" t="s">
        <v>51</v>
      </c>
      <c r="B50" s="7">
        <f>+B48-B49</f>
        <v>-16615243.165767308</v>
      </c>
      <c r="C50" s="7">
        <f aca="true" t="shared" si="7" ref="C50:K50">+C48-C49</f>
        <v>-29664451.651974455</v>
      </c>
      <c r="D50" s="64">
        <f t="shared" si="7"/>
        <v>-37177430.03883515</v>
      </c>
      <c r="E50" s="65">
        <f t="shared" si="7"/>
        <v>8500280.923156712</v>
      </c>
      <c r="F50" s="7">
        <f t="shared" si="7"/>
        <v>-1751008.6364952233</v>
      </c>
      <c r="G50" s="66">
        <f t="shared" si="7"/>
        <v>-1751008.6364952233</v>
      </c>
      <c r="H50" s="67">
        <f t="shared" si="7"/>
        <v>-28387799.285341013</v>
      </c>
      <c r="I50" s="65">
        <f t="shared" si="7"/>
        <v>5634922.3931119125</v>
      </c>
      <c r="J50" s="7">
        <f t="shared" si="7"/>
        <v>5125285.841942204</v>
      </c>
      <c r="K50" s="66">
        <f t="shared" si="7"/>
        <v>4460297.149765512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140957142</v>
      </c>
      <c r="C53" s="6">
        <v>183948798</v>
      </c>
      <c r="D53" s="23">
        <v>231585695</v>
      </c>
      <c r="E53" s="24">
        <v>41623000</v>
      </c>
      <c r="F53" s="6">
        <v>291585401</v>
      </c>
      <c r="G53" s="25">
        <v>291585401</v>
      </c>
      <c r="H53" s="26">
        <v>245748066</v>
      </c>
      <c r="I53" s="24">
        <v>28733951</v>
      </c>
      <c r="J53" s="6">
        <v>32344450</v>
      </c>
      <c r="K53" s="25">
        <v>34377250</v>
      </c>
    </row>
    <row r="54" spans="1:11" ht="13.5">
      <c r="A54" s="22" t="s">
        <v>128</v>
      </c>
      <c r="B54" s="6">
        <v>4632130</v>
      </c>
      <c r="C54" s="6">
        <v>6333231</v>
      </c>
      <c r="D54" s="23">
        <v>7962364</v>
      </c>
      <c r="E54" s="24">
        <v>0</v>
      </c>
      <c r="F54" s="6">
        <v>1800000</v>
      </c>
      <c r="G54" s="25">
        <v>1800000</v>
      </c>
      <c r="H54" s="26">
        <v>15567128</v>
      </c>
      <c r="I54" s="24">
        <v>2000000</v>
      </c>
      <c r="J54" s="6">
        <v>2100000</v>
      </c>
      <c r="K54" s="25">
        <v>2205000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1190360</v>
      </c>
      <c r="C56" s="6">
        <v>5154000</v>
      </c>
      <c r="D56" s="23">
        <v>3821156</v>
      </c>
      <c r="E56" s="24">
        <v>8600000</v>
      </c>
      <c r="F56" s="6">
        <v>8600000</v>
      </c>
      <c r="G56" s="25">
        <v>8600000</v>
      </c>
      <c r="H56" s="26">
        <v>0</v>
      </c>
      <c r="I56" s="24">
        <v>6900000</v>
      </c>
      <c r="J56" s="6">
        <v>7244000</v>
      </c>
      <c r="K56" s="25">
        <v>10196750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3909164</v>
      </c>
      <c r="C60" s="6">
        <v>4113305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2480</v>
      </c>
      <c r="J64" s="92">
        <v>2480</v>
      </c>
      <c r="K64" s="93">
        <v>2480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0.31760129644848145</v>
      </c>
      <c r="C70" s="5">
        <f aca="true" t="shared" si="8" ref="C70:K70">IF(ISERROR(C71/C72),0,(C71/C72))</f>
        <v>0.15247063304986522</v>
      </c>
      <c r="D70" s="5">
        <f t="shared" si="8"/>
        <v>0.14636139026642447</v>
      </c>
      <c r="E70" s="5">
        <f t="shared" si="8"/>
        <v>1.0000432189471864</v>
      </c>
      <c r="F70" s="5">
        <f t="shared" si="8"/>
        <v>0.9613832866930425</v>
      </c>
      <c r="G70" s="5">
        <f t="shared" si="8"/>
        <v>0.9613832866930425</v>
      </c>
      <c r="H70" s="5">
        <f t="shared" si="8"/>
        <v>0.7174746410655921</v>
      </c>
      <c r="I70" s="5">
        <f t="shared" si="8"/>
        <v>0.967783385748255</v>
      </c>
      <c r="J70" s="5">
        <f t="shared" si="8"/>
        <v>0.9775653009988783</v>
      </c>
      <c r="K70" s="5">
        <f t="shared" si="8"/>
        <v>0.9775645928236446</v>
      </c>
    </row>
    <row r="71" spans="1:11" ht="12.75" hidden="1">
      <c r="A71" s="1" t="s">
        <v>134</v>
      </c>
      <c r="B71" s="1">
        <f>+B83</f>
        <v>5844978</v>
      </c>
      <c r="C71" s="1">
        <f aca="true" t="shared" si="9" ref="C71:K71">+C83</f>
        <v>1873242</v>
      </c>
      <c r="D71" s="1">
        <f t="shared" si="9"/>
        <v>3751111</v>
      </c>
      <c r="E71" s="1">
        <f t="shared" si="9"/>
        <v>23139000</v>
      </c>
      <c r="F71" s="1">
        <f t="shared" si="9"/>
        <v>9962815</v>
      </c>
      <c r="G71" s="1">
        <f t="shared" si="9"/>
        <v>9962815</v>
      </c>
      <c r="H71" s="1">
        <f t="shared" si="9"/>
        <v>15269611</v>
      </c>
      <c r="I71" s="1">
        <f t="shared" si="9"/>
        <v>12616992</v>
      </c>
      <c r="J71" s="1">
        <f t="shared" si="9"/>
        <v>19216050</v>
      </c>
      <c r="K71" s="1">
        <f t="shared" si="9"/>
        <v>20176201</v>
      </c>
    </row>
    <row r="72" spans="1:11" ht="12.75" hidden="1">
      <c r="A72" s="1" t="s">
        <v>135</v>
      </c>
      <c r="B72" s="1">
        <f>+B77</f>
        <v>18403508</v>
      </c>
      <c r="C72" s="1">
        <f aca="true" t="shared" si="10" ref="C72:K72">+C77</f>
        <v>12285920</v>
      </c>
      <c r="D72" s="1">
        <f t="shared" si="10"/>
        <v>25629102</v>
      </c>
      <c r="E72" s="1">
        <f t="shared" si="10"/>
        <v>23138000</v>
      </c>
      <c r="F72" s="1">
        <f t="shared" si="10"/>
        <v>10363000</v>
      </c>
      <c r="G72" s="1">
        <f t="shared" si="10"/>
        <v>10363000</v>
      </c>
      <c r="H72" s="1">
        <f t="shared" si="10"/>
        <v>21282440</v>
      </c>
      <c r="I72" s="1">
        <f t="shared" si="10"/>
        <v>13037000</v>
      </c>
      <c r="J72" s="1">
        <f t="shared" si="10"/>
        <v>19657050</v>
      </c>
      <c r="K72" s="1">
        <f t="shared" si="10"/>
        <v>20639251</v>
      </c>
    </row>
    <row r="73" spans="1:11" ht="12.75" hidden="1">
      <c r="A73" s="1" t="s">
        <v>136</v>
      </c>
      <c r="B73" s="1">
        <f>+B74</f>
        <v>1343911.5</v>
      </c>
      <c r="C73" s="1">
        <f aca="true" t="shared" si="11" ref="C73:K73">+(C78+C80+C81+C82)-(B78+B80+B81+B82)</f>
        <v>1730563</v>
      </c>
      <c r="D73" s="1">
        <f t="shared" si="11"/>
        <v>-2690571</v>
      </c>
      <c r="E73" s="1">
        <f t="shared" si="11"/>
        <v>-4791796</v>
      </c>
      <c r="F73" s="1">
        <f>+(F78+F80+F81+F82)-(D78+D80+D81+D82)</f>
        <v>-4791796</v>
      </c>
      <c r="G73" s="1">
        <f>+(G78+G80+G81+G82)-(D78+D80+D81+D82)</f>
        <v>-4791796</v>
      </c>
      <c r="H73" s="1">
        <f>+(H78+H80+H81+H82)-(D78+D80+D81+D82)</f>
        <v>949761</v>
      </c>
      <c r="I73" s="1">
        <f>+(I78+I80+I81+I82)-(E78+E80+E81+E82)</f>
        <v>1000000</v>
      </c>
      <c r="J73" s="1">
        <f t="shared" si="11"/>
        <v>-550000</v>
      </c>
      <c r="K73" s="1">
        <f t="shared" si="11"/>
        <v>50000</v>
      </c>
    </row>
    <row r="74" spans="1:11" ht="12.75" hidden="1">
      <c r="A74" s="1" t="s">
        <v>137</v>
      </c>
      <c r="B74" s="1">
        <f>+TREND(C74:E74)</f>
        <v>1343911.5</v>
      </c>
      <c r="C74" s="1">
        <f>+C73</f>
        <v>1730563</v>
      </c>
      <c r="D74" s="1">
        <f aca="true" t="shared" si="12" ref="D74:K74">+D73</f>
        <v>-2690571</v>
      </c>
      <c r="E74" s="1">
        <f t="shared" si="12"/>
        <v>-4791796</v>
      </c>
      <c r="F74" s="1">
        <f t="shared" si="12"/>
        <v>-4791796</v>
      </c>
      <c r="G74" s="1">
        <f t="shared" si="12"/>
        <v>-4791796</v>
      </c>
      <c r="H74" s="1">
        <f t="shared" si="12"/>
        <v>949761</v>
      </c>
      <c r="I74" s="1">
        <f t="shared" si="12"/>
        <v>1000000</v>
      </c>
      <c r="J74" s="1">
        <f t="shared" si="12"/>
        <v>-550000</v>
      </c>
      <c r="K74" s="1">
        <f t="shared" si="12"/>
        <v>50000</v>
      </c>
    </row>
    <row r="75" spans="1:11" ht="12.75" hidden="1">
      <c r="A75" s="1" t="s">
        <v>138</v>
      </c>
      <c r="B75" s="1">
        <f>+B84-(((B80+B81+B78)*B70)-B79)</f>
        <v>19803691.16576731</v>
      </c>
      <c r="C75" s="1">
        <f aca="true" t="shared" si="13" ref="C75:K75">+C84-(((C80+C81+C78)*C70)-C79)</f>
        <v>29875055.651974455</v>
      </c>
      <c r="D75" s="1">
        <f t="shared" si="13"/>
        <v>38791149.03883515</v>
      </c>
      <c r="E75" s="1">
        <f t="shared" si="13"/>
        <v>2999719.0768432887</v>
      </c>
      <c r="F75" s="1">
        <f t="shared" si="13"/>
        <v>3251008.6364952233</v>
      </c>
      <c r="G75" s="1">
        <f t="shared" si="13"/>
        <v>3251008.6364952233</v>
      </c>
      <c r="H75" s="1">
        <f t="shared" si="13"/>
        <v>28816265.285341013</v>
      </c>
      <c r="I75" s="1">
        <f t="shared" si="13"/>
        <v>-1697922.3931119125</v>
      </c>
      <c r="J75" s="1">
        <f t="shared" si="13"/>
        <v>-3325285.841942204</v>
      </c>
      <c r="K75" s="1">
        <f t="shared" si="13"/>
        <v>-2960297.149765512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18403508</v>
      </c>
      <c r="C77" s="3">
        <v>12285920</v>
      </c>
      <c r="D77" s="3">
        <v>25629102</v>
      </c>
      <c r="E77" s="3">
        <v>23138000</v>
      </c>
      <c r="F77" s="3">
        <v>10363000</v>
      </c>
      <c r="G77" s="3">
        <v>10363000</v>
      </c>
      <c r="H77" s="3">
        <v>21282440</v>
      </c>
      <c r="I77" s="3">
        <v>13037000</v>
      </c>
      <c r="J77" s="3">
        <v>19657050</v>
      </c>
      <c r="K77" s="3">
        <v>20639251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23694880</v>
      </c>
      <c r="C79" s="3">
        <v>32006956</v>
      </c>
      <c r="D79" s="3">
        <v>40443832</v>
      </c>
      <c r="E79" s="3">
        <v>9500000</v>
      </c>
      <c r="F79" s="3">
        <v>9500000</v>
      </c>
      <c r="G79" s="3">
        <v>9500000</v>
      </c>
      <c r="H79" s="3">
        <v>37599272</v>
      </c>
      <c r="I79" s="3">
        <v>5560453</v>
      </c>
      <c r="J79" s="3">
        <v>3468793</v>
      </c>
      <c r="K79" s="3">
        <v>3882655</v>
      </c>
    </row>
    <row r="80" spans="1:11" ht="12.75" hidden="1">
      <c r="A80" s="2" t="s">
        <v>67</v>
      </c>
      <c r="B80" s="3">
        <v>8294884</v>
      </c>
      <c r="C80" s="3">
        <v>10883171</v>
      </c>
      <c r="D80" s="3">
        <v>5338350</v>
      </c>
      <c r="E80" s="3">
        <v>6500000</v>
      </c>
      <c r="F80" s="3">
        <v>0</v>
      </c>
      <c r="G80" s="3">
        <v>0</v>
      </c>
      <c r="H80" s="3">
        <v>5558476</v>
      </c>
      <c r="I80" s="3">
        <v>7500000</v>
      </c>
      <c r="J80" s="3">
        <v>6950000</v>
      </c>
      <c r="K80" s="3">
        <v>7000000</v>
      </c>
    </row>
    <row r="81" spans="1:11" ht="12.75" hidden="1">
      <c r="A81" s="2" t="s">
        <v>68</v>
      </c>
      <c r="B81" s="3">
        <v>3956920</v>
      </c>
      <c r="C81" s="3">
        <v>3099196</v>
      </c>
      <c r="D81" s="3">
        <v>5953446</v>
      </c>
      <c r="E81" s="3">
        <v>0</v>
      </c>
      <c r="F81" s="3">
        <v>6500000</v>
      </c>
      <c r="G81" s="3">
        <v>6500000</v>
      </c>
      <c r="H81" s="3">
        <v>6683081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5844978</v>
      </c>
      <c r="C83" s="3">
        <v>1873242</v>
      </c>
      <c r="D83" s="3">
        <v>3751111</v>
      </c>
      <c r="E83" s="3">
        <v>23139000</v>
      </c>
      <c r="F83" s="3">
        <v>9962815</v>
      </c>
      <c r="G83" s="3">
        <v>9962815</v>
      </c>
      <c r="H83" s="3">
        <v>15269611</v>
      </c>
      <c r="I83" s="3">
        <v>12616992</v>
      </c>
      <c r="J83" s="3">
        <v>19216050</v>
      </c>
      <c r="K83" s="3">
        <v>20176201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336507000</v>
      </c>
      <c r="C5" s="6">
        <v>371074000</v>
      </c>
      <c r="D5" s="23">
        <v>400905693</v>
      </c>
      <c r="E5" s="24">
        <v>452872400</v>
      </c>
      <c r="F5" s="6">
        <v>445589200</v>
      </c>
      <c r="G5" s="25">
        <v>445589200</v>
      </c>
      <c r="H5" s="26">
        <v>0</v>
      </c>
      <c r="I5" s="24">
        <v>474453400</v>
      </c>
      <c r="J5" s="6">
        <v>501849100</v>
      </c>
      <c r="K5" s="25">
        <v>531959900</v>
      </c>
    </row>
    <row r="6" spans="1:11" ht="13.5">
      <c r="A6" s="22" t="s">
        <v>18</v>
      </c>
      <c r="B6" s="6">
        <v>1675070482</v>
      </c>
      <c r="C6" s="6">
        <v>1717693090</v>
      </c>
      <c r="D6" s="23">
        <v>2003817657</v>
      </c>
      <c r="E6" s="24">
        <v>2012880000</v>
      </c>
      <c r="F6" s="6">
        <v>1877325900</v>
      </c>
      <c r="G6" s="25">
        <v>1877325900</v>
      </c>
      <c r="H6" s="26">
        <v>0</v>
      </c>
      <c r="I6" s="24">
        <v>2097369100</v>
      </c>
      <c r="J6" s="6">
        <v>2218925500</v>
      </c>
      <c r="K6" s="25">
        <v>2375678300</v>
      </c>
    </row>
    <row r="7" spans="1:11" ht="13.5">
      <c r="A7" s="22" t="s">
        <v>19</v>
      </c>
      <c r="B7" s="6">
        <v>27558341</v>
      </c>
      <c r="C7" s="6">
        <v>32411106</v>
      </c>
      <c r="D7" s="23">
        <v>60875363</v>
      </c>
      <c r="E7" s="24">
        <v>41942300</v>
      </c>
      <c r="F7" s="6">
        <v>52001400</v>
      </c>
      <c r="G7" s="25">
        <v>52001400</v>
      </c>
      <c r="H7" s="26">
        <v>0</v>
      </c>
      <c r="I7" s="24">
        <v>55000000</v>
      </c>
      <c r="J7" s="6">
        <v>58000000</v>
      </c>
      <c r="K7" s="25">
        <v>60000000</v>
      </c>
    </row>
    <row r="8" spans="1:11" ht="13.5">
      <c r="A8" s="22" t="s">
        <v>20</v>
      </c>
      <c r="B8" s="6">
        <v>245788563</v>
      </c>
      <c r="C8" s="6">
        <v>270169523</v>
      </c>
      <c r="D8" s="23">
        <v>279991513</v>
      </c>
      <c r="E8" s="24">
        <v>326359200</v>
      </c>
      <c r="F8" s="6">
        <v>328710200</v>
      </c>
      <c r="G8" s="25">
        <v>328710200</v>
      </c>
      <c r="H8" s="26">
        <v>0</v>
      </c>
      <c r="I8" s="24">
        <v>356638300</v>
      </c>
      <c r="J8" s="6">
        <v>386385400</v>
      </c>
      <c r="K8" s="25">
        <v>426008700</v>
      </c>
    </row>
    <row r="9" spans="1:11" ht="13.5">
      <c r="A9" s="22" t="s">
        <v>21</v>
      </c>
      <c r="B9" s="6">
        <v>237670484</v>
      </c>
      <c r="C9" s="6">
        <v>105301800</v>
      </c>
      <c r="D9" s="23">
        <v>154422068</v>
      </c>
      <c r="E9" s="24">
        <v>61386700</v>
      </c>
      <c r="F9" s="6">
        <v>111528700</v>
      </c>
      <c r="G9" s="25">
        <v>111528700</v>
      </c>
      <c r="H9" s="26">
        <v>0</v>
      </c>
      <c r="I9" s="24">
        <v>71412700</v>
      </c>
      <c r="J9" s="6">
        <v>75472800</v>
      </c>
      <c r="K9" s="25">
        <v>79980600</v>
      </c>
    </row>
    <row r="10" spans="1:11" ht="25.5">
      <c r="A10" s="27" t="s">
        <v>127</v>
      </c>
      <c r="B10" s="28">
        <f>SUM(B5:B9)</f>
        <v>2522594870</v>
      </c>
      <c r="C10" s="29">
        <f aca="true" t="shared" si="0" ref="C10:K10">SUM(C5:C9)</f>
        <v>2496649519</v>
      </c>
      <c r="D10" s="30">
        <f t="shared" si="0"/>
        <v>2900012294</v>
      </c>
      <c r="E10" s="28">
        <f t="shared" si="0"/>
        <v>2895440600</v>
      </c>
      <c r="F10" s="29">
        <f t="shared" si="0"/>
        <v>2815155400</v>
      </c>
      <c r="G10" s="31">
        <f t="shared" si="0"/>
        <v>2815155400</v>
      </c>
      <c r="H10" s="32">
        <f t="shared" si="0"/>
        <v>0</v>
      </c>
      <c r="I10" s="28">
        <f t="shared" si="0"/>
        <v>3054873500</v>
      </c>
      <c r="J10" s="29">
        <f t="shared" si="0"/>
        <v>3240632800</v>
      </c>
      <c r="K10" s="31">
        <f t="shared" si="0"/>
        <v>3473627500</v>
      </c>
    </row>
    <row r="11" spans="1:11" ht="13.5">
      <c r="A11" s="22" t="s">
        <v>22</v>
      </c>
      <c r="B11" s="6">
        <v>533156691</v>
      </c>
      <c r="C11" s="6">
        <v>592773040</v>
      </c>
      <c r="D11" s="23">
        <v>644024835</v>
      </c>
      <c r="E11" s="24">
        <v>728269200</v>
      </c>
      <c r="F11" s="6">
        <v>716066100</v>
      </c>
      <c r="G11" s="25">
        <v>716066100</v>
      </c>
      <c r="H11" s="26">
        <v>0</v>
      </c>
      <c r="I11" s="24">
        <v>812123200</v>
      </c>
      <c r="J11" s="6">
        <v>881891100</v>
      </c>
      <c r="K11" s="25">
        <v>964278300</v>
      </c>
    </row>
    <row r="12" spans="1:11" ht="13.5">
      <c r="A12" s="22" t="s">
        <v>23</v>
      </c>
      <c r="B12" s="6">
        <v>22622277</v>
      </c>
      <c r="C12" s="6">
        <v>23891059</v>
      </c>
      <c r="D12" s="23">
        <v>25542372</v>
      </c>
      <c r="E12" s="24">
        <v>29146500</v>
      </c>
      <c r="F12" s="6">
        <v>29533100</v>
      </c>
      <c r="G12" s="25">
        <v>29533100</v>
      </c>
      <c r="H12" s="26">
        <v>0</v>
      </c>
      <c r="I12" s="24">
        <v>31880800</v>
      </c>
      <c r="J12" s="6">
        <v>34272900</v>
      </c>
      <c r="K12" s="25">
        <v>36844700</v>
      </c>
    </row>
    <row r="13" spans="1:11" ht="13.5">
      <c r="A13" s="22" t="s">
        <v>128</v>
      </c>
      <c r="B13" s="6">
        <v>339934990</v>
      </c>
      <c r="C13" s="6">
        <v>351345981</v>
      </c>
      <c r="D13" s="23">
        <v>352389420</v>
      </c>
      <c r="E13" s="24">
        <v>376848000</v>
      </c>
      <c r="F13" s="6">
        <v>376848000</v>
      </c>
      <c r="G13" s="25">
        <v>376848000</v>
      </c>
      <c r="H13" s="26">
        <v>0</v>
      </c>
      <c r="I13" s="24">
        <v>376066000</v>
      </c>
      <c r="J13" s="6">
        <v>408531600</v>
      </c>
      <c r="K13" s="25">
        <v>446487500</v>
      </c>
    </row>
    <row r="14" spans="1:11" ht="13.5">
      <c r="A14" s="22" t="s">
        <v>24</v>
      </c>
      <c r="B14" s="6">
        <v>71171448</v>
      </c>
      <c r="C14" s="6">
        <v>58693589</v>
      </c>
      <c r="D14" s="23">
        <v>68940376</v>
      </c>
      <c r="E14" s="24">
        <v>73401100</v>
      </c>
      <c r="F14" s="6">
        <v>73638800</v>
      </c>
      <c r="G14" s="25">
        <v>73638800</v>
      </c>
      <c r="H14" s="26">
        <v>0</v>
      </c>
      <c r="I14" s="24">
        <v>67884000</v>
      </c>
      <c r="J14" s="6">
        <v>70845600</v>
      </c>
      <c r="K14" s="25">
        <v>79420800</v>
      </c>
    </row>
    <row r="15" spans="1:11" ht="13.5">
      <c r="A15" s="22" t="s">
        <v>25</v>
      </c>
      <c r="B15" s="6">
        <v>1232743832</v>
      </c>
      <c r="C15" s="6">
        <v>1190422665</v>
      </c>
      <c r="D15" s="23">
        <v>1372629375</v>
      </c>
      <c r="E15" s="24">
        <v>1235290500</v>
      </c>
      <c r="F15" s="6">
        <v>1036338800</v>
      </c>
      <c r="G15" s="25">
        <v>1036338800</v>
      </c>
      <c r="H15" s="26">
        <v>0</v>
      </c>
      <c r="I15" s="24">
        <v>1115177900</v>
      </c>
      <c r="J15" s="6">
        <v>1163052900</v>
      </c>
      <c r="K15" s="25">
        <v>1228789300</v>
      </c>
    </row>
    <row r="16" spans="1:11" ht="13.5">
      <c r="A16" s="33" t="s">
        <v>26</v>
      </c>
      <c r="B16" s="6">
        <v>4357607</v>
      </c>
      <c r="C16" s="6">
        <v>18149132</v>
      </c>
      <c r="D16" s="23">
        <v>9319380</v>
      </c>
      <c r="E16" s="24">
        <v>11728800</v>
      </c>
      <c r="F16" s="6">
        <v>12161200</v>
      </c>
      <c r="G16" s="25">
        <v>12161200</v>
      </c>
      <c r="H16" s="26">
        <v>0</v>
      </c>
      <c r="I16" s="24">
        <v>12533600</v>
      </c>
      <c r="J16" s="6">
        <v>13285600</v>
      </c>
      <c r="K16" s="25">
        <v>14016300</v>
      </c>
    </row>
    <row r="17" spans="1:11" ht="13.5">
      <c r="A17" s="22" t="s">
        <v>27</v>
      </c>
      <c r="B17" s="6">
        <v>384785214</v>
      </c>
      <c r="C17" s="6">
        <v>364187754</v>
      </c>
      <c r="D17" s="23">
        <v>361342366</v>
      </c>
      <c r="E17" s="24">
        <v>428059400</v>
      </c>
      <c r="F17" s="6">
        <v>633664200</v>
      </c>
      <c r="G17" s="25">
        <v>633664200</v>
      </c>
      <c r="H17" s="26">
        <v>0</v>
      </c>
      <c r="I17" s="24">
        <v>600831000</v>
      </c>
      <c r="J17" s="6">
        <v>636109600</v>
      </c>
      <c r="K17" s="25">
        <v>672459900</v>
      </c>
    </row>
    <row r="18" spans="1:11" ht="13.5">
      <c r="A18" s="34" t="s">
        <v>28</v>
      </c>
      <c r="B18" s="35">
        <f>SUM(B11:B17)</f>
        <v>2588772059</v>
      </c>
      <c r="C18" s="36">
        <f aca="true" t="shared" si="1" ref="C18:K18">SUM(C11:C17)</f>
        <v>2599463220</v>
      </c>
      <c r="D18" s="37">
        <f t="shared" si="1"/>
        <v>2834188124</v>
      </c>
      <c r="E18" s="35">
        <f t="shared" si="1"/>
        <v>2882743500</v>
      </c>
      <c r="F18" s="36">
        <f t="shared" si="1"/>
        <v>2878250200</v>
      </c>
      <c r="G18" s="38">
        <f t="shared" si="1"/>
        <v>2878250200</v>
      </c>
      <c r="H18" s="39">
        <f t="shared" si="1"/>
        <v>0</v>
      </c>
      <c r="I18" s="35">
        <f t="shared" si="1"/>
        <v>3016496500</v>
      </c>
      <c r="J18" s="36">
        <f t="shared" si="1"/>
        <v>3207989300</v>
      </c>
      <c r="K18" s="38">
        <f t="shared" si="1"/>
        <v>3442296800</v>
      </c>
    </row>
    <row r="19" spans="1:11" ht="13.5">
      <c r="A19" s="34" t="s">
        <v>29</v>
      </c>
      <c r="B19" s="40">
        <f>+B10-B18</f>
        <v>-66177189</v>
      </c>
      <c r="C19" s="41">
        <f aca="true" t="shared" si="2" ref="C19:K19">+C10-C18</f>
        <v>-102813701</v>
      </c>
      <c r="D19" s="42">
        <f t="shared" si="2"/>
        <v>65824170</v>
      </c>
      <c r="E19" s="40">
        <f t="shared" si="2"/>
        <v>12697100</v>
      </c>
      <c r="F19" s="41">
        <f t="shared" si="2"/>
        <v>-63094800</v>
      </c>
      <c r="G19" s="43">
        <f t="shared" si="2"/>
        <v>-63094800</v>
      </c>
      <c r="H19" s="44">
        <f t="shared" si="2"/>
        <v>0</v>
      </c>
      <c r="I19" s="40">
        <f t="shared" si="2"/>
        <v>38377000</v>
      </c>
      <c r="J19" s="41">
        <f t="shared" si="2"/>
        <v>32643500</v>
      </c>
      <c r="K19" s="43">
        <f t="shared" si="2"/>
        <v>31330700</v>
      </c>
    </row>
    <row r="20" spans="1:11" ht="13.5">
      <c r="A20" s="22" t="s">
        <v>30</v>
      </c>
      <c r="B20" s="24">
        <v>215423297</v>
      </c>
      <c r="C20" s="6">
        <v>227078701</v>
      </c>
      <c r="D20" s="23">
        <v>147410835</v>
      </c>
      <c r="E20" s="24">
        <v>147304800</v>
      </c>
      <c r="F20" s="6">
        <v>151738800</v>
      </c>
      <c r="G20" s="25">
        <v>151738800</v>
      </c>
      <c r="H20" s="26">
        <v>0</v>
      </c>
      <c r="I20" s="24">
        <v>129223800</v>
      </c>
      <c r="J20" s="6">
        <v>165728000</v>
      </c>
      <c r="K20" s="25">
        <v>176732600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149246108</v>
      </c>
      <c r="C22" s="52">
        <f aca="true" t="shared" si="3" ref="C22:K22">SUM(C19:C21)</f>
        <v>124265000</v>
      </c>
      <c r="D22" s="53">
        <f t="shared" si="3"/>
        <v>213235005</v>
      </c>
      <c r="E22" s="51">
        <f t="shared" si="3"/>
        <v>160001900</v>
      </c>
      <c r="F22" s="52">
        <f t="shared" si="3"/>
        <v>88644000</v>
      </c>
      <c r="G22" s="54">
        <f t="shared" si="3"/>
        <v>88644000</v>
      </c>
      <c r="H22" s="55">
        <f t="shared" si="3"/>
        <v>0</v>
      </c>
      <c r="I22" s="51">
        <f t="shared" si="3"/>
        <v>167600800</v>
      </c>
      <c r="J22" s="52">
        <f t="shared" si="3"/>
        <v>198371500</v>
      </c>
      <c r="K22" s="54">
        <f t="shared" si="3"/>
        <v>208063300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149246108</v>
      </c>
      <c r="C24" s="41">
        <f aca="true" t="shared" si="4" ref="C24:K24">SUM(C22:C23)</f>
        <v>124265000</v>
      </c>
      <c r="D24" s="42">
        <f t="shared" si="4"/>
        <v>213235005</v>
      </c>
      <c r="E24" s="40">
        <f t="shared" si="4"/>
        <v>160001900</v>
      </c>
      <c r="F24" s="41">
        <f t="shared" si="4"/>
        <v>88644000</v>
      </c>
      <c r="G24" s="43">
        <f t="shared" si="4"/>
        <v>88644000</v>
      </c>
      <c r="H24" s="44">
        <f t="shared" si="4"/>
        <v>0</v>
      </c>
      <c r="I24" s="40">
        <f t="shared" si="4"/>
        <v>167600800</v>
      </c>
      <c r="J24" s="41">
        <f t="shared" si="4"/>
        <v>198371500</v>
      </c>
      <c r="K24" s="43">
        <f t="shared" si="4"/>
        <v>208063300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454372711</v>
      </c>
      <c r="C27" s="7">
        <v>393780918</v>
      </c>
      <c r="D27" s="64">
        <v>507909630</v>
      </c>
      <c r="E27" s="65">
        <v>521255100</v>
      </c>
      <c r="F27" s="7">
        <v>570504800</v>
      </c>
      <c r="G27" s="66">
        <v>570504800</v>
      </c>
      <c r="H27" s="67">
        <v>501363263</v>
      </c>
      <c r="I27" s="65">
        <v>525160800</v>
      </c>
      <c r="J27" s="7">
        <v>531998700</v>
      </c>
      <c r="K27" s="66">
        <v>550711500</v>
      </c>
    </row>
    <row r="28" spans="1:11" ht="13.5">
      <c r="A28" s="68" t="s">
        <v>30</v>
      </c>
      <c r="B28" s="6">
        <v>211795746</v>
      </c>
      <c r="C28" s="6">
        <v>222338774</v>
      </c>
      <c r="D28" s="23">
        <v>141285776</v>
      </c>
      <c r="E28" s="24">
        <v>137804800</v>
      </c>
      <c r="F28" s="6">
        <v>147738800</v>
      </c>
      <c r="G28" s="25">
        <v>147738800</v>
      </c>
      <c r="H28" s="26">
        <v>135840952</v>
      </c>
      <c r="I28" s="24">
        <v>129223800</v>
      </c>
      <c r="J28" s="6">
        <v>165728000</v>
      </c>
      <c r="K28" s="25">
        <v>176732600</v>
      </c>
    </row>
    <row r="29" spans="1:11" ht="13.5">
      <c r="A29" s="22" t="s">
        <v>132</v>
      </c>
      <c r="B29" s="6">
        <v>13017742</v>
      </c>
      <c r="C29" s="6">
        <v>4740000</v>
      </c>
      <c r="D29" s="23">
        <v>1924164</v>
      </c>
      <c r="E29" s="24">
        <v>0</v>
      </c>
      <c r="F29" s="6">
        <v>1058000</v>
      </c>
      <c r="G29" s="25">
        <v>1058000</v>
      </c>
      <c r="H29" s="26">
        <v>3827033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147302384</v>
      </c>
      <c r="C30" s="6">
        <v>94635811</v>
      </c>
      <c r="D30" s="23">
        <v>204961690</v>
      </c>
      <c r="E30" s="24">
        <v>100000000</v>
      </c>
      <c r="F30" s="6">
        <v>109968500</v>
      </c>
      <c r="G30" s="25">
        <v>109968500</v>
      </c>
      <c r="H30" s="26">
        <v>114845998</v>
      </c>
      <c r="I30" s="24">
        <v>310000000</v>
      </c>
      <c r="J30" s="6">
        <v>0</v>
      </c>
      <c r="K30" s="25">
        <v>310000000</v>
      </c>
    </row>
    <row r="31" spans="1:11" ht="13.5">
      <c r="A31" s="22" t="s">
        <v>35</v>
      </c>
      <c r="B31" s="6">
        <v>82256839</v>
      </c>
      <c r="C31" s="6">
        <v>72066333</v>
      </c>
      <c r="D31" s="23">
        <v>159738000</v>
      </c>
      <c r="E31" s="24">
        <v>283450300</v>
      </c>
      <c r="F31" s="6">
        <v>311739500</v>
      </c>
      <c r="G31" s="25">
        <v>311739500</v>
      </c>
      <c r="H31" s="26">
        <v>246849280</v>
      </c>
      <c r="I31" s="24">
        <v>85937000</v>
      </c>
      <c r="J31" s="6">
        <v>366270700</v>
      </c>
      <c r="K31" s="25">
        <v>63978900</v>
      </c>
    </row>
    <row r="32" spans="1:11" ht="13.5">
      <c r="A32" s="34" t="s">
        <v>36</v>
      </c>
      <c r="B32" s="7">
        <f>SUM(B28:B31)</f>
        <v>454372711</v>
      </c>
      <c r="C32" s="7">
        <f aca="true" t="shared" si="5" ref="C32:K32">SUM(C28:C31)</f>
        <v>393780918</v>
      </c>
      <c r="D32" s="64">
        <f t="shared" si="5"/>
        <v>507909630</v>
      </c>
      <c r="E32" s="65">
        <f t="shared" si="5"/>
        <v>521255100</v>
      </c>
      <c r="F32" s="7">
        <f t="shared" si="5"/>
        <v>570504800</v>
      </c>
      <c r="G32" s="66">
        <f t="shared" si="5"/>
        <v>570504800</v>
      </c>
      <c r="H32" s="67">
        <f t="shared" si="5"/>
        <v>501363263</v>
      </c>
      <c r="I32" s="65">
        <f t="shared" si="5"/>
        <v>525160800</v>
      </c>
      <c r="J32" s="7">
        <f t="shared" si="5"/>
        <v>531998700</v>
      </c>
      <c r="K32" s="66">
        <f t="shared" si="5"/>
        <v>550711500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807887240</v>
      </c>
      <c r="C35" s="6">
        <v>979545847</v>
      </c>
      <c r="D35" s="23">
        <v>1297322679</v>
      </c>
      <c r="E35" s="24">
        <v>954342216</v>
      </c>
      <c r="F35" s="6">
        <v>1012329949</v>
      </c>
      <c r="G35" s="25">
        <v>1012329949</v>
      </c>
      <c r="H35" s="26">
        <v>1043036927</v>
      </c>
      <c r="I35" s="24">
        <v>1208975611</v>
      </c>
      <c r="J35" s="6">
        <v>1251647107</v>
      </c>
      <c r="K35" s="25">
        <v>1638777981</v>
      </c>
    </row>
    <row r="36" spans="1:11" ht="13.5">
      <c r="A36" s="22" t="s">
        <v>39</v>
      </c>
      <c r="B36" s="6">
        <v>4952096724</v>
      </c>
      <c r="C36" s="6">
        <v>4992812045</v>
      </c>
      <c r="D36" s="23">
        <v>5389214350</v>
      </c>
      <c r="E36" s="24">
        <v>5377878255</v>
      </c>
      <c r="F36" s="6">
        <v>5427664263</v>
      </c>
      <c r="G36" s="25">
        <v>5427664263</v>
      </c>
      <c r="H36" s="26">
        <v>5599240543</v>
      </c>
      <c r="I36" s="24">
        <v>5731941473</v>
      </c>
      <c r="J36" s="6">
        <v>5855409985</v>
      </c>
      <c r="K36" s="25">
        <v>5959635355</v>
      </c>
    </row>
    <row r="37" spans="1:11" ht="13.5">
      <c r="A37" s="22" t="s">
        <v>40</v>
      </c>
      <c r="B37" s="6">
        <v>582411477</v>
      </c>
      <c r="C37" s="6">
        <v>732998705</v>
      </c>
      <c r="D37" s="23">
        <v>852781101</v>
      </c>
      <c r="E37" s="24">
        <v>609060855</v>
      </c>
      <c r="F37" s="6">
        <v>608546600</v>
      </c>
      <c r="G37" s="25">
        <v>608546600</v>
      </c>
      <c r="H37" s="26">
        <v>712303076</v>
      </c>
      <c r="I37" s="24">
        <v>657177112</v>
      </c>
      <c r="J37" s="6">
        <v>669010337</v>
      </c>
      <c r="K37" s="25">
        <v>705310154</v>
      </c>
    </row>
    <row r="38" spans="1:11" ht="13.5">
      <c r="A38" s="22" t="s">
        <v>41</v>
      </c>
      <c r="B38" s="6">
        <v>769810963</v>
      </c>
      <c r="C38" s="6">
        <v>689374498</v>
      </c>
      <c r="D38" s="23">
        <v>872144289</v>
      </c>
      <c r="E38" s="24">
        <v>695882179</v>
      </c>
      <c r="F38" s="6">
        <v>793014245</v>
      </c>
      <c r="G38" s="25">
        <v>793014245</v>
      </c>
      <c r="H38" s="26">
        <v>614244665</v>
      </c>
      <c r="I38" s="24">
        <v>946203979</v>
      </c>
      <c r="J38" s="6">
        <v>885131485</v>
      </c>
      <c r="K38" s="25">
        <v>1118313768</v>
      </c>
    </row>
    <row r="39" spans="1:11" ht="13.5">
      <c r="A39" s="22" t="s">
        <v>42</v>
      </c>
      <c r="B39" s="6">
        <v>4407761524</v>
      </c>
      <c r="C39" s="6">
        <v>4549984689</v>
      </c>
      <c r="D39" s="23">
        <v>4961611639</v>
      </c>
      <c r="E39" s="24">
        <v>5027277437</v>
      </c>
      <c r="F39" s="6">
        <v>5038433367</v>
      </c>
      <c r="G39" s="25">
        <v>5038433367</v>
      </c>
      <c r="H39" s="26">
        <v>5315729729</v>
      </c>
      <c r="I39" s="24">
        <v>5337535993</v>
      </c>
      <c r="J39" s="6">
        <v>5552915270</v>
      </c>
      <c r="K39" s="25">
        <v>5774789414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575522824</v>
      </c>
      <c r="C42" s="6">
        <v>435791185</v>
      </c>
      <c r="D42" s="23">
        <v>470137678</v>
      </c>
      <c r="E42" s="24">
        <v>493905045</v>
      </c>
      <c r="F42" s="6">
        <v>460735915</v>
      </c>
      <c r="G42" s="25">
        <v>460735915</v>
      </c>
      <c r="H42" s="26">
        <v>318828305</v>
      </c>
      <c r="I42" s="24">
        <v>543234599</v>
      </c>
      <c r="J42" s="6">
        <v>599117867</v>
      </c>
      <c r="K42" s="25">
        <v>646457696</v>
      </c>
    </row>
    <row r="43" spans="1:11" ht="13.5">
      <c r="A43" s="22" t="s">
        <v>45</v>
      </c>
      <c r="B43" s="6">
        <v>-433781501</v>
      </c>
      <c r="C43" s="6">
        <v>-309768004</v>
      </c>
      <c r="D43" s="23">
        <v>-504537860</v>
      </c>
      <c r="E43" s="24">
        <v>-499282632</v>
      </c>
      <c r="F43" s="6">
        <v>-520980280</v>
      </c>
      <c r="G43" s="25">
        <v>-520980280</v>
      </c>
      <c r="H43" s="26">
        <v>-499377626</v>
      </c>
      <c r="I43" s="24">
        <v>-525178722</v>
      </c>
      <c r="J43" s="6">
        <v>-530975703</v>
      </c>
      <c r="K43" s="25">
        <v>-547751130</v>
      </c>
    </row>
    <row r="44" spans="1:11" ht="13.5">
      <c r="A44" s="22" t="s">
        <v>46</v>
      </c>
      <c r="B44" s="6">
        <v>-124613132</v>
      </c>
      <c r="C44" s="6">
        <v>-85254411</v>
      </c>
      <c r="D44" s="23">
        <v>287109633</v>
      </c>
      <c r="E44" s="24">
        <v>-58864255</v>
      </c>
      <c r="F44" s="6">
        <v>-148777148</v>
      </c>
      <c r="G44" s="25">
        <v>-148777148</v>
      </c>
      <c r="H44" s="26">
        <v>-74144198</v>
      </c>
      <c r="I44" s="24">
        <v>153856100</v>
      </c>
      <c r="J44" s="6">
        <v>-84326100</v>
      </c>
      <c r="K44" s="25">
        <v>225308300</v>
      </c>
    </row>
    <row r="45" spans="1:11" ht="13.5">
      <c r="A45" s="34" t="s">
        <v>47</v>
      </c>
      <c r="B45" s="7">
        <v>421637538</v>
      </c>
      <c r="C45" s="7">
        <v>462406308</v>
      </c>
      <c r="D45" s="64">
        <v>715115759</v>
      </c>
      <c r="E45" s="65">
        <v>527935901</v>
      </c>
      <c r="F45" s="7">
        <v>510767708</v>
      </c>
      <c r="G45" s="66">
        <v>510767708</v>
      </c>
      <c r="H45" s="67">
        <v>460422240</v>
      </c>
      <c r="I45" s="65">
        <v>638788221</v>
      </c>
      <c r="J45" s="7">
        <v>622604285</v>
      </c>
      <c r="K45" s="66">
        <v>946619151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421637538</v>
      </c>
      <c r="C48" s="6">
        <v>462406308</v>
      </c>
      <c r="D48" s="23">
        <v>715115759</v>
      </c>
      <c r="E48" s="24">
        <v>436303828</v>
      </c>
      <c r="F48" s="6">
        <v>499248306</v>
      </c>
      <c r="G48" s="25">
        <v>499248306</v>
      </c>
      <c r="H48" s="26">
        <v>460422240</v>
      </c>
      <c r="I48" s="24">
        <v>638788217</v>
      </c>
      <c r="J48" s="6">
        <v>622604281</v>
      </c>
      <c r="K48" s="25">
        <v>946619147</v>
      </c>
    </row>
    <row r="49" spans="1:11" ht="13.5">
      <c r="A49" s="22" t="s">
        <v>50</v>
      </c>
      <c r="B49" s="6">
        <f>+B75</f>
        <v>143343425.74964017</v>
      </c>
      <c r="C49" s="6">
        <f aca="true" t="shared" si="6" ref="C49:K49">+C75</f>
        <v>192737949.91878724</v>
      </c>
      <c r="D49" s="23">
        <f t="shared" si="6"/>
        <v>120051585.7126019</v>
      </c>
      <c r="E49" s="24">
        <f t="shared" si="6"/>
        <v>329984313.68449515</v>
      </c>
      <c r="F49" s="6">
        <f t="shared" si="6"/>
        <v>284716019.7601401</v>
      </c>
      <c r="G49" s="25">
        <f t="shared" si="6"/>
        <v>284716019.7601401</v>
      </c>
      <c r="H49" s="26">
        <f t="shared" si="6"/>
        <v>794281197</v>
      </c>
      <c r="I49" s="24">
        <f t="shared" si="6"/>
        <v>458125237.11933994</v>
      </c>
      <c r="J49" s="6">
        <f t="shared" si="6"/>
        <v>72609733.70186019</v>
      </c>
      <c r="K49" s="25">
        <f t="shared" si="6"/>
        <v>406768405.5147574</v>
      </c>
    </row>
    <row r="50" spans="1:11" ht="13.5">
      <c r="A50" s="34" t="s">
        <v>51</v>
      </c>
      <c r="B50" s="7">
        <f>+B48-B49</f>
        <v>278294112.25035983</v>
      </c>
      <c r="C50" s="7">
        <f aca="true" t="shared" si="7" ref="C50:K50">+C48-C49</f>
        <v>269668358.08121276</v>
      </c>
      <c r="D50" s="64">
        <f t="shared" si="7"/>
        <v>595064173.2873981</v>
      </c>
      <c r="E50" s="65">
        <f t="shared" si="7"/>
        <v>106319514.31550485</v>
      </c>
      <c r="F50" s="7">
        <f t="shared" si="7"/>
        <v>214532286.23985988</v>
      </c>
      <c r="G50" s="66">
        <f t="shared" si="7"/>
        <v>214532286.23985988</v>
      </c>
      <c r="H50" s="67">
        <f t="shared" si="7"/>
        <v>-333858957</v>
      </c>
      <c r="I50" s="65">
        <f t="shared" si="7"/>
        <v>180662979.88066006</v>
      </c>
      <c r="J50" s="7">
        <f t="shared" si="7"/>
        <v>549994547.2981398</v>
      </c>
      <c r="K50" s="66">
        <f t="shared" si="7"/>
        <v>539850741.4852426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5053201776</v>
      </c>
      <c r="C53" s="6">
        <v>4451931844</v>
      </c>
      <c r="D53" s="23">
        <v>5445222005</v>
      </c>
      <c r="E53" s="24">
        <v>5377839619</v>
      </c>
      <c r="F53" s="6">
        <v>5638878157</v>
      </c>
      <c r="G53" s="25">
        <v>5638878157</v>
      </c>
      <c r="H53" s="26">
        <v>5603002272</v>
      </c>
      <c r="I53" s="24">
        <v>5731917957</v>
      </c>
      <c r="J53" s="6">
        <v>5847535057</v>
      </c>
      <c r="K53" s="25">
        <v>5943516057</v>
      </c>
    </row>
    <row r="54" spans="1:11" ht="13.5">
      <c r="A54" s="22" t="s">
        <v>128</v>
      </c>
      <c r="B54" s="6">
        <v>339934990</v>
      </c>
      <c r="C54" s="6">
        <v>351345981</v>
      </c>
      <c r="D54" s="23">
        <v>352389420</v>
      </c>
      <c r="E54" s="24">
        <v>376848000</v>
      </c>
      <c r="F54" s="6">
        <v>376848000</v>
      </c>
      <c r="G54" s="25">
        <v>376848000</v>
      </c>
      <c r="H54" s="26">
        <v>0</v>
      </c>
      <c r="I54" s="24">
        <v>376066000</v>
      </c>
      <c r="J54" s="6">
        <v>408531600</v>
      </c>
      <c r="K54" s="25">
        <v>446487500</v>
      </c>
    </row>
    <row r="55" spans="1:11" ht="13.5">
      <c r="A55" s="22" t="s">
        <v>54</v>
      </c>
      <c r="B55" s="6">
        <v>372190345</v>
      </c>
      <c r="C55" s="6">
        <v>70327073</v>
      </c>
      <c r="D55" s="23">
        <v>26871972</v>
      </c>
      <c r="E55" s="24">
        <v>179265500</v>
      </c>
      <c r="F55" s="6">
        <v>183517600</v>
      </c>
      <c r="G55" s="25">
        <v>183517600</v>
      </c>
      <c r="H55" s="26">
        <v>131097852</v>
      </c>
      <c r="I55" s="24">
        <v>168368500</v>
      </c>
      <c r="J55" s="6">
        <v>197681100</v>
      </c>
      <c r="K55" s="25">
        <v>217260400</v>
      </c>
    </row>
    <row r="56" spans="1:11" ht="13.5">
      <c r="A56" s="22" t="s">
        <v>55</v>
      </c>
      <c r="B56" s="6">
        <v>132082369</v>
      </c>
      <c r="C56" s="6">
        <v>142611178</v>
      </c>
      <c r="D56" s="23">
        <v>379821947</v>
      </c>
      <c r="E56" s="24">
        <v>534296400</v>
      </c>
      <c r="F56" s="6">
        <v>535142000</v>
      </c>
      <c r="G56" s="25">
        <v>535142000</v>
      </c>
      <c r="H56" s="26">
        <v>417132841</v>
      </c>
      <c r="I56" s="24">
        <v>608208300</v>
      </c>
      <c r="J56" s="6">
        <v>648082500</v>
      </c>
      <c r="K56" s="25">
        <v>690741800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86027000</v>
      </c>
      <c r="C59" s="6">
        <v>106763954</v>
      </c>
      <c r="D59" s="23">
        <v>105748671</v>
      </c>
      <c r="E59" s="24">
        <v>139455910</v>
      </c>
      <c r="F59" s="6">
        <v>131695197</v>
      </c>
      <c r="G59" s="25">
        <v>131695197</v>
      </c>
      <c r="H59" s="26">
        <v>131695197</v>
      </c>
      <c r="I59" s="24">
        <v>173350362</v>
      </c>
      <c r="J59" s="6">
        <v>182017878</v>
      </c>
      <c r="K59" s="25">
        <v>191118770</v>
      </c>
    </row>
    <row r="60" spans="1:11" ht="13.5">
      <c r="A60" s="33" t="s">
        <v>58</v>
      </c>
      <c r="B60" s="6">
        <v>35682000</v>
      </c>
      <c r="C60" s="6">
        <v>5975672</v>
      </c>
      <c r="D60" s="23">
        <v>10527017</v>
      </c>
      <c r="E60" s="24">
        <v>187931635</v>
      </c>
      <c r="F60" s="6">
        <v>185152841</v>
      </c>
      <c r="G60" s="25">
        <v>185152841</v>
      </c>
      <c r="H60" s="26">
        <v>185152841</v>
      </c>
      <c r="I60" s="24">
        <v>200855034</v>
      </c>
      <c r="J60" s="6">
        <v>210897282</v>
      </c>
      <c r="K60" s="25">
        <v>221442144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400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4938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226</v>
      </c>
      <c r="C64" s="92">
        <v>221</v>
      </c>
      <c r="D64" s="93">
        <v>132</v>
      </c>
      <c r="E64" s="91">
        <v>510</v>
      </c>
      <c r="F64" s="92">
        <v>120</v>
      </c>
      <c r="G64" s="93">
        <v>120</v>
      </c>
      <c r="H64" s="94">
        <v>120</v>
      </c>
      <c r="I64" s="91">
        <v>100</v>
      </c>
      <c r="J64" s="92">
        <v>100</v>
      </c>
      <c r="K64" s="93">
        <v>100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16609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0.9865896802117005</v>
      </c>
      <c r="C70" s="5">
        <f aca="true" t="shared" si="8" ref="C70:K70">IF(ISERROR(C71/C72),0,(C71/C72))</f>
        <v>1.0000776909779212</v>
      </c>
      <c r="D70" s="5">
        <f t="shared" si="8"/>
        <v>0.9601970570868893</v>
      </c>
      <c r="E70" s="5">
        <f t="shared" si="8"/>
        <v>0.9387409786821785</v>
      </c>
      <c r="F70" s="5">
        <f t="shared" si="8"/>
        <v>0.9577890654119845</v>
      </c>
      <c r="G70" s="5">
        <f t="shared" si="8"/>
        <v>0.9577890654119845</v>
      </c>
      <c r="H70" s="5">
        <f t="shared" si="8"/>
        <v>0</v>
      </c>
      <c r="I70" s="5">
        <f t="shared" si="8"/>
        <v>0.9408575653804853</v>
      </c>
      <c r="J70" s="5">
        <f t="shared" si="8"/>
        <v>0.9384805883055984</v>
      </c>
      <c r="K70" s="5">
        <f t="shared" si="8"/>
        <v>0.9390344156356226</v>
      </c>
    </row>
    <row r="71" spans="1:11" ht="12.75" hidden="1">
      <c r="A71" s="1" t="s">
        <v>134</v>
      </c>
      <c r="B71" s="1">
        <f>+B83</f>
        <v>2198000897</v>
      </c>
      <c r="C71" s="1">
        <f aca="true" t="shared" si="9" ref="C71:K71">+C83</f>
        <v>2178684756</v>
      </c>
      <c r="D71" s="1">
        <f t="shared" si="9"/>
        <v>2455969926</v>
      </c>
      <c r="E71" s="1">
        <f t="shared" si="9"/>
        <v>2372329032</v>
      </c>
      <c r="F71" s="1">
        <f t="shared" si="9"/>
        <v>2331683652</v>
      </c>
      <c r="G71" s="1">
        <f t="shared" si="9"/>
        <v>2331683652</v>
      </c>
      <c r="H71" s="1">
        <f t="shared" si="9"/>
        <v>2332893628</v>
      </c>
      <c r="I71" s="1">
        <f t="shared" si="9"/>
        <v>2486907835</v>
      </c>
      <c r="J71" s="1">
        <f t="shared" si="9"/>
        <v>2624223905</v>
      </c>
      <c r="K71" s="1">
        <f t="shared" si="9"/>
        <v>2805476874</v>
      </c>
    </row>
    <row r="72" spans="1:11" ht="12.75" hidden="1">
      <c r="A72" s="1" t="s">
        <v>135</v>
      </c>
      <c r="B72" s="1">
        <f>+B77</f>
        <v>2227877446</v>
      </c>
      <c r="C72" s="1">
        <f aca="true" t="shared" si="10" ref="C72:K72">+C77</f>
        <v>2178515505</v>
      </c>
      <c r="D72" s="1">
        <f t="shared" si="10"/>
        <v>2557776977</v>
      </c>
      <c r="E72" s="1">
        <f t="shared" si="10"/>
        <v>2527139100</v>
      </c>
      <c r="F72" s="1">
        <f t="shared" si="10"/>
        <v>2434443800</v>
      </c>
      <c r="G72" s="1">
        <f t="shared" si="10"/>
        <v>2434443800</v>
      </c>
      <c r="H72" s="1">
        <f t="shared" si="10"/>
        <v>0</v>
      </c>
      <c r="I72" s="1">
        <f t="shared" si="10"/>
        <v>2643235200</v>
      </c>
      <c r="J72" s="1">
        <f t="shared" si="10"/>
        <v>2796247400</v>
      </c>
      <c r="K72" s="1">
        <f t="shared" si="10"/>
        <v>2987618800</v>
      </c>
    </row>
    <row r="73" spans="1:11" ht="12.75" hidden="1">
      <c r="A73" s="1" t="s">
        <v>136</v>
      </c>
      <c r="B73" s="1">
        <f>+B74</f>
        <v>143742818.5</v>
      </c>
      <c r="C73" s="1">
        <f aca="true" t="shared" si="11" ref="C73:K73">+(C78+C80+C81+C82)-(B78+B80+B81+B82)</f>
        <v>136129222</v>
      </c>
      <c r="D73" s="1">
        <f t="shared" si="11"/>
        <v>57947984</v>
      </c>
      <c r="E73" s="1">
        <f t="shared" si="11"/>
        <v>-65914833</v>
      </c>
      <c r="F73" s="1">
        <f>+(F78+F80+F81+F82)-(D78+D80+D81+D82)</f>
        <v>-70871578</v>
      </c>
      <c r="G73" s="1">
        <f>+(G78+G80+G81+G82)-(D78+D80+D81+D82)</f>
        <v>-70871578</v>
      </c>
      <c r="H73" s="1">
        <f>+(H78+H80+H81+H82)-(D78+D80+D81+D82)</f>
        <v>2335646</v>
      </c>
      <c r="I73" s="1">
        <f>+(I78+I80+I81+I82)-(E78+E80+E81+E82)</f>
        <v>47997076</v>
      </c>
      <c r="J73" s="1">
        <f t="shared" si="11"/>
        <v>54502201</v>
      </c>
      <c r="K73" s="1">
        <f t="shared" si="11"/>
        <v>58442588</v>
      </c>
    </row>
    <row r="74" spans="1:11" ht="12.75" hidden="1">
      <c r="A74" s="1" t="s">
        <v>137</v>
      </c>
      <c r="B74" s="1">
        <f>+TREND(C74:E74)</f>
        <v>143742818.5</v>
      </c>
      <c r="C74" s="1">
        <f>+C73</f>
        <v>136129222</v>
      </c>
      <c r="D74" s="1">
        <f aca="true" t="shared" si="12" ref="D74:K74">+D73</f>
        <v>57947984</v>
      </c>
      <c r="E74" s="1">
        <f t="shared" si="12"/>
        <v>-65914833</v>
      </c>
      <c r="F74" s="1">
        <f t="shared" si="12"/>
        <v>-70871578</v>
      </c>
      <c r="G74" s="1">
        <f t="shared" si="12"/>
        <v>-70871578</v>
      </c>
      <c r="H74" s="1">
        <f t="shared" si="12"/>
        <v>2335646</v>
      </c>
      <c r="I74" s="1">
        <f t="shared" si="12"/>
        <v>47997076</v>
      </c>
      <c r="J74" s="1">
        <f t="shared" si="12"/>
        <v>54502201</v>
      </c>
      <c r="K74" s="1">
        <f t="shared" si="12"/>
        <v>58442588</v>
      </c>
    </row>
    <row r="75" spans="1:11" ht="12.75" hidden="1">
      <c r="A75" s="1" t="s">
        <v>138</v>
      </c>
      <c r="B75" s="1">
        <f>+B84-(((B80+B81+B78)*B70)-B79)</f>
        <v>143343425.74964017</v>
      </c>
      <c r="C75" s="1">
        <f aca="true" t="shared" si="13" ref="C75:K75">+C84-(((C80+C81+C78)*C70)-C79)</f>
        <v>192737949.91878724</v>
      </c>
      <c r="D75" s="1">
        <f t="shared" si="13"/>
        <v>120051585.7126019</v>
      </c>
      <c r="E75" s="1">
        <f t="shared" si="13"/>
        <v>329984313.68449515</v>
      </c>
      <c r="F75" s="1">
        <f t="shared" si="13"/>
        <v>284716019.7601401</v>
      </c>
      <c r="G75" s="1">
        <f t="shared" si="13"/>
        <v>284716019.7601401</v>
      </c>
      <c r="H75" s="1">
        <f t="shared" si="13"/>
        <v>794281197</v>
      </c>
      <c r="I75" s="1">
        <f t="shared" si="13"/>
        <v>458125237.11933994</v>
      </c>
      <c r="J75" s="1">
        <f t="shared" si="13"/>
        <v>72609733.70186019</v>
      </c>
      <c r="K75" s="1">
        <f t="shared" si="13"/>
        <v>406768405.5147574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2227877446</v>
      </c>
      <c r="C77" s="3">
        <v>2178515505</v>
      </c>
      <c r="D77" s="3">
        <v>2557776977</v>
      </c>
      <c r="E77" s="3">
        <v>2527139100</v>
      </c>
      <c r="F77" s="3">
        <v>2434443800</v>
      </c>
      <c r="G77" s="3">
        <v>2434443800</v>
      </c>
      <c r="H77" s="3">
        <v>0</v>
      </c>
      <c r="I77" s="3">
        <v>2643235200</v>
      </c>
      <c r="J77" s="3">
        <v>2796247400</v>
      </c>
      <c r="K77" s="3">
        <v>2987618800</v>
      </c>
    </row>
    <row r="78" spans="1:11" ht="12.75" hidden="1">
      <c r="A78" s="2" t="s">
        <v>65</v>
      </c>
      <c r="B78" s="3">
        <v>114931</v>
      </c>
      <c r="C78" s="3">
        <v>71828</v>
      </c>
      <c r="D78" s="3">
        <v>48103</v>
      </c>
      <c r="E78" s="3">
        <v>116562</v>
      </c>
      <c r="F78" s="3">
        <v>116562</v>
      </c>
      <c r="G78" s="3">
        <v>116562</v>
      </c>
      <c r="H78" s="3">
        <v>0</v>
      </c>
      <c r="I78" s="3">
        <v>23513</v>
      </c>
      <c r="J78" s="3">
        <v>24925</v>
      </c>
      <c r="K78" s="3">
        <v>26295</v>
      </c>
    </row>
    <row r="79" spans="1:11" ht="12.75" hidden="1">
      <c r="A79" s="2" t="s">
        <v>66</v>
      </c>
      <c r="B79" s="3">
        <v>388774626</v>
      </c>
      <c r="C79" s="3">
        <v>552457984</v>
      </c>
      <c r="D79" s="3">
        <v>614938317</v>
      </c>
      <c r="E79" s="3">
        <v>378920329</v>
      </c>
      <c r="F79" s="3">
        <v>378406074</v>
      </c>
      <c r="G79" s="3">
        <v>378406074</v>
      </c>
      <c r="H79" s="3">
        <v>469827803</v>
      </c>
      <c r="I79" s="3">
        <v>494097158</v>
      </c>
      <c r="J79" s="3">
        <v>500689158</v>
      </c>
      <c r="K79" s="3">
        <v>513639087</v>
      </c>
    </row>
    <row r="80" spans="1:11" ht="12.75" hidden="1">
      <c r="A80" s="2" t="s">
        <v>67</v>
      </c>
      <c r="B80" s="3">
        <v>251349755</v>
      </c>
      <c r="C80" s="3">
        <v>302656000</v>
      </c>
      <c r="D80" s="3">
        <v>350981207</v>
      </c>
      <c r="E80" s="3">
        <v>409030431</v>
      </c>
      <c r="F80" s="3">
        <v>404721312</v>
      </c>
      <c r="G80" s="3">
        <v>404721312</v>
      </c>
      <c r="H80" s="3">
        <v>412170563</v>
      </c>
      <c r="I80" s="3">
        <v>456032762</v>
      </c>
      <c r="J80" s="3">
        <v>508857554</v>
      </c>
      <c r="K80" s="3">
        <v>565419618</v>
      </c>
    </row>
    <row r="81" spans="1:11" ht="12.75" hidden="1">
      <c r="A81" s="2" t="s">
        <v>68</v>
      </c>
      <c r="B81" s="3">
        <v>61901126</v>
      </c>
      <c r="C81" s="3">
        <v>146772000</v>
      </c>
      <c r="D81" s="3">
        <v>156427331</v>
      </c>
      <c r="E81" s="3">
        <v>32381293</v>
      </c>
      <c r="F81" s="3">
        <v>31733667</v>
      </c>
      <c r="G81" s="3">
        <v>31733667</v>
      </c>
      <c r="H81" s="3">
        <v>97606357</v>
      </c>
      <c r="I81" s="3">
        <v>33479019</v>
      </c>
      <c r="J81" s="3">
        <v>35152969</v>
      </c>
      <c r="K81" s="3">
        <v>37030138</v>
      </c>
    </row>
    <row r="82" spans="1:11" ht="12.75" hidden="1">
      <c r="A82" s="2" t="s">
        <v>69</v>
      </c>
      <c r="B82" s="3">
        <v>44104</v>
      </c>
      <c r="C82" s="3">
        <v>39310</v>
      </c>
      <c r="D82" s="3">
        <v>30481</v>
      </c>
      <c r="E82" s="3">
        <v>44003</v>
      </c>
      <c r="F82" s="3">
        <v>44003</v>
      </c>
      <c r="G82" s="3">
        <v>44003</v>
      </c>
      <c r="H82" s="3">
        <v>45848</v>
      </c>
      <c r="I82" s="3">
        <v>34071</v>
      </c>
      <c r="J82" s="3">
        <v>36118</v>
      </c>
      <c r="K82" s="3">
        <v>38103</v>
      </c>
    </row>
    <row r="83" spans="1:11" ht="12.75" hidden="1">
      <c r="A83" s="2" t="s">
        <v>70</v>
      </c>
      <c r="B83" s="3">
        <v>2198000897</v>
      </c>
      <c r="C83" s="3">
        <v>2178684756</v>
      </c>
      <c r="D83" s="3">
        <v>2455969926</v>
      </c>
      <c r="E83" s="3">
        <v>2372329032</v>
      </c>
      <c r="F83" s="3">
        <v>2331683652</v>
      </c>
      <c r="G83" s="3">
        <v>2331683652</v>
      </c>
      <c r="H83" s="3">
        <v>2332893628</v>
      </c>
      <c r="I83" s="3">
        <v>2486907835</v>
      </c>
      <c r="J83" s="3">
        <v>2624223905</v>
      </c>
      <c r="K83" s="3">
        <v>2805476874</v>
      </c>
    </row>
    <row r="84" spans="1:11" ht="12.75" hidden="1">
      <c r="A84" s="2" t="s">
        <v>71</v>
      </c>
      <c r="B84" s="3">
        <v>63732276</v>
      </c>
      <c r="C84" s="3">
        <v>89814716</v>
      </c>
      <c r="D84" s="3">
        <v>-7628358</v>
      </c>
      <c r="E84" s="3">
        <v>365544680</v>
      </c>
      <c r="F84" s="3">
        <v>324453394</v>
      </c>
      <c r="G84" s="3">
        <v>324453394</v>
      </c>
      <c r="H84" s="3">
        <v>324453394</v>
      </c>
      <c r="I84" s="3">
        <v>424611064</v>
      </c>
      <c r="J84" s="3">
        <v>82487283</v>
      </c>
      <c r="K84" s="3">
        <v>458875065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33815896</v>
      </c>
      <c r="C5" s="6">
        <v>48690255</v>
      </c>
      <c r="D5" s="23">
        <v>50299609</v>
      </c>
      <c r="E5" s="24">
        <v>55553600</v>
      </c>
      <c r="F5" s="6">
        <v>54550450</v>
      </c>
      <c r="G5" s="25">
        <v>54550450</v>
      </c>
      <c r="H5" s="26">
        <v>47696476</v>
      </c>
      <c r="I5" s="24">
        <v>52039800</v>
      </c>
      <c r="J5" s="6">
        <v>59759860</v>
      </c>
      <c r="K5" s="25">
        <v>63050800</v>
      </c>
    </row>
    <row r="6" spans="1:11" ht="13.5">
      <c r="A6" s="22" t="s">
        <v>18</v>
      </c>
      <c r="B6" s="6">
        <v>63115000</v>
      </c>
      <c r="C6" s="6">
        <v>67635403</v>
      </c>
      <c r="D6" s="23">
        <v>72381553</v>
      </c>
      <c r="E6" s="24">
        <v>68870580</v>
      </c>
      <c r="F6" s="6">
        <v>71818530</v>
      </c>
      <c r="G6" s="25">
        <v>71818530</v>
      </c>
      <c r="H6" s="26">
        <v>78834109</v>
      </c>
      <c r="I6" s="24">
        <v>75347900</v>
      </c>
      <c r="J6" s="6">
        <v>79351350</v>
      </c>
      <c r="K6" s="25">
        <v>84057900</v>
      </c>
    </row>
    <row r="7" spans="1:11" ht="13.5">
      <c r="A7" s="22" t="s">
        <v>19</v>
      </c>
      <c r="B7" s="6">
        <v>4145570</v>
      </c>
      <c r="C7" s="6">
        <v>6466900</v>
      </c>
      <c r="D7" s="23">
        <v>5567036</v>
      </c>
      <c r="E7" s="24">
        <v>6898850</v>
      </c>
      <c r="F7" s="6">
        <v>7398850</v>
      </c>
      <c r="G7" s="25">
        <v>7398850</v>
      </c>
      <c r="H7" s="26">
        <v>4228990</v>
      </c>
      <c r="I7" s="24">
        <v>7790990</v>
      </c>
      <c r="J7" s="6">
        <v>8211710</v>
      </c>
      <c r="K7" s="25">
        <v>8662990</v>
      </c>
    </row>
    <row r="8" spans="1:11" ht="13.5">
      <c r="A8" s="22" t="s">
        <v>20</v>
      </c>
      <c r="B8" s="6">
        <v>127949381</v>
      </c>
      <c r="C8" s="6">
        <v>135560169</v>
      </c>
      <c r="D8" s="23">
        <v>148702887</v>
      </c>
      <c r="E8" s="24">
        <v>164648430</v>
      </c>
      <c r="F8" s="6">
        <v>164158570</v>
      </c>
      <c r="G8" s="25">
        <v>164158570</v>
      </c>
      <c r="H8" s="26">
        <v>176200118</v>
      </c>
      <c r="I8" s="24">
        <v>172280980</v>
      </c>
      <c r="J8" s="6">
        <v>186336480</v>
      </c>
      <c r="K8" s="25">
        <v>196553980</v>
      </c>
    </row>
    <row r="9" spans="1:11" ht="13.5">
      <c r="A9" s="22" t="s">
        <v>21</v>
      </c>
      <c r="B9" s="6">
        <v>39044776</v>
      </c>
      <c r="C9" s="6">
        <v>145632137</v>
      </c>
      <c r="D9" s="23">
        <v>44180538</v>
      </c>
      <c r="E9" s="24">
        <v>45569947</v>
      </c>
      <c r="F9" s="6">
        <v>45569940</v>
      </c>
      <c r="G9" s="25">
        <v>45569940</v>
      </c>
      <c r="H9" s="26">
        <v>60697774</v>
      </c>
      <c r="I9" s="24">
        <v>52741220</v>
      </c>
      <c r="J9" s="6">
        <v>56007260</v>
      </c>
      <c r="K9" s="25">
        <v>59478770</v>
      </c>
    </row>
    <row r="10" spans="1:11" ht="25.5">
      <c r="A10" s="27" t="s">
        <v>127</v>
      </c>
      <c r="B10" s="28">
        <f>SUM(B5:B9)</f>
        <v>268070623</v>
      </c>
      <c r="C10" s="29">
        <f aca="true" t="shared" si="0" ref="C10:K10">SUM(C5:C9)</f>
        <v>403984864</v>
      </c>
      <c r="D10" s="30">
        <f t="shared" si="0"/>
        <v>321131623</v>
      </c>
      <c r="E10" s="28">
        <f t="shared" si="0"/>
        <v>341541407</v>
      </c>
      <c r="F10" s="29">
        <f t="shared" si="0"/>
        <v>343496340</v>
      </c>
      <c r="G10" s="31">
        <f t="shared" si="0"/>
        <v>343496340</v>
      </c>
      <c r="H10" s="32">
        <f t="shared" si="0"/>
        <v>367657467</v>
      </c>
      <c r="I10" s="28">
        <f t="shared" si="0"/>
        <v>360200890</v>
      </c>
      <c r="J10" s="29">
        <f t="shared" si="0"/>
        <v>389666660</v>
      </c>
      <c r="K10" s="31">
        <f t="shared" si="0"/>
        <v>411804440</v>
      </c>
    </row>
    <row r="11" spans="1:11" ht="13.5">
      <c r="A11" s="22" t="s">
        <v>22</v>
      </c>
      <c r="B11" s="6">
        <v>68004897</v>
      </c>
      <c r="C11" s="6">
        <v>78958056</v>
      </c>
      <c r="D11" s="23">
        <v>99407223</v>
      </c>
      <c r="E11" s="24">
        <v>113956330</v>
      </c>
      <c r="F11" s="6">
        <v>107382410</v>
      </c>
      <c r="G11" s="25">
        <v>107382410</v>
      </c>
      <c r="H11" s="26">
        <v>107781822</v>
      </c>
      <c r="I11" s="24">
        <v>121724550</v>
      </c>
      <c r="J11" s="6">
        <v>130245230</v>
      </c>
      <c r="K11" s="25">
        <v>139362110</v>
      </c>
    </row>
    <row r="12" spans="1:11" ht="13.5">
      <c r="A12" s="22" t="s">
        <v>23</v>
      </c>
      <c r="B12" s="6">
        <v>15921150</v>
      </c>
      <c r="C12" s="6">
        <v>17442540</v>
      </c>
      <c r="D12" s="23">
        <v>17631706</v>
      </c>
      <c r="E12" s="24">
        <v>20114730</v>
      </c>
      <c r="F12" s="6">
        <v>20528650</v>
      </c>
      <c r="G12" s="25">
        <v>20528650</v>
      </c>
      <c r="H12" s="26">
        <v>20041006</v>
      </c>
      <c r="I12" s="24">
        <v>21657720</v>
      </c>
      <c r="J12" s="6">
        <v>23065490</v>
      </c>
      <c r="K12" s="25">
        <v>24564720</v>
      </c>
    </row>
    <row r="13" spans="1:11" ht="13.5">
      <c r="A13" s="22" t="s">
        <v>128</v>
      </c>
      <c r="B13" s="6">
        <v>34200045</v>
      </c>
      <c r="C13" s="6">
        <v>39990330</v>
      </c>
      <c r="D13" s="23">
        <v>41263952</v>
      </c>
      <c r="E13" s="24">
        <v>43708020</v>
      </c>
      <c r="F13" s="6">
        <v>45928430</v>
      </c>
      <c r="G13" s="25">
        <v>45928430</v>
      </c>
      <c r="H13" s="26">
        <v>50419344</v>
      </c>
      <c r="I13" s="24">
        <v>47306280</v>
      </c>
      <c r="J13" s="6">
        <v>48725480</v>
      </c>
      <c r="K13" s="25">
        <v>50187280</v>
      </c>
    </row>
    <row r="14" spans="1:11" ht="13.5">
      <c r="A14" s="22" t="s">
        <v>24</v>
      </c>
      <c r="B14" s="6">
        <v>617534</v>
      </c>
      <c r="C14" s="6">
        <v>576526</v>
      </c>
      <c r="D14" s="23">
        <v>537243</v>
      </c>
      <c r="E14" s="24">
        <v>566500</v>
      </c>
      <c r="F14" s="6">
        <v>566500</v>
      </c>
      <c r="G14" s="25">
        <v>566500</v>
      </c>
      <c r="H14" s="26">
        <v>490496</v>
      </c>
      <c r="I14" s="24">
        <v>343000</v>
      </c>
      <c r="J14" s="6">
        <v>361520</v>
      </c>
      <c r="K14" s="25">
        <v>381000</v>
      </c>
    </row>
    <row r="15" spans="1:11" ht="13.5">
      <c r="A15" s="22" t="s">
        <v>25</v>
      </c>
      <c r="B15" s="6">
        <v>39424565</v>
      </c>
      <c r="C15" s="6">
        <v>43727155</v>
      </c>
      <c r="D15" s="23">
        <v>45758770</v>
      </c>
      <c r="E15" s="24">
        <v>59587080</v>
      </c>
      <c r="F15" s="6">
        <v>57938770</v>
      </c>
      <c r="G15" s="25">
        <v>57938770</v>
      </c>
      <c r="H15" s="26">
        <v>56599212</v>
      </c>
      <c r="I15" s="24">
        <v>61042130</v>
      </c>
      <c r="J15" s="6">
        <v>64116320</v>
      </c>
      <c r="K15" s="25">
        <v>67362040</v>
      </c>
    </row>
    <row r="16" spans="1:11" ht="13.5">
      <c r="A16" s="33" t="s">
        <v>26</v>
      </c>
      <c r="B16" s="6">
        <v>0</v>
      </c>
      <c r="C16" s="6">
        <v>3865496</v>
      </c>
      <c r="D16" s="23">
        <v>4573684</v>
      </c>
      <c r="E16" s="24">
        <v>3891250</v>
      </c>
      <c r="F16" s="6">
        <v>4144800</v>
      </c>
      <c r="G16" s="25">
        <v>4144800</v>
      </c>
      <c r="H16" s="26">
        <v>3321638</v>
      </c>
      <c r="I16" s="24">
        <v>3900600</v>
      </c>
      <c r="J16" s="6">
        <v>4150880</v>
      </c>
      <c r="K16" s="25">
        <v>5155680</v>
      </c>
    </row>
    <row r="17" spans="1:11" ht="13.5">
      <c r="A17" s="22" t="s">
        <v>27</v>
      </c>
      <c r="B17" s="6">
        <v>125346697</v>
      </c>
      <c r="C17" s="6">
        <v>156646281</v>
      </c>
      <c r="D17" s="23">
        <v>157001482</v>
      </c>
      <c r="E17" s="24">
        <v>143016320</v>
      </c>
      <c r="F17" s="6">
        <v>152812700</v>
      </c>
      <c r="G17" s="25">
        <v>152812700</v>
      </c>
      <c r="H17" s="26">
        <v>151365040</v>
      </c>
      <c r="I17" s="24">
        <v>150375030</v>
      </c>
      <c r="J17" s="6">
        <v>159990070</v>
      </c>
      <c r="K17" s="25">
        <v>165710040</v>
      </c>
    </row>
    <row r="18" spans="1:11" ht="13.5">
      <c r="A18" s="34" t="s">
        <v>28</v>
      </c>
      <c r="B18" s="35">
        <f>SUM(B11:B17)</f>
        <v>283514888</v>
      </c>
      <c r="C18" s="36">
        <f aca="true" t="shared" si="1" ref="C18:K18">SUM(C11:C17)</f>
        <v>341206384</v>
      </c>
      <c r="D18" s="37">
        <f t="shared" si="1"/>
        <v>366174060</v>
      </c>
      <c r="E18" s="35">
        <f t="shared" si="1"/>
        <v>384840230</v>
      </c>
      <c r="F18" s="36">
        <f t="shared" si="1"/>
        <v>389302260</v>
      </c>
      <c r="G18" s="38">
        <f t="shared" si="1"/>
        <v>389302260</v>
      </c>
      <c r="H18" s="39">
        <f t="shared" si="1"/>
        <v>390018558</v>
      </c>
      <c r="I18" s="35">
        <f t="shared" si="1"/>
        <v>406349310</v>
      </c>
      <c r="J18" s="36">
        <f t="shared" si="1"/>
        <v>430654990</v>
      </c>
      <c r="K18" s="38">
        <f t="shared" si="1"/>
        <v>452722870</v>
      </c>
    </row>
    <row r="19" spans="1:11" ht="13.5">
      <c r="A19" s="34" t="s">
        <v>29</v>
      </c>
      <c r="B19" s="40">
        <f>+B10-B18</f>
        <v>-15444265</v>
      </c>
      <c r="C19" s="41">
        <f aca="true" t="shared" si="2" ref="C19:K19">+C10-C18</f>
        <v>62778480</v>
      </c>
      <c r="D19" s="42">
        <f t="shared" si="2"/>
        <v>-45042437</v>
      </c>
      <c r="E19" s="40">
        <f t="shared" si="2"/>
        <v>-43298823</v>
      </c>
      <c r="F19" s="41">
        <f t="shared" si="2"/>
        <v>-45805920</v>
      </c>
      <c r="G19" s="43">
        <f t="shared" si="2"/>
        <v>-45805920</v>
      </c>
      <c r="H19" s="44">
        <f t="shared" si="2"/>
        <v>-22361091</v>
      </c>
      <c r="I19" s="40">
        <f t="shared" si="2"/>
        <v>-46148420</v>
      </c>
      <c r="J19" s="41">
        <f t="shared" si="2"/>
        <v>-40988330</v>
      </c>
      <c r="K19" s="43">
        <f t="shared" si="2"/>
        <v>-40918430</v>
      </c>
    </row>
    <row r="20" spans="1:11" ht="13.5">
      <c r="A20" s="22" t="s">
        <v>30</v>
      </c>
      <c r="B20" s="24">
        <v>49117816</v>
      </c>
      <c r="C20" s="6">
        <v>65674184</v>
      </c>
      <c r="D20" s="23">
        <v>57024355</v>
      </c>
      <c r="E20" s="24">
        <v>50448450</v>
      </c>
      <c r="F20" s="6">
        <v>52149600</v>
      </c>
      <c r="G20" s="25">
        <v>52149600</v>
      </c>
      <c r="H20" s="26">
        <v>39333472</v>
      </c>
      <c r="I20" s="24">
        <v>59648000</v>
      </c>
      <c r="J20" s="6">
        <v>51869520</v>
      </c>
      <c r="K20" s="25">
        <v>56129000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33673551</v>
      </c>
      <c r="C22" s="52">
        <f aca="true" t="shared" si="3" ref="C22:K22">SUM(C19:C21)</f>
        <v>128452664</v>
      </c>
      <c r="D22" s="53">
        <f t="shared" si="3"/>
        <v>11981918</v>
      </c>
      <c r="E22" s="51">
        <f t="shared" si="3"/>
        <v>7149627</v>
      </c>
      <c r="F22" s="52">
        <f t="shared" si="3"/>
        <v>6343680</v>
      </c>
      <c r="G22" s="54">
        <f t="shared" si="3"/>
        <v>6343680</v>
      </c>
      <c r="H22" s="55">
        <f t="shared" si="3"/>
        <v>16972381</v>
      </c>
      <c r="I22" s="51">
        <f t="shared" si="3"/>
        <v>13499580</v>
      </c>
      <c r="J22" s="52">
        <f t="shared" si="3"/>
        <v>10881190</v>
      </c>
      <c r="K22" s="54">
        <f t="shared" si="3"/>
        <v>15210570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33673551</v>
      </c>
      <c r="C24" s="41">
        <f aca="true" t="shared" si="4" ref="C24:K24">SUM(C22:C23)</f>
        <v>128452664</v>
      </c>
      <c r="D24" s="42">
        <f t="shared" si="4"/>
        <v>11981918</v>
      </c>
      <c r="E24" s="40">
        <f t="shared" si="4"/>
        <v>7149627</v>
      </c>
      <c r="F24" s="41">
        <f t="shared" si="4"/>
        <v>6343680</v>
      </c>
      <c r="G24" s="43">
        <f t="shared" si="4"/>
        <v>6343680</v>
      </c>
      <c r="H24" s="44">
        <f t="shared" si="4"/>
        <v>16972381</v>
      </c>
      <c r="I24" s="40">
        <f t="shared" si="4"/>
        <v>13499580</v>
      </c>
      <c r="J24" s="41">
        <f t="shared" si="4"/>
        <v>10881190</v>
      </c>
      <c r="K24" s="43">
        <f t="shared" si="4"/>
        <v>15210570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58805940</v>
      </c>
      <c r="C27" s="7">
        <v>68502049</v>
      </c>
      <c r="D27" s="64">
        <v>75016899</v>
      </c>
      <c r="E27" s="65">
        <v>50447700</v>
      </c>
      <c r="F27" s="7">
        <v>50447700</v>
      </c>
      <c r="G27" s="66">
        <v>50447700</v>
      </c>
      <c r="H27" s="67">
        <v>46129088</v>
      </c>
      <c r="I27" s="65">
        <v>74043000</v>
      </c>
      <c r="J27" s="7">
        <v>60280000</v>
      </c>
      <c r="K27" s="66">
        <v>64129000</v>
      </c>
    </row>
    <row r="28" spans="1:11" ht="13.5">
      <c r="A28" s="68" t="s">
        <v>30</v>
      </c>
      <c r="B28" s="6">
        <v>58805940</v>
      </c>
      <c r="C28" s="6">
        <v>68502049</v>
      </c>
      <c r="D28" s="23">
        <v>75016899</v>
      </c>
      <c r="E28" s="24">
        <v>50447700</v>
      </c>
      <c r="F28" s="6">
        <v>50447700</v>
      </c>
      <c r="G28" s="25">
        <v>50447700</v>
      </c>
      <c r="H28" s="26">
        <v>46129088</v>
      </c>
      <c r="I28" s="24">
        <v>64043000</v>
      </c>
      <c r="J28" s="6">
        <v>53280000</v>
      </c>
      <c r="K28" s="25">
        <v>56129000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10000000</v>
      </c>
      <c r="J31" s="6">
        <v>7000000</v>
      </c>
      <c r="K31" s="25">
        <v>8000000</v>
      </c>
    </row>
    <row r="32" spans="1:11" ht="13.5">
      <c r="A32" s="34" t="s">
        <v>36</v>
      </c>
      <c r="B32" s="7">
        <f>SUM(B28:B31)</f>
        <v>58805940</v>
      </c>
      <c r="C32" s="7">
        <f aca="true" t="shared" si="5" ref="C32:K32">SUM(C28:C31)</f>
        <v>68502049</v>
      </c>
      <c r="D32" s="64">
        <f t="shared" si="5"/>
        <v>75016899</v>
      </c>
      <c r="E32" s="65">
        <f t="shared" si="5"/>
        <v>50447700</v>
      </c>
      <c r="F32" s="7">
        <f t="shared" si="5"/>
        <v>50447700</v>
      </c>
      <c r="G32" s="66">
        <f t="shared" si="5"/>
        <v>50447700</v>
      </c>
      <c r="H32" s="67">
        <f t="shared" si="5"/>
        <v>46129088</v>
      </c>
      <c r="I32" s="65">
        <f t="shared" si="5"/>
        <v>74043000</v>
      </c>
      <c r="J32" s="7">
        <f t="shared" si="5"/>
        <v>60280000</v>
      </c>
      <c r="K32" s="66">
        <f t="shared" si="5"/>
        <v>64129000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106145866</v>
      </c>
      <c r="C35" s="6">
        <v>148139899</v>
      </c>
      <c r="D35" s="23">
        <v>112511522</v>
      </c>
      <c r="E35" s="24">
        <v>89634000</v>
      </c>
      <c r="F35" s="6">
        <v>84596000</v>
      </c>
      <c r="G35" s="25">
        <v>84596000</v>
      </c>
      <c r="H35" s="26">
        <v>137615793</v>
      </c>
      <c r="I35" s="24">
        <v>62461000</v>
      </c>
      <c r="J35" s="6">
        <v>73041000</v>
      </c>
      <c r="K35" s="25">
        <v>78301000</v>
      </c>
    </row>
    <row r="36" spans="1:11" ht="13.5">
      <c r="A36" s="22" t="s">
        <v>39</v>
      </c>
      <c r="B36" s="6">
        <v>678633329</v>
      </c>
      <c r="C36" s="6">
        <v>807791998</v>
      </c>
      <c r="D36" s="23">
        <v>833602793</v>
      </c>
      <c r="E36" s="24">
        <v>863102000</v>
      </c>
      <c r="F36" s="6">
        <v>876106000</v>
      </c>
      <c r="G36" s="25">
        <v>876106000</v>
      </c>
      <c r="H36" s="26">
        <v>829068922</v>
      </c>
      <c r="I36" s="24">
        <v>924599000</v>
      </c>
      <c r="J36" s="6">
        <v>942646000</v>
      </c>
      <c r="K36" s="25">
        <v>980873000</v>
      </c>
    </row>
    <row r="37" spans="1:11" ht="13.5">
      <c r="A37" s="22" t="s">
        <v>40</v>
      </c>
      <c r="B37" s="6">
        <v>49982332</v>
      </c>
      <c r="C37" s="6">
        <v>80369243</v>
      </c>
      <c r="D37" s="23">
        <v>54882737</v>
      </c>
      <c r="E37" s="24">
        <v>41759000</v>
      </c>
      <c r="F37" s="6">
        <v>54564000</v>
      </c>
      <c r="G37" s="25">
        <v>54564000</v>
      </c>
      <c r="H37" s="26">
        <v>50149233</v>
      </c>
      <c r="I37" s="24">
        <v>53496000</v>
      </c>
      <c r="J37" s="6">
        <v>58843000</v>
      </c>
      <c r="K37" s="25">
        <v>66163000</v>
      </c>
    </row>
    <row r="38" spans="1:11" ht="13.5">
      <c r="A38" s="22" t="s">
        <v>41</v>
      </c>
      <c r="B38" s="6">
        <v>20746603</v>
      </c>
      <c r="C38" s="6">
        <v>19789191</v>
      </c>
      <c r="D38" s="23">
        <v>21677759</v>
      </c>
      <c r="E38" s="24">
        <v>19807000</v>
      </c>
      <c r="F38" s="6">
        <v>19935000</v>
      </c>
      <c r="G38" s="25">
        <v>19935000</v>
      </c>
      <c r="H38" s="26">
        <v>22279368</v>
      </c>
      <c r="I38" s="24">
        <v>19812000</v>
      </c>
      <c r="J38" s="6">
        <v>19669000</v>
      </c>
      <c r="K38" s="25">
        <v>19826000</v>
      </c>
    </row>
    <row r="39" spans="1:11" ht="13.5">
      <c r="A39" s="22" t="s">
        <v>42</v>
      </c>
      <c r="B39" s="6">
        <v>714050260</v>
      </c>
      <c r="C39" s="6">
        <v>855773463</v>
      </c>
      <c r="D39" s="23">
        <v>869553819</v>
      </c>
      <c r="E39" s="24">
        <v>891170000</v>
      </c>
      <c r="F39" s="6">
        <v>886203000</v>
      </c>
      <c r="G39" s="25">
        <v>886203000</v>
      </c>
      <c r="H39" s="26">
        <v>894256114</v>
      </c>
      <c r="I39" s="24">
        <v>913752000</v>
      </c>
      <c r="J39" s="6">
        <v>937175000</v>
      </c>
      <c r="K39" s="25">
        <v>973185000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66212444</v>
      </c>
      <c r="C42" s="6">
        <v>100863934</v>
      </c>
      <c r="D42" s="23">
        <v>48501044</v>
      </c>
      <c r="E42" s="24">
        <v>46943994</v>
      </c>
      <c r="F42" s="6">
        <v>23943002</v>
      </c>
      <c r="G42" s="25">
        <v>23943002</v>
      </c>
      <c r="H42" s="26">
        <v>60225995</v>
      </c>
      <c r="I42" s="24">
        <v>50995008</v>
      </c>
      <c r="J42" s="6">
        <v>58273361</v>
      </c>
      <c r="K42" s="25">
        <v>87407512</v>
      </c>
    </row>
    <row r="43" spans="1:11" ht="13.5">
      <c r="A43" s="22" t="s">
        <v>45</v>
      </c>
      <c r="B43" s="6">
        <v>-58805940</v>
      </c>
      <c r="C43" s="6">
        <v>-67494921</v>
      </c>
      <c r="D43" s="23">
        <v>-74621842</v>
      </c>
      <c r="E43" s="24">
        <v>-50239996</v>
      </c>
      <c r="F43" s="6">
        <v>-50239996</v>
      </c>
      <c r="G43" s="25">
        <v>-50239996</v>
      </c>
      <c r="H43" s="26">
        <v>-46235108</v>
      </c>
      <c r="I43" s="24">
        <v>-72543000</v>
      </c>
      <c r="J43" s="6">
        <v>-58279520</v>
      </c>
      <c r="K43" s="25">
        <v>-61628990</v>
      </c>
    </row>
    <row r="44" spans="1:11" ht="13.5">
      <c r="A44" s="22" t="s">
        <v>46</v>
      </c>
      <c r="B44" s="6">
        <v>119700</v>
      </c>
      <c r="C44" s="6">
        <v>35073</v>
      </c>
      <c r="D44" s="23">
        <v>-205642</v>
      </c>
      <c r="E44" s="24">
        <v>-288004</v>
      </c>
      <c r="F44" s="6">
        <v>-288004</v>
      </c>
      <c r="G44" s="25">
        <v>-288004</v>
      </c>
      <c r="H44" s="26">
        <v>-342816</v>
      </c>
      <c r="I44" s="24">
        <v>-348996</v>
      </c>
      <c r="J44" s="6">
        <v>-347000</v>
      </c>
      <c r="K44" s="25">
        <v>-357000</v>
      </c>
    </row>
    <row r="45" spans="1:11" ht="13.5">
      <c r="A45" s="34" t="s">
        <v>47</v>
      </c>
      <c r="B45" s="7">
        <v>79034476</v>
      </c>
      <c r="C45" s="7">
        <v>112438562</v>
      </c>
      <c r="D45" s="64">
        <v>86112122</v>
      </c>
      <c r="E45" s="65">
        <v>70305083</v>
      </c>
      <c r="F45" s="7">
        <v>59527004</v>
      </c>
      <c r="G45" s="66">
        <v>59527004</v>
      </c>
      <c r="H45" s="67">
        <v>99770809</v>
      </c>
      <c r="I45" s="65">
        <v>37630011</v>
      </c>
      <c r="J45" s="7">
        <v>37276852</v>
      </c>
      <c r="K45" s="66">
        <v>62698374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79035479</v>
      </c>
      <c r="C48" s="6">
        <v>112439564</v>
      </c>
      <c r="D48" s="23">
        <v>86123738</v>
      </c>
      <c r="E48" s="24">
        <v>70306000</v>
      </c>
      <c r="F48" s="6">
        <v>77028000</v>
      </c>
      <c r="G48" s="25">
        <v>77028000</v>
      </c>
      <c r="H48" s="26">
        <v>99771809</v>
      </c>
      <c r="I48" s="24">
        <v>37631000</v>
      </c>
      <c r="J48" s="6">
        <v>37278000</v>
      </c>
      <c r="K48" s="25">
        <v>62699000</v>
      </c>
    </row>
    <row r="49" spans="1:11" ht="13.5">
      <c r="A49" s="22" t="s">
        <v>50</v>
      </c>
      <c r="B49" s="6">
        <f>+B75</f>
        <v>29602581.725944992</v>
      </c>
      <c r="C49" s="6">
        <f aca="true" t="shared" si="6" ref="C49:K49">+C75</f>
        <v>67252313.10530138</v>
      </c>
      <c r="D49" s="23">
        <f t="shared" si="6"/>
        <v>38150532.2976648</v>
      </c>
      <c r="E49" s="24">
        <f t="shared" si="6"/>
        <v>33745804.862612106</v>
      </c>
      <c r="F49" s="6">
        <f t="shared" si="6"/>
        <v>54739064.46664497</v>
      </c>
      <c r="G49" s="25">
        <f t="shared" si="6"/>
        <v>54739064.46664497</v>
      </c>
      <c r="H49" s="26">
        <f t="shared" si="6"/>
        <v>25001872.596892238</v>
      </c>
      <c r="I49" s="24">
        <f t="shared" si="6"/>
        <v>34256617.53382374</v>
      </c>
      <c r="J49" s="6">
        <f t="shared" si="6"/>
        <v>30236356.260082215</v>
      </c>
      <c r="K49" s="25">
        <f t="shared" si="6"/>
        <v>56187690.89087145</v>
      </c>
    </row>
    <row r="50" spans="1:11" ht="13.5">
      <c r="A50" s="34" t="s">
        <v>51</v>
      </c>
      <c r="B50" s="7">
        <f>+B48-B49</f>
        <v>49432897.274055004</v>
      </c>
      <c r="C50" s="7">
        <f aca="true" t="shared" si="7" ref="C50:K50">+C48-C49</f>
        <v>45187250.89469862</v>
      </c>
      <c r="D50" s="64">
        <f t="shared" si="7"/>
        <v>47973205.7023352</v>
      </c>
      <c r="E50" s="65">
        <f t="shared" si="7"/>
        <v>36560195.137387894</v>
      </c>
      <c r="F50" s="7">
        <f t="shared" si="7"/>
        <v>22288935.533355027</v>
      </c>
      <c r="G50" s="66">
        <f t="shared" si="7"/>
        <v>22288935.533355027</v>
      </c>
      <c r="H50" s="67">
        <f t="shared" si="7"/>
        <v>74769936.40310776</v>
      </c>
      <c r="I50" s="65">
        <f t="shared" si="7"/>
        <v>3374382.4661762565</v>
      </c>
      <c r="J50" s="7">
        <f t="shared" si="7"/>
        <v>7041643.739917785</v>
      </c>
      <c r="K50" s="66">
        <f t="shared" si="7"/>
        <v>6511309.10912855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667666425</v>
      </c>
      <c r="C53" s="6">
        <v>806418020</v>
      </c>
      <c r="D53" s="23">
        <v>832225764</v>
      </c>
      <c r="E53" s="24">
        <v>861645160</v>
      </c>
      <c r="F53" s="6">
        <v>861645160</v>
      </c>
      <c r="G53" s="25">
        <v>861645160</v>
      </c>
      <c r="H53" s="26">
        <v>799746821</v>
      </c>
      <c r="I53" s="24">
        <v>910527000</v>
      </c>
      <c r="J53" s="6">
        <v>918269000</v>
      </c>
      <c r="K53" s="25">
        <v>934483000</v>
      </c>
    </row>
    <row r="54" spans="1:11" ht="13.5">
      <c r="A54" s="22" t="s">
        <v>128</v>
      </c>
      <c r="B54" s="6">
        <v>34200045</v>
      </c>
      <c r="C54" s="6">
        <v>39990330</v>
      </c>
      <c r="D54" s="23">
        <v>41263952</v>
      </c>
      <c r="E54" s="24">
        <v>43708020</v>
      </c>
      <c r="F54" s="6">
        <v>45928430</v>
      </c>
      <c r="G54" s="25">
        <v>45928430</v>
      </c>
      <c r="H54" s="26">
        <v>50419344</v>
      </c>
      <c r="I54" s="24">
        <v>47306280</v>
      </c>
      <c r="J54" s="6">
        <v>48725480</v>
      </c>
      <c r="K54" s="25">
        <v>50187280</v>
      </c>
    </row>
    <row r="55" spans="1:11" ht="13.5">
      <c r="A55" s="22" t="s">
        <v>54</v>
      </c>
      <c r="B55" s="6">
        <v>1675157</v>
      </c>
      <c r="C55" s="6">
        <v>50316963</v>
      </c>
      <c r="D55" s="23">
        <v>0</v>
      </c>
      <c r="E55" s="24">
        <v>21260000</v>
      </c>
      <c r="F55" s="6">
        <v>21260000</v>
      </c>
      <c r="G55" s="25">
        <v>21260000</v>
      </c>
      <c r="H55" s="26">
        <v>12832915</v>
      </c>
      <c r="I55" s="24">
        <v>14720000</v>
      </c>
      <c r="J55" s="6">
        <v>31834500</v>
      </c>
      <c r="K55" s="25">
        <v>29990890</v>
      </c>
    </row>
    <row r="56" spans="1:11" ht="13.5">
      <c r="A56" s="22" t="s">
        <v>55</v>
      </c>
      <c r="B56" s="6">
        <v>0</v>
      </c>
      <c r="C56" s="6">
        <v>21348145</v>
      </c>
      <c r="D56" s="23">
        <v>20387563</v>
      </c>
      <c r="E56" s="24">
        <v>0</v>
      </c>
      <c r="F56" s="6">
        <v>0</v>
      </c>
      <c r="G56" s="25">
        <v>0</v>
      </c>
      <c r="H56" s="26">
        <v>0</v>
      </c>
      <c r="I56" s="24">
        <v>24991738</v>
      </c>
      <c r="J56" s="6">
        <v>26636130</v>
      </c>
      <c r="K56" s="25">
        <v>28402262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3390000</v>
      </c>
      <c r="C59" s="6">
        <v>3397000</v>
      </c>
      <c r="D59" s="23">
        <v>4354540</v>
      </c>
      <c r="E59" s="24">
        <v>4521460</v>
      </c>
      <c r="F59" s="6">
        <v>4521460</v>
      </c>
      <c r="G59" s="25">
        <v>4521460</v>
      </c>
      <c r="H59" s="26">
        <v>3021850</v>
      </c>
      <c r="I59" s="24">
        <v>3175207</v>
      </c>
      <c r="J59" s="6">
        <v>3349480</v>
      </c>
      <c r="K59" s="25">
        <v>3533700</v>
      </c>
    </row>
    <row r="60" spans="1:11" ht="13.5">
      <c r="A60" s="33" t="s">
        <v>58</v>
      </c>
      <c r="B60" s="6">
        <v>15461313</v>
      </c>
      <c r="C60" s="6">
        <v>28002482</v>
      </c>
      <c r="D60" s="23">
        <v>31534787</v>
      </c>
      <c r="E60" s="24">
        <v>37149410</v>
      </c>
      <c r="F60" s="6">
        <v>35147450</v>
      </c>
      <c r="G60" s="25">
        <v>35147450</v>
      </c>
      <c r="H60" s="26">
        <v>33007580</v>
      </c>
      <c r="I60" s="24">
        <v>35536157</v>
      </c>
      <c r="J60" s="6">
        <v>32549970</v>
      </c>
      <c r="K60" s="25">
        <v>34338450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726</v>
      </c>
      <c r="C64" s="92">
        <v>730</v>
      </c>
      <c r="D64" s="93">
        <v>743</v>
      </c>
      <c r="E64" s="91">
        <v>787</v>
      </c>
      <c r="F64" s="92">
        <v>787</v>
      </c>
      <c r="G64" s="93">
        <v>787</v>
      </c>
      <c r="H64" s="94">
        <v>787</v>
      </c>
      <c r="I64" s="91">
        <v>835</v>
      </c>
      <c r="J64" s="92">
        <v>850</v>
      </c>
      <c r="K64" s="93">
        <v>870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0.9480242077879464</v>
      </c>
      <c r="C70" s="5">
        <f aca="true" t="shared" si="8" ref="C70:K70">IF(ISERROR(C71/C72),0,(C71/C72))</f>
        <v>0.36618702705835626</v>
      </c>
      <c r="D70" s="5">
        <f t="shared" si="8"/>
        <v>0.9912262842378035</v>
      </c>
      <c r="E70" s="5">
        <f t="shared" si="8"/>
        <v>0.7435502886172973</v>
      </c>
      <c r="F70" s="5">
        <f t="shared" si="8"/>
        <v>0.7348122929180881</v>
      </c>
      <c r="G70" s="5">
        <f t="shared" si="8"/>
        <v>0.7348122929180881</v>
      </c>
      <c r="H70" s="5">
        <f t="shared" si="8"/>
        <v>1.0069916782787813</v>
      </c>
      <c r="I70" s="5">
        <f t="shared" si="8"/>
        <v>1.0356331998200516</v>
      </c>
      <c r="J70" s="5">
        <f t="shared" si="8"/>
        <v>0.9881541159682966</v>
      </c>
      <c r="K70" s="5">
        <f t="shared" si="8"/>
        <v>1.2254826423199818</v>
      </c>
    </row>
    <row r="71" spans="1:11" ht="12.75" hidden="1">
      <c r="A71" s="1" t="s">
        <v>134</v>
      </c>
      <c r="B71" s="1">
        <f>+B83</f>
        <v>128879788</v>
      </c>
      <c r="C71" s="1">
        <f aca="true" t="shared" si="9" ref="C71:K71">+C83</f>
        <v>95591785</v>
      </c>
      <c r="D71" s="1">
        <f t="shared" si="9"/>
        <v>165000801</v>
      </c>
      <c r="E71" s="1">
        <f t="shared" si="9"/>
        <v>125659166</v>
      </c>
      <c r="F71" s="1">
        <f t="shared" si="9"/>
        <v>125622716</v>
      </c>
      <c r="G71" s="1">
        <f t="shared" si="9"/>
        <v>125622716</v>
      </c>
      <c r="H71" s="1">
        <f t="shared" si="9"/>
        <v>186881022</v>
      </c>
      <c r="I71" s="1">
        <f t="shared" si="9"/>
        <v>184994040</v>
      </c>
      <c r="J71" s="1">
        <f t="shared" si="9"/>
        <v>190830811</v>
      </c>
      <c r="K71" s="1">
        <f t="shared" si="9"/>
        <v>250105652</v>
      </c>
    </row>
    <row r="72" spans="1:11" ht="12.75" hidden="1">
      <c r="A72" s="1" t="s">
        <v>135</v>
      </c>
      <c r="B72" s="1">
        <f>+B77</f>
        <v>135945672</v>
      </c>
      <c r="C72" s="1">
        <f aca="true" t="shared" si="10" ref="C72:K72">+C77</f>
        <v>261046345</v>
      </c>
      <c r="D72" s="1">
        <f t="shared" si="10"/>
        <v>166461285</v>
      </c>
      <c r="E72" s="1">
        <f t="shared" si="10"/>
        <v>168998880</v>
      </c>
      <c r="F72" s="1">
        <f t="shared" si="10"/>
        <v>170958920</v>
      </c>
      <c r="G72" s="1">
        <f t="shared" si="10"/>
        <v>170958920</v>
      </c>
      <c r="H72" s="1">
        <f t="shared" si="10"/>
        <v>185583482</v>
      </c>
      <c r="I72" s="1">
        <f t="shared" si="10"/>
        <v>178628920</v>
      </c>
      <c r="J72" s="1">
        <f t="shared" si="10"/>
        <v>193118470</v>
      </c>
      <c r="K72" s="1">
        <f t="shared" si="10"/>
        <v>204087470</v>
      </c>
    </row>
    <row r="73" spans="1:11" ht="12.75" hidden="1">
      <c r="A73" s="1" t="s">
        <v>136</v>
      </c>
      <c r="B73" s="1">
        <f>+B74</f>
        <v>4790906.500000002</v>
      </c>
      <c r="C73" s="1">
        <f aca="true" t="shared" si="11" ref="C73:K73">+(C78+C80+C81+C82)-(B78+B80+B81+B82)</f>
        <v>8206418</v>
      </c>
      <c r="D73" s="1">
        <f t="shared" si="11"/>
        <v>-9322103</v>
      </c>
      <c r="E73" s="1">
        <f t="shared" si="11"/>
        <v>-6357555</v>
      </c>
      <c r="F73" s="1">
        <f>+(F78+F80+F81+F82)-(D78+D80+D81+D82)</f>
        <v>-17980555</v>
      </c>
      <c r="G73" s="1">
        <f>+(G78+G80+G81+G82)-(D78+D80+D81+D82)</f>
        <v>-17980555</v>
      </c>
      <c r="H73" s="1">
        <f>+(H78+H80+H81+H82)-(D78+D80+D81+D82)</f>
        <v>11059581</v>
      </c>
      <c r="I73" s="1">
        <f>+(I78+I80+I81+I82)-(E78+E80+E81+E82)</f>
        <v>5671000</v>
      </c>
      <c r="J73" s="1">
        <f t="shared" si="11"/>
        <v>10917000</v>
      </c>
      <c r="K73" s="1">
        <f t="shared" si="11"/>
        <v>-20797000</v>
      </c>
    </row>
    <row r="74" spans="1:11" ht="12.75" hidden="1">
      <c r="A74" s="1" t="s">
        <v>137</v>
      </c>
      <c r="B74" s="1">
        <f>+TREND(C74:E74)</f>
        <v>4790906.500000002</v>
      </c>
      <c r="C74" s="1">
        <f>+C73</f>
        <v>8206418</v>
      </c>
      <c r="D74" s="1">
        <f aca="true" t="shared" si="12" ref="D74:K74">+D73</f>
        <v>-9322103</v>
      </c>
      <c r="E74" s="1">
        <f t="shared" si="12"/>
        <v>-6357555</v>
      </c>
      <c r="F74" s="1">
        <f t="shared" si="12"/>
        <v>-17980555</v>
      </c>
      <c r="G74" s="1">
        <f t="shared" si="12"/>
        <v>-17980555</v>
      </c>
      <c r="H74" s="1">
        <f t="shared" si="12"/>
        <v>11059581</v>
      </c>
      <c r="I74" s="1">
        <f t="shared" si="12"/>
        <v>5671000</v>
      </c>
      <c r="J74" s="1">
        <f t="shared" si="12"/>
        <v>10917000</v>
      </c>
      <c r="K74" s="1">
        <f t="shared" si="12"/>
        <v>-20797000</v>
      </c>
    </row>
    <row r="75" spans="1:11" ht="12.75" hidden="1">
      <c r="A75" s="1" t="s">
        <v>138</v>
      </c>
      <c r="B75" s="1">
        <f>+B84-(((B80+B81+B78)*B70)-B79)</f>
        <v>29602581.725944992</v>
      </c>
      <c r="C75" s="1">
        <f aca="true" t="shared" si="13" ref="C75:K75">+C84-(((C80+C81+C78)*C70)-C79)</f>
        <v>67252313.10530138</v>
      </c>
      <c r="D75" s="1">
        <f t="shared" si="13"/>
        <v>38150532.2976648</v>
      </c>
      <c r="E75" s="1">
        <f t="shared" si="13"/>
        <v>33745804.862612106</v>
      </c>
      <c r="F75" s="1">
        <f t="shared" si="13"/>
        <v>54739064.46664497</v>
      </c>
      <c r="G75" s="1">
        <f t="shared" si="13"/>
        <v>54739064.46664497</v>
      </c>
      <c r="H75" s="1">
        <f t="shared" si="13"/>
        <v>25001872.596892238</v>
      </c>
      <c r="I75" s="1">
        <f t="shared" si="13"/>
        <v>34256617.53382374</v>
      </c>
      <c r="J75" s="1">
        <f t="shared" si="13"/>
        <v>30236356.260082215</v>
      </c>
      <c r="K75" s="1">
        <f t="shared" si="13"/>
        <v>56187690.89087145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135945672</v>
      </c>
      <c r="C77" s="3">
        <v>261046345</v>
      </c>
      <c r="D77" s="3">
        <v>166461285</v>
      </c>
      <c r="E77" s="3">
        <v>168998880</v>
      </c>
      <c r="F77" s="3">
        <v>170958920</v>
      </c>
      <c r="G77" s="3">
        <v>170958920</v>
      </c>
      <c r="H77" s="3">
        <v>185583482</v>
      </c>
      <c r="I77" s="3">
        <v>178628920</v>
      </c>
      <c r="J77" s="3">
        <v>193118470</v>
      </c>
      <c r="K77" s="3">
        <v>204087470</v>
      </c>
    </row>
    <row r="78" spans="1:11" ht="12.75" hidden="1">
      <c r="A78" s="2" t="s">
        <v>65</v>
      </c>
      <c r="B78" s="3">
        <v>728202</v>
      </c>
      <c r="C78" s="3">
        <v>633817</v>
      </c>
      <c r="D78" s="3">
        <v>636865</v>
      </c>
      <c r="E78" s="3">
        <v>1455000</v>
      </c>
      <c r="F78" s="3">
        <v>1455000</v>
      </c>
      <c r="G78" s="3">
        <v>1455000</v>
      </c>
      <c r="H78" s="3">
        <v>649178</v>
      </c>
      <c r="I78" s="3">
        <v>1461000</v>
      </c>
      <c r="J78" s="3">
        <v>1465000</v>
      </c>
      <c r="K78" s="3">
        <v>1479000</v>
      </c>
    </row>
    <row r="79" spans="1:11" ht="12.75" hidden="1">
      <c r="A79" s="2" t="s">
        <v>66</v>
      </c>
      <c r="B79" s="3">
        <v>39287004</v>
      </c>
      <c r="C79" s="3">
        <v>68637131</v>
      </c>
      <c r="D79" s="3">
        <v>47389851</v>
      </c>
      <c r="E79" s="3">
        <v>35326000</v>
      </c>
      <c r="F79" s="3">
        <v>47176000</v>
      </c>
      <c r="G79" s="3">
        <v>47176000</v>
      </c>
      <c r="H79" s="3">
        <v>38232919</v>
      </c>
      <c r="I79" s="3">
        <v>45793000</v>
      </c>
      <c r="J79" s="3">
        <v>50505000</v>
      </c>
      <c r="K79" s="3">
        <v>57630000</v>
      </c>
    </row>
    <row r="80" spans="1:11" ht="12.75" hidden="1">
      <c r="A80" s="2" t="s">
        <v>67</v>
      </c>
      <c r="B80" s="3">
        <v>17517294</v>
      </c>
      <c r="C80" s="3">
        <v>22429331</v>
      </c>
      <c r="D80" s="3">
        <v>20080328</v>
      </c>
      <c r="E80" s="3">
        <v>10300000</v>
      </c>
      <c r="F80" s="3">
        <v>4722000</v>
      </c>
      <c r="G80" s="3">
        <v>4722000</v>
      </c>
      <c r="H80" s="3">
        <v>13831852</v>
      </c>
      <c r="I80" s="3">
        <v>17200000</v>
      </c>
      <c r="J80" s="3">
        <v>27700000</v>
      </c>
      <c r="K80" s="3">
        <v>7295000</v>
      </c>
    </row>
    <row r="81" spans="1:11" ht="12.75" hidden="1">
      <c r="A81" s="2" t="s">
        <v>68</v>
      </c>
      <c r="B81" s="3">
        <v>7026456</v>
      </c>
      <c r="C81" s="3">
        <v>10416514</v>
      </c>
      <c r="D81" s="3">
        <v>3438057</v>
      </c>
      <c r="E81" s="3">
        <v>6045000</v>
      </c>
      <c r="F81" s="3">
        <v>0</v>
      </c>
      <c r="G81" s="3">
        <v>0</v>
      </c>
      <c r="H81" s="3">
        <v>20740757</v>
      </c>
      <c r="I81" s="3">
        <v>4811000</v>
      </c>
      <c r="J81" s="3">
        <v>5223000</v>
      </c>
      <c r="K81" s="3">
        <v>4816000</v>
      </c>
    </row>
    <row r="82" spans="1:11" ht="12.75" hidden="1">
      <c r="A82" s="2" t="s">
        <v>69</v>
      </c>
      <c r="B82" s="3">
        <v>21288</v>
      </c>
      <c r="C82" s="3">
        <v>19996</v>
      </c>
      <c r="D82" s="3">
        <v>22305</v>
      </c>
      <c r="E82" s="3">
        <v>20000</v>
      </c>
      <c r="F82" s="3">
        <v>20000</v>
      </c>
      <c r="G82" s="3">
        <v>20000</v>
      </c>
      <c r="H82" s="3">
        <v>15349</v>
      </c>
      <c r="I82" s="3">
        <v>19000</v>
      </c>
      <c r="J82" s="3">
        <v>20000</v>
      </c>
      <c r="K82" s="3">
        <v>21000</v>
      </c>
    </row>
    <row r="83" spans="1:11" ht="12.75" hidden="1">
      <c r="A83" s="2" t="s">
        <v>70</v>
      </c>
      <c r="B83" s="3">
        <v>128879788</v>
      </c>
      <c r="C83" s="3">
        <v>95591785</v>
      </c>
      <c r="D83" s="3">
        <v>165000801</v>
      </c>
      <c r="E83" s="3">
        <v>125659166</v>
      </c>
      <c r="F83" s="3">
        <v>125622716</v>
      </c>
      <c r="G83" s="3">
        <v>125622716</v>
      </c>
      <c r="H83" s="3">
        <v>186881022</v>
      </c>
      <c r="I83" s="3">
        <v>184994040</v>
      </c>
      <c r="J83" s="3">
        <v>190830811</v>
      </c>
      <c r="K83" s="3">
        <v>250105652</v>
      </c>
    </row>
    <row r="84" spans="1:11" ht="12.75" hidden="1">
      <c r="A84" s="2" t="s">
        <v>71</v>
      </c>
      <c r="B84" s="3">
        <v>14274000</v>
      </c>
      <c r="C84" s="3">
        <v>10875000</v>
      </c>
      <c r="D84" s="3">
        <v>14704000</v>
      </c>
      <c r="E84" s="3">
        <v>11655000</v>
      </c>
      <c r="F84" s="3">
        <v>12102000</v>
      </c>
      <c r="G84" s="3">
        <v>12102000</v>
      </c>
      <c r="H84" s="3">
        <v>22237000</v>
      </c>
      <c r="I84" s="3">
        <v>12772000</v>
      </c>
      <c r="J84" s="3">
        <v>13712000</v>
      </c>
      <c r="K84" s="3">
        <v>15212000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8039869</v>
      </c>
      <c r="C5" s="6">
        <v>10451150</v>
      </c>
      <c r="D5" s="23">
        <v>10834524</v>
      </c>
      <c r="E5" s="24">
        <v>13165070</v>
      </c>
      <c r="F5" s="6">
        <v>13165070</v>
      </c>
      <c r="G5" s="25">
        <v>13165070</v>
      </c>
      <c r="H5" s="26">
        <v>12589523</v>
      </c>
      <c r="I5" s="24">
        <v>13849654</v>
      </c>
      <c r="J5" s="6">
        <v>14833115</v>
      </c>
      <c r="K5" s="25">
        <v>15648936</v>
      </c>
    </row>
    <row r="6" spans="1:11" ht="13.5">
      <c r="A6" s="22" t="s">
        <v>18</v>
      </c>
      <c r="B6" s="6">
        <v>20576708</v>
      </c>
      <c r="C6" s="6">
        <v>20521760</v>
      </c>
      <c r="D6" s="23">
        <v>19889514</v>
      </c>
      <c r="E6" s="24">
        <v>23537781</v>
      </c>
      <c r="F6" s="6">
        <v>23539318</v>
      </c>
      <c r="G6" s="25">
        <v>23539318</v>
      </c>
      <c r="H6" s="26">
        <v>21984542</v>
      </c>
      <c r="I6" s="24">
        <v>27314129</v>
      </c>
      <c r="J6" s="6">
        <v>28803585</v>
      </c>
      <c r="K6" s="25">
        <v>30387782</v>
      </c>
    </row>
    <row r="7" spans="1:11" ht="13.5">
      <c r="A7" s="22" t="s">
        <v>19</v>
      </c>
      <c r="B7" s="6">
        <v>2901295</v>
      </c>
      <c r="C7" s="6">
        <v>3283879</v>
      </c>
      <c r="D7" s="23">
        <v>2176370</v>
      </c>
      <c r="E7" s="24">
        <v>3334845</v>
      </c>
      <c r="F7" s="6">
        <v>3334845</v>
      </c>
      <c r="G7" s="25">
        <v>3334845</v>
      </c>
      <c r="H7" s="26">
        <v>1367140</v>
      </c>
      <c r="I7" s="24">
        <v>1200000</v>
      </c>
      <c r="J7" s="6">
        <v>1266000</v>
      </c>
      <c r="K7" s="25">
        <v>1335630</v>
      </c>
    </row>
    <row r="8" spans="1:11" ht="13.5">
      <c r="A8" s="22" t="s">
        <v>20</v>
      </c>
      <c r="B8" s="6">
        <v>37767224</v>
      </c>
      <c r="C8" s="6">
        <v>44680000</v>
      </c>
      <c r="D8" s="23">
        <v>71384058</v>
      </c>
      <c r="E8" s="24">
        <v>76584000</v>
      </c>
      <c r="F8" s="6">
        <v>79370000</v>
      </c>
      <c r="G8" s="25">
        <v>79370000</v>
      </c>
      <c r="H8" s="26">
        <v>79370000</v>
      </c>
      <c r="I8" s="24">
        <v>76672000</v>
      </c>
      <c r="J8" s="6">
        <v>81490000</v>
      </c>
      <c r="K8" s="25">
        <v>86871000</v>
      </c>
    </row>
    <row r="9" spans="1:11" ht="13.5">
      <c r="A9" s="22" t="s">
        <v>21</v>
      </c>
      <c r="B9" s="6">
        <v>25869448</v>
      </c>
      <c r="C9" s="6">
        <v>28007161</v>
      </c>
      <c r="D9" s="23">
        <v>37751180</v>
      </c>
      <c r="E9" s="24">
        <v>27890926</v>
      </c>
      <c r="F9" s="6">
        <v>27889835</v>
      </c>
      <c r="G9" s="25">
        <v>27889835</v>
      </c>
      <c r="H9" s="26">
        <v>11970368</v>
      </c>
      <c r="I9" s="24">
        <v>9184853</v>
      </c>
      <c r="J9" s="6">
        <v>9638776</v>
      </c>
      <c r="K9" s="25">
        <v>10168908</v>
      </c>
    </row>
    <row r="10" spans="1:11" ht="25.5">
      <c r="A10" s="27" t="s">
        <v>127</v>
      </c>
      <c r="B10" s="28">
        <f>SUM(B5:B9)</f>
        <v>95154544</v>
      </c>
      <c r="C10" s="29">
        <f aca="true" t="shared" si="0" ref="C10:K10">SUM(C5:C9)</f>
        <v>106943950</v>
      </c>
      <c r="D10" s="30">
        <f t="shared" si="0"/>
        <v>142035646</v>
      </c>
      <c r="E10" s="28">
        <f t="shared" si="0"/>
        <v>144512622</v>
      </c>
      <c r="F10" s="29">
        <f t="shared" si="0"/>
        <v>147299068</v>
      </c>
      <c r="G10" s="31">
        <f t="shared" si="0"/>
        <v>147299068</v>
      </c>
      <c r="H10" s="32">
        <f t="shared" si="0"/>
        <v>127281573</v>
      </c>
      <c r="I10" s="28">
        <f t="shared" si="0"/>
        <v>128220636</v>
      </c>
      <c r="J10" s="29">
        <f t="shared" si="0"/>
        <v>136031476</v>
      </c>
      <c r="K10" s="31">
        <f t="shared" si="0"/>
        <v>144412256</v>
      </c>
    </row>
    <row r="11" spans="1:11" ht="13.5">
      <c r="A11" s="22" t="s">
        <v>22</v>
      </c>
      <c r="B11" s="6">
        <v>23722047</v>
      </c>
      <c r="C11" s="6">
        <v>24982178</v>
      </c>
      <c r="D11" s="23">
        <v>33194693</v>
      </c>
      <c r="E11" s="24">
        <v>46818418</v>
      </c>
      <c r="F11" s="6">
        <v>44515879</v>
      </c>
      <c r="G11" s="25">
        <v>44515879</v>
      </c>
      <c r="H11" s="26">
        <v>42913125</v>
      </c>
      <c r="I11" s="24">
        <v>48579981</v>
      </c>
      <c r="J11" s="6">
        <v>50658348</v>
      </c>
      <c r="K11" s="25">
        <v>52852078</v>
      </c>
    </row>
    <row r="12" spans="1:11" ht="13.5">
      <c r="A12" s="22" t="s">
        <v>23</v>
      </c>
      <c r="B12" s="6">
        <v>2943509</v>
      </c>
      <c r="C12" s="6">
        <v>3168002</v>
      </c>
      <c r="D12" s="23">
        <v>6440619</v>
      </c>
      <c r="E12" s="24">
        <v>8131024</v>
      </c>
      <c r="F12" s="6">
        <v>7674305</v>
      </c>
      <c r="G12" s="25">
        <v>7674305</v>
      </c>
      <c r="H12" s="26">
        <v>7637279</v>
      </c>
      <c r="I12" s="24">
        <v>7885706</v>
      </c>
      <c r="J12" s="6">
        <v>7984303</v>
      </c>
      <c r="K12" s="25">
        <v>8089005</v>
      </c>
    </row>
    <row r="13" spans="1:11" ht="13.5">
      <c r="A13" s="22" t="s">
        <v>128</v>
      </c>
      <c r="B13" s="6">
        <v>4693341</v>
      </c>
      <c r="C13" s="6">
        <v>5808482</v>
      </c>
      <c r="D13" s="23">
        <v>14436807</v>
      </c>
      <c r="E13" s="24">
        <v>5808916</v>
      </c>
      <c r="F13" s="6">
        <v>5808916</v>
      </c>
      <c r="G13" s="25">
        <v>5808916</v>
      </c>
      <c r="H13" s="26">
        <v>15244580</v>
      </c>
      <c r="I13" s="24">
        <v>5252206</v>
      </c>
      <c r="J13" s="6">
        <v>5527206</v>
      </c>
      <c r="K13" s="25">
        <v>5817331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20959861</v>
      </c>
      <c r="C15" s="6">
        <v>19079101</v>
      </c>
      <c r="D15" s="23">
        <v>20223309</v>
      </c>
      <c r="E15" s="24">
        <v>29636750</v>
      </c>
      <c r="F15" s="6">
        <v>25751010</v>
      </c>
      <c r="G15" s="25">
        <v>25751010</v>
      </c>
      <c r="H15" s="26">
        <v>26310906</v>
      </c>
      <c r="I15" s="24">
        <v>25752125</v>
      </c>
      <c r="J15" s="6">
        <v>27483747</v>
      </c>
      <c r="K15" s="25">
        <v>28973251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580000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33050504</v>
      </c>
      <c r="C17" s="6">
        <v>54495249</v>
      </c>
      <c r="D17" s="23">
        <v>80673987</v>
      </c>
      <c r="E17" s="24">
        <v>30959603</v>
      </c>
      <c r="F17" s="6">
        <v>42055281</v>
      </c>
      <c r="G17" s="25">
        <v>42055281</v>
      </c>
      <c r="H17" s="26">
        <v>50056033</v>
      </c>
      <c r="I17" s="24">
        <v>37130435</v>
      </c>
      <c r="J17" s="6">
        <v>37795156</v>
      </c>
      <c r="K17" s="25">
        <v>38731445</v>
      </c>
    </row>
    <row r="18" spans="1:11" ht="13.5">
      <c r="A18" s="34" t="s">
        <v>28</v>
      </c>
      <c r="B18" s="35">
        <f>SUM(B11:B17)</f>
        <v>85369262</v>
      </c>
      <c r="C18" s="36">
        <f aca="true" t="shared" si="1" ref="C18:K18">SUM(C11:C17)</f>
        <v>107533012</v>
      </c>
      <c r="D18" s="37">
        <f t="shared" si="1"/>
        <v>154969415</v>
      </c>
      <c r="E18" s="35">
        <f t="shared" si="1"/>
        <v>121934711</v>
      </c>
      <c r="F18" s="36">
        <f t="shared" si="1"/>
        <v>125805391</v>
      </c>
      <c r="G18" s="38">
        <f t="shared" si="1"/>
        <v>125805391</v>
      </c>
      <c r="H18" s="39">
        <f t="shared" si="1"/>
        <v>142161923</v>
      </c>
      <c r="I18" s="35">
        <f t="shared" si="1"/>
        <v>124600453</v>
      </c>
      <c r="J18" s="36">
        <f t="shared" si="1"/>
        <v>129448760</v>
      </c>
      <c r="K18" s="38">
        <f t="shared" si="1"/>
        <v>134463110</v>
      </c>
    </row>
    <row r="19" spans="1:11" ht="13.5">
      <c r="A19" s="34" t="s">
        <v>29</v>
      </c>
      <c r="B19" s="40">
        <f>+B10-B18</f>
        <v>9785282</v>
      </c>
      <c r="C19" s="41">
        <f aca="true" t="shared" si="2" ref="C19:K19">+C10-C18</f>
        <v>-589062</v>
      </c>
      <c r="D19" s="42">
        <f t="shared" si="2"/>
        <v>-12933769</v>
      </c>
      <c r="E19" s="40">
        <f t="shared" si="2"/>
        <v>22577911</v>
      </c>
      <c r="F19" s="41">
        <f t="shared" si="2"/>
        <v>21493677</v>
      </c>
      <c r="G19" s="43">
        <f t="shared" si="2"/>
        <v>21493677</v>
      </c>
      <c r="H19" s="44">
        <f t="shared" si="2"/>
        <v>-14880350</v>
      </c>
      <c r="I19" s="40">
        <f t="shared" si="2"/>
        <v>3620183</v>
      </c>
      <c r="J19" s="41">
        <f t="shared" si="2"/>
        <v>6582716</v>
      </c>
      <c r="K19" s="43">
        <f t="shared" si="2"/>
        <v>9949146</v>
      </c>
    </row>
    <row r="20" spans="1:11" ht="13.5">
      <c r="A20" s="22" t="s">
        <v>30</v>
      </c>
      <c r="B20" s="24">
        <v>15491641</v>
      </c>
      <c r="C20" s="6">
        <v>21022359</v>
      </c>
      <c r="D20" s="23">
        <v>37399000</v>
      </c>
      <c r="E20" s="24">
        <v>26278000</v>
      </c>
      <c r="F20" s="6">
        <v>26278000</v>
      </c>
      <c r="G20" s="25">
        <v>26278000</v>
      </c>
      <c r="H20" s="26">
        <v>32278000</v>
      </c>
      <c r="I20" s="24">
        <v>32749000</v>
      </c>
      <c r="J20" s="6">
        <v>34033000</v>
      </c>
      <c r="K20" s="25">
        <v>25820000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25276923</v>
      </c>
      <c r="C22" s="52">
        <f aca="true" t="shared" si="3" ref="C22:K22">SUM(C19:C21)</f>
        <v>20433297</v>
      </c>
      <c r="D22" s="53">
        <f t="shared" si="3"/>
        <v>24465231</v>
      </c>
      <c r="E22" s="51">
        <f t="shared" si="3"/>
        <v>48855911</v>
      </c>
      <c r="F22" s="52">
        <f t="shared" si="3"/>
        <v>47771677</v>
      </c>
      <c r="G22" s="54">
        <f t="shared" si="3"/>
        <v>47771677</v>
      </c>
      <c r="H22" s="55">
        <f t="shared" si="3"/>
        <v>17397650</v>
      </c>
      <c r="I22" s="51">
        <f t="shared" si="3"/>
        <v>36369183</v>
      </c>
      <c r="J22" s="52">
        <f t="shared" si="3"/>
        <v>40615716</v>
      </c>
      <c r="K22" s="54">
        <f t="shared" si="3"/>
        <v>35769146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25276923</v>
      </c>
      <c r="C24" s="41">
        <f aca="true" t="shared" si="4" ref="C24:K24">SUM(C22:C23)</f>
        <v>20433297</v>
      </c>
      <c r="D24" s="42">
        <f t="shared" si="4"/>
        <v>24465231</v>
      </c>
      <c r="E24" s="40">
        <f t="shared" si="4"/>
        <v>48855911</v>
      </c>
      <c r="F24" s="41">
        <f t="shared" si="4"/>
        <v>47771677</v>
      </c>
      <c r="G24" s="43">
        <f t="shared" si="4"/>
        <v>47771677</v>
      </c>
      <c r="H24" s="44">
        <f t="shared" si="4"/>
        <v>17397650</v>
      </c>
      <c r="I24" s="40">
        <f t="shared" si="4"/>
        <v>36369183</v>
      </c>
      <c r="J24" s="41">
        <f t="shared" si="4"/>
        <v>40615716</v>
      </c>
      <c r="K24" s="43">
        <f t="shared" si="4"/>
        <v>35769146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21181897</v>
      </c>
      <c r="C27" s="7">
        <v>33627730</v>
      </c>
      <c r="D27" s="64">
        <v>69496011</v>
      </c>
      <c r="E27" s="65">
        <v>39683000</v>
      </c>
      <c r="F27" s="7">
        <v>49423077</v>
      </c>
      <c r="G27" s="66">
        <v>49423077</v>
      </c>
      <c r="H27" s="67">
        <v>41734955</v>
      </c>
      <c r="I27" s="65">
        <v>36339000</v>
      </c>
      <c r="J27" s="7">
        <v>38072000</v>
      </c>
      <c r="K27" s="66">
        <v>29451000</v>
      </c>
    </row>
    <row r="28" spans="1:11" ht="13.5">
      <c r="A28" s="68" t="s">
        <v>30</v>
      </c>
      <c r="B28" s="6">
        <v>21181897</v>
      </c>
      <c r="C28" s="6">
        <v>29597947</v>
      </c>
      <c r="D28" s="23">
        <v>38958900</v>
      </c>
      <c r="E28" s="24">
        <v>26278000</v>
      </c>
      <c r="F28" s="6">
        <v>26278000</v>
      </c>
      <c r="G28" s="25">
        <v>26278000</v>
      </c>
      <c r="H28" s="26">
        <v>32278000</v>
      </c>
      <c r="I28" s="24">
        <v>32749000</v>
      </c>
      <c r="J28" s="6">
        <v>34033000</v>
      </c>
      <c r="K28" s="25">
        <v>25820000</v>
      </c>
    </row>
    <row r="29" spans="1:11" ht="13.5">
      <c r="A29" s="22" t="s">
        <v>132</v>
      </c>
      <c r="B29" s="6">
        <v>0</v>
      </c>
      <c r="C29" s="6">
        <v>756332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3273451</v>
      </c>
      <c r="D31" s="23">
        <v>30537111</v>
      </c>
      <c r="E31" s="24">
        <v>13405000</v>
      </c>
      <c r="F31" s="6">
        <v>23145077</v>
      </c>
      <c r="G31" s="25">
        <v>23145077</v>
      </c>
      <c r="H31" s="26">
        <v>9456955</v>
      </c>
      <c r="I31" s="24">
        <v>3590000</v>
      </c>
      <c r="J31" s="6">
        <v>4039000</v>
      </c>
      <c r="K31" s="25">
        <v>3631000</v>
      </c>
    </row>
    <row r="32" spans="1:11" ht="13.5">
      <c r="A32" s="34" t="s">
        <v>36</v>
      </c>
      <c r="B32" s="7">
        <f>SUM(B28:B31)</f>
        <v>21181897</v>
      </c>
      <c r="C32" s="7">
        <f aca="true" t="shared" si="5" ref="C32:K32">SUM(C28:C31)</f>
        <v>33627730</v>
      </c>
      <c r="D32" s="64">
        <f t="shared" si="5"/>
        <v>69496011</v>
      </c>
      <c r="E32" s="65">
        <f t="shared" si="5"/>
        <v>39683000</v>
      </c>
      <c r="F32" s="7">
        <f t="shared" si="5"/>
        <v>49423077</v>
      </c>
      <c r="G32" s="66">
        <f t="shared" si="5"/>
        <v>49423077</v>
      </c>
      <c r="H32" s="67">
        <f t="shared" si="5"/>
        <v>41734955</v>
      </c>
      <c r="I32" s="65">
        <f t="shared" si="5"/>
        <v>36339000</v>
      </c>
      <c r="J32" s="7">
        <f t="shared" si="5"/>
        <v>38072000</v>
      </c>
      <c r="K32" s="66">
        <f t="shared" si="5"/>
        <v>29451000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69181095</v>
      </c>
      <c r="C35" s="6">
        <v>67309264</v>
      </c>
      <c r="D35" s="23">
        <v>57293307</v>
      </c>
      <c r="E35" s="24">
        <v>57637507</v>
      </c>
      <c r="F35" s="6">
        <v>57637507</v>
      </c>
      <c r="G35" s="25">
        <v>57637507</v>
      </c>
      <c r="H35" s="26">
        <v>51258088</v>
      </c>
      <c r="I35" s="24">
        <v>57293307</v>
      </c>
      <c r="J35" s="6">
        <v>57293307</v>
      </c>
      <c r="K35" s="25">
        <v>57293307</v>
      </c>
    </row>
    <row r="36" spans="1:11" ht="13.5">
      <c r="A36" s="22" t="s">
        <v>39</v>
      </c>
      <c r="B36" s="6">
        <v>164518989</v>
      </c>
      <c r="C36" s="6">
        <v>192735185</v>
      </c>
      <c r="D36" s="23">
        <v>286455552</v>
      </c>
      <c r="E36" s="24">
        <v>192735185</v>
      </c>
      <c r="F36" s="6">
        <v>192735185</v>
      </c>
      <c r="G36" s="25">
        <v>192735185</v>
      </c>
      <c r="H36" s="26">
        <v>353020379</v>
      </c>
      <c r="I36" s="24">
        <v>286455552</v>
      </c>
      <c r="J36" s="6">
        <v>286455552</v>
      </c>
      <c r="K36" s="25">
        <v>286455552</v>
      </c>
    </row>
    <row r="37" spans="1:11" ht="13.5">
      <c r="A37" s="22" t="s">
        <v>40</v>
      </c>
      <c r="B37" s="6">
        <v>6558067</v>
      </c>
      <c r="C37" s="6">
        <v>10203300</v>
      </c>
      <c r="D37" s="23">
        <v>14552511</v>
      </c>
      <c r="E37" s="24">
        <v>10203300</v>
      </c>
      <c r="F37" s="6">
        <v>10203300</v>
      </c>
      <c r="G37" s="25">
        <v>10203300</v>
      </c>
      <c r="H37" s="26">
        <v>16971158</v>
      </c>
      <c r="I37" s="24">
        <v>14552511</v>
      </c>
      <c r="J37" s="6">
        <v>14552511</v>
      </c>
      <c r="K37" s="25">
        <v>14552511</v>
      </c>
    </row>
    <row r="38" spans="1:11" ht="13.5">
      <c r="A38" s="22" t="s">
        <v>41</v>
      </c>
      <c r="B38" s="6">
        <v>4945527</v>
      </c>
      <c r="C38" s="6">
        <v>7211794</v>
      </c>
      <c r="D38" s="23">
        <v>7379207</v>
      </c>
      <c r="E38" s="24">
        <v>7211794</v>
      </c>
      <c r="F38" s="6">
        <v>7211794</v>
      </c>
      <c r="G38" s="25">
        <v>7211794</v>
      </c>
      <c r="H38" s="26">
        <v>7868284</v>
      </c>
      <c r="I38" s="24">
        <v>7379207</v>
      </c>
      <c r="J38" s="6">
        <v>7379207</v>
      </c>
      <c r="K38" s="25">
        <v>7379207</v>
      </c>
    </row>
    <row r="39" spans="1:11" ht="13.5">
      <c r="A39" s="22" t="s">
        <v>42</v>
      </c>
      <c r="B39" s="6">
        <v>222196490</v>
      </c>
      <c r="C39" s="6">
        <v>242629355</v>
      </c>
      <c r="D39" s="23">
        <v>321817141</v>
      </c>
      <c r="E39" s="24">
        <v>232957599</v>
      </c>
      <c r="F39" s="6">
        <v>232957599</v>
      </c>
      <c r="G39" s="25">
        <v>232957599</v>
      </c>
      <c r="H39" s="26">
        <v>379439025</v>
      </c>
      <c r="I39" s="24">
        <v>321817141</v>
      </c>
      <c r="J39" s="6">
        <v>321817141</v>
      </c>
      <c r="K39" s="25">
        <v>321817141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24303860</v>
      </c>
      <c r="C42" s="6">
        <v>26838949</v>
      </c>
      <c r="D42" s="23">
        <v>43418488</v>
      </c>
      <c r="E42" s="24">
        <v>31696169</v>
      </c>
      <c r="F42" s="6">
        <v>31696169</v>
      </c>
      <c r="G42" s="25">
        <v>31696169</v>
      </c>
      <c r="H42" s="26">
        <v>25133220</v>
      </c>
      <c r="I42" s="24">
        <v>37286744</v>
      </c>
      <c r="J42" s="6">
        <v>33756615</v>
      </c>
      <c r="K42" s="25">
        <v>28651747</v>
      </c>
    </row>
    <row r="43" spans="1:11" ht="13.5">
      <c r="A43" s="22" t="s">
        <v>45</v>
      </c>
      <c r="B43" s="6">
        <v>-21181888</v>
      </c>
      <c r="C43" s="6">
        <v>-33627730</v>
      </c>
      <c r="D43" s="23">
        <v>-59891442</v>
      </c>
      <c r="E43" s="24">
        <v>-26278004</v>
      </c>
      <c r="F43" s="6">
        <v>-26278004</v>
      </c>
      <c r="G43" s="25">
        <v>-26278004</v>
      </c>
      <c r="H43" s="26">
        <v>-41734955</v>
      </c>
      <c r="I43" s="24">
        <v>-27839000</v>
      </c>
      <c r="J43" s="6">
        <v>-33061900</v>
      </c>
      <c r="K43" s="25">
        <v>-23450790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49259035</v>
      </c>
      <c r="C45" s="7">
        <v>42470254</v>
      </c>
      <c r="D45" s="64">
        <v>25997366</v>
      </c>
      <c r="E45" s="65">
        <v>25484288</v>
      </c>
      <c r="F45" s="7">
        <v>25484288</v>
      </c>
      <c r="G45" s="66">
        <v>25484288</v>
      </c>
      <c r="H45" s="67">
        <v>3680200</v>
      </c>
      <c r="I45" s="65">
        <v>2896740</v>
      </c>
      <c r="J45" s="7">
        <v>3591455</v>
      </c>
      <c r="K45" s="66">
        <v>8792412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49259099</v>
      </c>
      <c r="C48" s="6">
        <v>42470320</v>
      </c>
      <c r="D48" s="23">
        <v>25997366</v>
      </c>
      <c r="E48" s="24">
        <v>32799063</v>
      </c>
      <c r="F48" s="6">
        <v>32799063</v>
      </c>
      <c r="G48" s="25">
        <v>32799063</v>
      </c>
      <c r="H48" s="26">
        <v>3680200</v>
      </c>
      <c r="I48" s="24">
        <v>25997366</v>
      </c>
      <c r="J48" s="6">
        <v>25997366</v>
      </c>
      <c r="K48" s="25">
        <v>25997366</v>
      </c>
    </row>
    <row r="49" spans="1:11" ht="13.5">
      <c r="A49" s="22" t="s">
        <v>50</v>
      </c>
      <c r="B49" s="6">
        <f>+B75</f>
        <v>-2621297.781348409</v>
      </c>
      <c r="C49" s="6">
        <f aca="true" t="shared" si="6" ref="C49:K49">+C75</f>
        <v>13160233.398234092</v>
      </c>
      <c r="D49" s="23">
        <f t="shared" si="6"/>
        <v>-3586776.0656508766</v>
      </c>
      <c r="E49" s="24">
        <f t="shared" si="6"/>
        <v>-6187282.714014046</v>
      </c>
      <c r="F49" s="6">
        <f t="shared" si="6"/>
        <v>-6187179.453703623</v>
      </c>
      <c r="G49" s="25">
        <f t="shared" si="6"/>
        <v>-6187179.453703623</v>
      </c>
      <c r="H49" s="26">
        <f t="shared" si="6"/>
        <v>-23502467.10442271</v>
      </c>
      <c r="I49" s="24">
        <f t="shared" si="6"/>
        <v>-17423758.169503618</v>
      </c>
      <c r="J49" s="6">
        <f t="shared" si="6"/>
        <v>-12364181.751530293</v>
      </c>
      <c r="K49" s="25">
        <f t="shared" si="6"/>
        <v>-12883929.169784356</v>
      </c>
    </row>
    <row r="50" spans="1:11" ht="13.5">
      <c r="A50" s="34" t="s">
        <v>51</v>
      </c>
      <c r="B50" s="7">
        <f>+B48-B49</f>
        <v>51880396.78134841</v>
      </c>
      <c r="C50" s="7">
        <f aca="true" t="shared" si="7" ref="C50:K50">+C48-C49</f>
        <v>29310086.60176591</v>
      </c>
      <c r="D50" s="64">
        <f t="shared" si="7"/>
        <v>29584142.065650877</v>
      </c>
      <c r="E50" s="65">
        <f t="shared" si="7"/>
        <v>38986345.714014046</v>
      </c>
      <c r="F50" s="7">
        <f t="shared" si="7"/>
        <v>38986242.45370363</v>
      </c>
      <c r="G50" s="66">
        <f t="shared" si="7"/>
        <v>38986242.45370363</v>
      </c>
      <c r="H50" s="67">
        <f t="shared" si="7"/>
        <v>27182667.10442271</v>
      </c>
      <c r="I50" s="65">
        <f t="shared" si="7"/>
        <v>43421124.169503614</v>
      </c>
      <c r="J50" s="7">
        <f t="shared" si="7"/>
        <v>38361547.75153029</v>
      </c>
      <c r="K50" s="66">
        <f t="shared" si="7"/>
        <v>38881295.16978435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139082502</v>
      </c>
      <c r="C53" s="6">
        <v>192738601</v>
      </c>
      <c r="D53" s="23">
        <v>286454964</v>
      </c>
      <c r="E53" s="24">
        <v>192535929</v>
      </c>
      <c r="F53" s="6">
        <v>202276006</v>
      </c>
      <c r="G53" s="25">
        <v>202276006</v>
      </c>
      <c r="H53" s="26">
        <v>353020379</v>
      </c>
      <c r="I53" s="24">
        <v>286455001</v>
      </c>
      <c r="J53" s="6">
        <v>286455001</v>
      </c>
      <c r="K53" s="25">
        <v>286455001</v>
      </c>
    </row>
    <row r="54" spans="1:11" ht="13.5">
      <c r="A54" s="22" t="s">
        <v>128</v>
      </c>
      <c r="B54" s="6">
        <v>4693341</v>
      </c>
      <c r="C54" s="6">
        <v>5808482</v>
      </c>
      <c r="D54" s="23">
        <v>14436807</v>
      </c>
      <c r="E54" s="24">
        <v>5808916</v>
      </c>
      <c r="F54" s="6">
        <v>5808916</v>
      </c>
      <c r="G54" s="25">
        <v>5808916</v>
      </c>
      <c r="H54" s="26">
        <v>15244580</v>
      </c>
      <c r="I54" s="24">
        <v>5252206</v>
      </c>
      <c r="J54" s="6">
        <v>5527206</v>
      </c>
      <c r="K54" s="25">
        <v>5817331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7776346</v>
      </c>
      <c r="D56" s="23">
        <v>8493693</v>
      </c>
      <c r="E56" s="24">
        <v>0</v>
      </c>
      <c r="F56" s="6">
        <v>0</v>
      </c>
      <c r="G56" s="25">
        <v>0</v>
      </c>
      <c r="H56" s="26">
        <v>0</v>
      </c>
      <c r="I56" s="24">
        <v>3243000</v>
      </c>
      <c r="J56" s="6">
        <v>3352000</v>
      </c>
      <c r="K56" s="25">
        <v>3466000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1440000</v>
      </c>
      <c r="F59" s="6">
        <v>1440000</v>
      </c>
      <c r="G59" s="25">
        <v>1440000</v>
      </c>
      <c r="H59" s="26">
        <v>1440000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1421745</v>
      </c>
      <c r="F60" s="6">
        <v>1421745</v>
      </c>
      <c r="G60" s="25">
        <v>1421745</v>
      </c>
      <c r="H60" s="26">
        <v>1421745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393</v>
      </c>
      <c r="C64" s="92">
        <v>393</v>
      </c>
      <c r="D64" s="93">
        <v>393</v>
      </c>
      <c r="E64" s="91">
        <v>393</v>
      </c>
      <c r="F64" s="92">
        <v>393</v>
      </c>
      <c r="G64" s="93">
        <v>393</v>
      </c>
      <c r="H64" s="94">
        <v>393</v>
      </c>
      <c r="I64" s="91">
        <v>393</v>
      </c>
      <c r="J64" s="92">
        <v>432</v>
      </c>
      <c r="K64" s="93">
        <v>476</v>
      </c>
    </row>
    <row r="65" spans="1:11" ht="13.5">
      <c r="A65" s="90" t="s">
        <v>63</v>
      </c>
      <c r="B65" s="91">
        <v>12767</v>
      </c>
      <c r="C65" s="92">
        <v>12767</v>
      </c>
      <c r="D65" s="93">
        <v>12767</v>
      </c>
      <c r="E65" s="91">
        <v>7160</v>
      </c>
      <c r="F65" s="92">
        <v>12767</v>
      </c>
      <c r="G65" s="93">
        <v>12767</v>
      </c>
      <c r="H65" s="94">
        <v>12767</v>
      </c>
      <c r="I65" s="91">
        <v>12767</v>
      </c>
      <c r="J65" s="92">
        <v>14044</v>
      </c>
      <c r="K65" s="93">
        <v>15448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0.643787228009384</v>
      </c>
      <c r="C70" s="5">
        <f aca="true" t="shared" si="8" ref="C70:K70">IF(ISERROR(C71/C72),0,(C71/C72))</f>
        <v>0.4859729653428189</v>
      </c>
      <c r="D70" s="5">
        <f t="shared" si="8"/>
        <v>1.0565003531642645</v>
      </c>
      <c r="E70" s="5">
        <f t="shared" si="8"/>
        <v>0.6134508592058334</v>
      </c>
      <c r="F70" s="5">
        <f t="shared" si="8"/>
        <v>0.6134466235471243</v>
      </c>
      <c r="G70" s="5">
        <f t="shared" si="8"/>
        <v>0.6134466235471243</v>
      </c>
      <c r="H70" s="5">
        <f t="shared" si="8"/>
        <v>0.7709603853161129</v>
      </c>
      <c r="I70" s="5">
        <f t="shared" si="8"/>
        <v>0.9827879349104909</v>
      </c>
      <c r="J70" s="5">
        <f t="shared" si="8"/>
        <v>0.8189255972109944</v>
      </c>
      <c r="K70" s="5">
        <f t="shared" si="8"/>
        <v>0.8357584345737916</v>
      </c>
    </row>
    <row r="71" spans="1:11" ht="12.75" hidden="1">
      <c r="A71" s="1" t="s">
        <v>134</v>
      </c>
      <c r="B71" s="1">
        <f>+B83</f>
        <v>35077407</v>
      </c>
      <c r="C71" s="1">
        <f aca="true" t="shared" si="9" ref="C71:K71">+C83</f>
        <v>28662720</v>
      </c>
      <c r="D71" s="1">
        <f t="shared" si="9"/>
        <v>72344092</v>
      </c>
      <c r="E71" s="1">
        <f t="shared" si="9"/>
        <v>39625108</v>
      </c>
      <c r="F71" s="1">
        <f t="shared" si="9"/>
        <v>39625108</v>
      </c>
      <c r="G71" s="1">
        <f t="shared" si="9"/>
        <v>39625108</v>
      </c>
      <c r="H71" s="1">
        <f t="shared" si="9"/>
        <v>35883914</v>
      </c>
      <c r="I71" s="1">
        <f t="shared" si="9"/>
        <v>49482032</v>
      </c>
      <c r="J71" s="1">
        <f t="shared" si="9"/>
        <v>43628651</v>
      </c>
      <c r="K71" s="1">
        <f t="shared" si="9"/>
        <v>46974326</v>
      </c>
    </row>
    <row r="72" spans="1:11" ht="12.75" hidden="1">
      <c r="A72" s="1" t="s">
        <v>135</v>
      </c>
      <c r="B72" s="1">
        <f>+B77</f>
        <v>54486025</v>
      </c>
      <c r="C72" s="1">
        <f aca="true" t="shared" si="10" ref="C72:K72">+C77</f>
        <v>58980071</v>
      </c>
      <c r="D72" s="1">
        <f t="shared" si="10"/>
        <v>68475218</v>
      </c>
      <c r="E72" s="1">
        <f t="shared" si="10"/>
        <v>64593777</v>
      </c>
      <c r="F72" s="1">
        <f t="shared" si="10"/>
        <v>64594223</v>
      </c>
      <c r="G72" s="1">
        <f t="shared" si="10"/>
        <v>64594223</v>
      </c>
      <c r="H72" s="1">
        <f t="shared" si="10"/>
        <v>46544433</v>
      </c>
      <c r="I72" s="1">
        <f t="shared" si="10"/>
        <v>50348636</v>
      </c>
      <c r="J72" s="1">
        <f t="shared" si="10"/>
        <v>53275476</v>
      </c>
      <c r="K72" s="1">
        <f t="shared" si="10"/>
        <v>56205626</v>
      </c>
    </row>
    <row r="73" spans="1:11" ht="12.75" hidden="1">
      <c r="A73" s="1" t="s">
        <v>136</v>
      </c>
      <c r="B73" s="1">
        <f>+B74</f>
        <v>7364314.666666666</v>
      </c>
      <c r="C73" s="1">
        <f aca="true" t="shared" si="11" ref="C73:K73">+(C78+C80+C81+C82)-(B78+B80+B81+B82)</f>
        <v>4938466</v>
      </c>
      <c r="D73" s="1">
        <f t="shared" si="11"/>
        <v>6497686</v>
      </c>
      <c r="E73" s="1">
        <f t="shared" si="11"/>
        <v>-6498186</v>
      </c>
      <c r="F73" s="1">
        <f>+(F78+F80+F81+F82)-(D78+D80+D81+D82)</f>
        <v>-6498186</v>
      </c>
      <c r="G73" s="1">
        <f>+(G78+G80+G81+G82)-(D78+D80+D81+D82)</f>
        <v>-6498186</v>
      </c>
      <c r="H73" s="1">
        <f>+(H78+H80+H81+H82)-(D78+D80+D81+D82)</f>
        <v>16157070</v>
      </c>
      <c r="I73" s="1">
        <f>+(I78+I80+I81+I82)-(E78+E80+E81+E82)</f>
        <v>6498186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137</v>
      </c>
      <c r="B74" s="1">
        <f>+TREND(C74:E74)</f>
        <v>7364314.666666666</v>
      </c>
      <c r="C74" s="1">
        <f>+C73</f>
        <v>4938466</v>
      </c>
      <c r="D74" s="1">
        <f aca="true" t="shared" si="12" ref="D74:K74">+D73</f>
        <v>6497686</v>
      </c>
      <c r="E74" s="1">
        <f t="shared" si="12"/>
        <v>-6498186</v>
      </c>
      <c r="F74" s="1">
        <f t="shared" si="12"/>
        <v>-6498186</v>
      </c>
      <c r="G74" s="1">
        <f t="shared" si="12"/>
        <v>-6498186</v>
      </c>
      <c r="H74" s="1">
        <f t="shared" si="12"/>
        <v>16157070</v>
      </c>
      <c r="I74" s="1">
        <f t="shared" si="12"/>
        <v>6498186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138</v>
      </c>
      <c r="B75" s="1">
        <f>+B84-(((B80+B81+B78)*B70)-B79)</f>
        <v>-2621297.781348409</v>
      </c>
      <c r="C75" s="1">
        <f aca="true" t="shared" si="13" ref="C75:K75">+C84-(((C80+C81+C78)*C70)-C79)</f>
        <v>13160233.398234092</v>
      </c>
      <c r="D75" s="1">
        <f t="shared" si="13"/>
        <v>-3586776.0656508766</v>
      </c>
      <c r="E75" s="1">
        <f t="shared" si="13"/>
        <v>-6187282.714014046</v>
      </c>
      <c r="F75" s="1">
        <f t="shared" si="13"/>
        <v>-6187179.453703623</v>
      </c>
      <c r="G75" s="1">
        <f t="shared" si="13"/>
        <v>-6187179.453703623</v>
      </c>
      <c r="H75" s="1">
        <f t="shared" si="13"/>
        <v>-23502467.10442271</v>
      </c>
      <c r="I75" s="1">
        <f t="shared" si="13"/>
        <v>-17423758.169503618</v>
      </c>
      <c r="J75" s="1">
        <f t="shared" si="13"/>
        <v>-12364181.751530293</v>
      </c>
      <c r="K75" s="1">
        <f t="shared" si="13"/>
        <v>-12883929.169784356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54486025</v>
      </c>
      <c r="C77" s="3">
        <v>58980071</v>
      </c>
      <c r="D77" s="3">
        <v>68475218</v>
      </c>
      <c r="E77" s="3">
        <v>64593777</v>
      </c>
      <c r="F77" s="3">
        <v>64594223</v>
      </c>
      <c r="G77" s="3">
        <v>64594223</v>
      </c>
      <c r="H77" s="3">
        <v>46544433</v>
      </c>
      <c r="I77" s="3">
        <v>50348636</v>
      </c>
      <c r="J77" s="3">
        <v>53275476</v>
      </c>
      <c r="K77" s="3">
        <v>56205626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5053468</v>
      </c>
      <c r="C79" s="3">
        <v>8767918</v>
      </c>
      <c r="D79" s="3">
        <v>12921779</v>
      </c>
      <c r="E79" s="3">
        <v>8767918</v>
      </c>
      <c r="F79" s="3">
        <v>8767918</v>
      </c>
      <c r="G79" s="3">
        <v>8767918</v>
      </c>
      <c r="H79" s="3">
        <v>12758933</v>
      </c>
      <c r="I79" s="3">
        <v>12921779</v>
      </c>
      <c r="J79" s="3">
        <v>12921779</v>
      </c>
      <c r="K79" s="3">
        <v>12921779</v>
      </c>
    </row>
    <row r="80" spans="1:11" ht="12.75" hidden="1">
      <c r="A80" s="2" t="s">
        <v>67</v>
      </c>
      <c r="B80" s="3">
        <v>3711048</v>
      </c>
      <c r="C80" s="3">
        <v>4435485</v>
      </c>
      <c r="D80" s="3">
        <v>4283288</v>
      </c>
      <c r="E80" s="3">
        <v>4434985</v>
      </c>
      <c r="F80" s="3">
        <v>4434985</v>
      </c>
      <c r="G80" s="3">
        <v>4434985</v>
      </c>
      <c r="H80" s="3">
        <v>5573090</v>
      </c>
      <c r="I80" s="3">
        <v>4283288</v>
      </c>
      <c r="J80" s="3">
        <v>4283288</v>
      </c>
      <c r="K80" s="3">
        <v>4283288</v>
      </c>
    </row>
    <row r="81" spans="1:11" ht="12.75" hidden="1">
      <c r="A81" s="2" t="s">
        <v>68</v>
      </c>
      <c r="B81" s="3">
        <v>15729794</v>
      </c>
      <c r="C81" s="3">
        <v>19943823</v>
      </c>
      <c r="D81" s="3">
        <v>26593706</v>
      </c>
      <c r="E81" s="3">
        <v>19943823</v>
      </c>
      <c r="F81" s="3">
        <v>19943823</v>
      </c>
      <c r="G81" s="3">
        <v>19943823</v>
      </c>
      <c r="H81" s="3">
        <v>41460974</v>
      </c>
      <c r="I81" s="3">
        <v>26593706</v>
      </c>
      <c r="J81" s="3">
        <v>26593706</v>
      </c>
      <c r="K81" s="3">
        <v>26593706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35077407</v>
      </c>
      <c r="C83" s="3">
        <v>28662720</v>
      </c>
      <c r="D83" s="3">
        <v>72344092</v>
      </c>
      <c r="E83" s="3">
        <v>39625108</v>
      </c>
      <c r="F83" s="3">
        <v>39625108</v>
      </c>
      <c r="G83" s="3">
        <v>39625108</v>
      </c>
      <c r="H83" s="3">
        <v>35883914</v>
      </c>
      <c r="I83" s="3">
        <v>49482032</v>
      </c>
      <c r="J83" s="3">
        <v>43628651</v>
      </c>
      <c r="K83" s="3">
        <v>46974326</v>
      </c>
    </row>
    <row r="84" spans="1:11" ht="12.75" hidden="1">
      <c r="A84" s="2" t="s">
        <v>71</v>
      </c>
      <c r="B84" s="3">
        <v>4841000</v>
      </c>
      <c r="C84" s="3">
        <v>16240000</v>
      </c>
      <c r="D84" s="3">
        <v>16113000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11125412</v>
      </c>
      <c r="C5" s="6">
        <v>12818075</v>
      </c>
      <c r="D5" s="23">
        <v>18834654</v>
      </c>
      <c r="E5" s="24">
        <v>18338147</v>
      </c>
      <c r="F5" s="6">
        <v>32656000</v>
      </c>
      <c r="G5" s="25">
        <v>32656000</v>
      </c>
      <c r="H5" s="26">
        <v>17423674</v>
      </c>
      <c r="I5" s="24">
        <v>21002061</v>
      </c>
      <c r="J5" s="6">
        <v>22052000</v>
      </c>
      <c r="K5" s="25">
        <v>23152000</v>
      </c>
    </row>
    <row r="6" spans="1:11" ht="13.5">
      <c r="A6" s="22" t="s">
        <v>18</v>
      </c>
      <c r="B6" s="6">
        <v>8548675</v>
      </c>
      <c r="C6" s="6">
        <v>7964344</v>
      </c>
      <c r="D6" s="23">
        <v>9329143</v>
      </c>
      <c r="E6" s="24">
        <v>17666951</v>
      </c>
      <c r="F6" s="6">
        <v>1349000</v>
      </c>
      <c r="G6" s="25">
        <v>1349000</v>
      </c>
      <c r="H6" s="26">
        <v>10674817</v>
      </c>
      <c r="I6" s="24">
        <v>15726000</v>
      </c>
      <c r="J6" s="6">
        <v>16277000</v>
      </c>
      <c r="K6" s="25">
        <v>16918000</v>
      </c>
    </row>
    <row r="7" spans="1:11" ht="13.5">
      <c r="A7" s="22" t="s">
        <v>19</v>
      </c>
      <c r="B7" s="6">
        <v>989265</v>
      </c>
      <c r="C7" s="6">
        <v>2077040</v>
      </c>
      <c r="D7" s="23">
        <v>663980</v>
      </c>
      <c r="E7" s="24">
        <v>2400000</v>
      </c>
      <c r="F7" s="6">
        <v>1200000</v>
      </c>
      <c r="G7" s="25">
        <v>1200000</v>
      </c>
      <c r="H7" s="26">
        <v>832226</v>
      </c>
      <c r="I7" s="24">
        <v>900000</v>
      </c>
      <c r="J7" s="6">
        <v>948000</v>
      </c>
      <c r="K7" s="25">
        <v>998000</v>
      </c>
    </row>
    <row r="8" spans="1:11" ht="13.5">
      <c r="A8" s="22" t="s">
        <v>20</v>
      </c>
      <c r="B8" s="6">
        <v>70650683</v>
      </c>
      <c r="C8" s="6">
        <v>86872188</v>
      </c>
      <c r="D8" s="23">
        <v>85421503</v>
      </c>
      <c r="E8" s="24">
        <v>88846000</v>
      </c>
      <c r="F8" s="6">
        <v>88846000</v>
      </c>
      <c r="G8" s="25">
        <v>88846000</v>
      </c>
      <c r="H8" s="26">
        <v>89647177</v>
      </c>
      <c r="I8" s="24">
        <v>96395000</v>
      </c>
      <c r="J8" s="6">
        <v>102724162</v>
      </c>
      <c r="K8" s="25">
        <v>109769000</v>
      </c>
    </row>
    <row r="9" spans="1:11" ht="13.5">
      <c r="A9" s="22" t="s">
        <v>21</v>
      </c>
      <c r="B9" s="6">
        <v>2864330</v>
      </c>
      <c r="C9" s="6">
        <v>7538520</v>
      </c>
      <c r="D9" s="23">
        <v>4057174</v>
      </c>
      <c r="E9" s="24">
        <v>3632234</v>
      </c>
      <c r="F9" s="6">
        <v>3833000</v>
      </c>
      <c r="G9" s="25">
        <v>3833000</v>
      </c>
      <c r="H9" s="26">
        <v>3467214</v>
      </c>
      <c r="I9" s="24">
        <v>2631939</v>
      </c>
      <c r="J9" s="6">
        <v>2499963</v>
      </c>
      <c r="K9" s="25">
        <v>2325000</v>
      </c>
    </row>
    <row r="10" spans="1:11" ht="25.5">
      <c r="A10" s="27" t="s">
        <v>127</v>
      </c>
      <c r="B10" s="28">
        <f>SUM(B5:B9)</f>
        <v>94178365</v>
      </c>
      <c r="C10" s="29">
        <f aca="true" t="shared" si="0" ref="C10:K10">SUM(C5:C9)</f>
        <v>117270167</v>
      </c>
      <c r="D10" s="30">
        <f t="shared" si="0"/>
        <v>118306454</v>
      </c>
      <c r="E10" s="28">
        <f t="shared" si="0"/>
        <v>130883332</v>
      </c>
      <c r="F10" s="29">
        <f t="shared" si="0"/>
        <v>127884000</v>
      </c>
      <c r="G10" s="31">
        <f t="shared" si="0"/>
        <v>127884000</v>
      </c>
      <c r="H10" s="32">
        <f t="shared" si="0"/>
        <v>122045108</v>
      </c>
      <c r="I10" s="28">
        <f t="shared" si="0"/>
        <v>136655000</v>
      </c>
      <c r="J10" s="29">
        <f t="shared" si="0"/>
        <v>144501125</v>
      </c>
      <c r="K10" s="31">
        <f t="shared" si="0"/>
        <v>153162000</v>
      </c>
    </row>
    <row r="11" spans="1:11" ht="13.5">
      <c r="A11" s="22" t="s">
        <v>22</v>
      </c>
      <c r="B11" s="6">
        <v>31017569</v>
      </c>
      <c r="C11" s="6">
        <v>37327577</v>
      </c>
      <c r="D11" s="23">
        <v>40336968</v>
      </c>
      <c r="E11" s="24">
        <v>41840600</v>
      </c>
      <c r="F11" s="6">
        <v>41841000</v>
      </c>
      <c r="G11" s="25">
        <v>41841000</v>
      </c>
      <c r="H11" s="26">
        <v>44815408</v>
      </c>
      <c r="I11" s="24">
        <v>43052000</v>
      </c>
      <c r="J11" s="6">
        <v>45851000</v>
      </c>
      <c r="K11" s="25">
        <v>48717000</v>
      </c>
    </row>
    <row r="12" spans="1:11" ht="13.5">
      <c r="A12" s="22" t="s">
        <v>23</v>
      </c>
      <c r="B12" s="6">
        <v>7488123</v>
      </c>
      <c r="C12" s="6">
        <v>7895971</v>
      </c>
      <c r="D12" s="23">
        <v>8044661</v>
      </c>
      <c r="E12" s="24">
        <v>9071385</v>
      </c>
      <c r="F12" s="6">
        <v>9621000</v>
      </c>
      <c r="G12" s="25">
        <v>9621000</v>
      </c>
      <c r="H12" s="26">
        <v>10885128</v>
      </c>
      <c r="I12" s="24">
        <v>10199000</v>
      </c>
      <c r="J12" s="6">
        <v>10811000</v>
      </c>
      <c r="K12" s="25">
        <v>11459000</v>
      </c>
    </row>
    <row r="13" spans="1:11" ht="13.5">
      <c r="A13" s="22" t="s">
        <v>128</v>
      </c>
      <c r="B13" s="6">
        <v>6991918</v>
      </c>
      <c r="C13" s="6">
        <v>9065593</v>
      </c>
      <c r="D13" s="23">
        <v>11831460</v>
      </c>
      <c r="E13" s="24">
        <v>6500000</v>
      </c>
      <c r="F13" s="6">
        <v>9000000</v>
      </c>
      <c r="G13" s="25">
        <v>9000000</v>
      </c>
      <c r="H13" s="26">
        <v>13026240</v>
      </c>
      <c r="I13" s="24">
        <v>13000000</v>
      </c>
      <c r="J13" s="6">
        <v>13500000</v>
      </c>
      <c r="K13" s="25">
        <v>14000000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10998881</v>
      </c>
      <c r="C15" s="6">
        <v>9379505</v>
      </c>
      <c r="D15" s="23">
        <v>12721485</v>
      </c>
      <c r="E15" s="24">
        <v>18963000</v>
      </c>
      <c r="F15" s="6">
        <v>18963000</v>
      </c>
      <c r="G15" s="25">
        <v>18963000</v>
      </c>
      <c r="H15" s="26">
        <v>11075818</v>
      </c>
      <c r="I15" s="24">
        <v>20500000</v>
      </c>
      <c r="J15" s="6">
        <v>21238905</v>
      </c>
      <c r="K15" s="25">
        <v>22049000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819200</v>
      </c>
      <c r="F16" s="6">
        <v>819000</v>
      </c>
      <c r="G16" s="25">
        <v>819000</v>
      </c>
      <c r="H16" s="26">
        <v>0</v>
      </c>
      <c r="I16" s="24">
        <v>1500000</v>
      </c>
      <c r="J16" s="6">
        <v>1600000</v>
      </c>
      <c r="K16" s="25">
        <v>1700000</v>
      </c>
    </row>
    <row r="17" spans="1:11" ht="13.5">
      <c r="A17" s="22" t="s">
        <v>27</v>
      </c>
      <c r="B17" s="6">
        <v>45130074</v>
      </c>
      <c r="C17" s="6">
        <v>62697674</v>
      </c>
      <c r="D17" s="23">
        <v>70611852</v>
      </c>
      <c r="E17" s="24">
        <v>45593370</v>
      </c>
      <c r="F17" s="6">
        <v>70762000</v>
      </c>
      <c r="G17" s="25">
        <v>70762000</v>
      </c>
      <c r="H17" s="26">
        <v>54825719</v>
      </c>
      <c r="I17" s="24">
        <v>51135000</v>
      </c>
      <c r="J17" s="6">
        <v>52521058</v>
      </c>
      <c r="K17" s="25">
        <v>53207000</v>
      </c>
    </row>
    <row r="18" spans="1:11" ht="13.5">
      <c r="A18" s="34" t="s">
        <v>28</v>
      </c>
      <c r="B18" s="35">
        <f>SUM(B11:B17)</f>
        <v>101626565</v>
      </c>
      <c r="C18" s="36">
        <f aca="true" t="shared" si="1" ref="C18:K18">SUM(C11:C17)</f>
        <v>126366320</v>
      </c>
      <c r="D18" s="37">
        <f t="shared" si="1"/>
        <v>143546426</v>
      </c>
      <c r="E18" s="35">
        <f t="shared" si="1"/>
        <v>122787555</v>
      </c>
      <c r="F18" s="36">
        <f t="shared" si="1"/>
        <v>151006000</v>
      </c>
      <c r="G18" s="38">
        <f t="shared" si="1"/>
        <v>151006000</v>
      </c>
      <c r="H18" s="39">
        <f t="shared" si="1"/>
        <v>134628313</v>
      </c>
      <c r="I18" s="35">
        <f t="shared" si="1"/>
        <v>139386000</v>
      </c>
      <c r="J18" s="36">
        <f t="shared" si="1"/>
        <v>145521963</v>
      </c>
      <c r="K18" s="38">
        <f t="shared" si="1"/>
        <v>151132000</v>
      </c>
    </row>
    <row r="19" spans="1:11" ht="13.5">
      <c r="A19" s="34" t="s">
        <v>29</v>
      </c>
      <c r="B19" s="40">
        <f>+B10-B18</f>
        <v>-7448200</v>
      </c>
      <c r="C19" s="41">
        <f aca="true" t="shared" si="2" ref="C19:K19">+C10-C18</f>
        <v>-9096153</v>
      </c>
      <c r="D19" s="42">
        <f t="shared" si="2"/>
        <v>-25239972</v>
      </c>
      <c r="E19" s="40">
        <f t="shared" si="2"/>
        <v>8095777</v>
      </c>
      <c r="F19" s="41">
        <f t="shared" si="2"/>
        <v>-23122000</v>
      </c>
      <c r="G19" s="43">
        <f t="shared" si="2"/>
        <v>-23122000</v>
      </c>
      <c r="H19" s="44">
        <f t="shared" si="2"/>
        <v>-12583205</v>
      </c>
      <c r="I19" s="40">
        <f t="shared" si="2"/>
        <v>-2731000</v>
      </c>
      <c r="J19" s="41">
        <f t="shared" si="2"/>
        <v>-1020838</v>
      </c>
      <c r="K19" s="43">
        <f t="shared" si="2"/>
        <v>2030000</v>
      </c>
    </row>
    <row r="20" spans="1:11" ht="13.5">
      <c r="A20" s="22" t="s">
        <v>30</v>
      </c>
      <c r="B20" s="24">
        <v>35582000</v>
      </c>
      <c r="C20" s="6">
        <v>57187362</v>
      </c>
      <c r="D20" s="23">
        <v>39795639</v>
      </c>
      <c r="E20" s="24">
        <v>23170000</v>
      </c>
      <c r="F20" s="6">
        <v>0</v>
      </c>
      <c r="G20" s="25">
        <v>0</v>
      </c>
      <c r="H20" s="26">
        <v>23170000</v>
      </c>
      <c r="I20" s="24">
        <v>49945000</v>
      </c>
      <c r="J20" s="6">
        <v>48434000</v>
      </c>
      <c r="K20" s="25">
        <v>43911000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28133800</v>
      </c>
      <c r="C22" s="52">
        <f aca="true" t="shared" si="3" ref="C22:K22">SUM(C19:C21)</f>
        <v>48091209</v>
      </c>
      <c r="D22" s="53">
        <f t="shared" si="3"/>
        <v>14555667</v>
      </c>
      <c r="E22" s="51">
        <f t="shared" si="3"/>
        <v>31265777</v>
      </c>
      <c r="F22" s="52">
        <f t="shared" si="3"/>
        <v>-23122000</v>
      </c>
      <c r="G22" s="54">
        <f t="shared" si="3"/>
        <v>-23122000</v>
      </c>
      <c r="H22" s="55">
        <f t="shared" si="3"/>
        <v>10586795</v>
      </c>
      <c r="I22" s="51">
        <f t="shared" si="3"/>
        <v>47214000</v>
      </c>
      <c r="J22" s="52">
        <f t="shared" si="3"/>
        <v>47413162</v>
      </c>
      <c r="K22" s="54">
        <f t="shared" si="3"/>
        <v>45941000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28133800</v>
      </c>
      <c r="C24" s="41">
        <f aca="true" t="shared" si="4" ref="C24:K24">SUM(C22:C23)</f>
        <v>48091209</v>
      </c>
      <c r="D24" s="42">
        <f t="shared" si="4"/>
        <v>14555667</v>
      </c>
      <c r="E24" s="40">
        <f t="shared" si="4"/>
        <v>31265777</v>
      </c>
      <c r="F24" s="41">
        <f t="shared" si="4"/>
        <v>-23122000</v>
      </c>
      <c r="G24" s="43">
        <f t="shared" si="4"/>
        <v>-23122000</v>
      </c>
      <c r="H24" s="44">
        <f t="shared" si="4"/>
        <v>10586795</v>
      </c>
      <c r="I24" s="40">
        <f t="shared" si="4"/>
        <v>47214000</v>
      </c>
      <c r="J24" s="41">
        <f t="shared" si="4"/>
        <v>47413162</v>
      </c>
      <c r="K24" s="43">
        <f t="shared" si="4"/>
        <v>45941000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39721127</v>
      </c>
      <c r="C27" s="7">
        <v>68345739</v>
      </c>
      <c r="D27" s="64">
        <v>41704715</v>
      </c>
      <c r="E27" s="65">
        <v>33714000</v>
      </c>
      <c r="F27" s="7">
        <v>27714000</v>
      </c>
      <c r="G27" s="66">
        <v>27714000</v>
      </c>
      <c r="H27" s="67">
        <v>25325161</v>
      </c>
      <c r="I27" s="65">
        <v>56200000</v>
      </c>
      <c r="J27" s="7">
        <v>48434000</v>
      </c>
      <c r="K27" s="66">
        <v>43911000</v>
      </c>
    </row>
    <row r="28" spans="1:11" ht="13.5">
      <c r="A28" s="68" t="s">
        <v>30</v>
      </c>
      <c r="B28" s="6">
        <v>39721127</v>
      </c>
      <c r="C28" s="6">
        <v>68345739</v>
      </c>
      <c r="D28" s="23">
        <v>41704715</v>
      </c>
      <c r="E28" s="24">
        <v>23170000</v>
      </c>
      <c r="F28" s="6">
        <v>27714000</v>
      </c>
      <c r="G28" s="25">
        <v>27714000</v>
      </c>
      <c r="H28" s="26">
        <v>25325161</v>
      </c>
      <c r="I28" s="24">
        <v>49945000</v>
      </c>
      <c r="J28" s="6">
        <v>48434000</v>
      </c>
      <c r="K28" s="25">
        <v>43911000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10544000</v>
      </c>
      <c r="F31" s="6">
        <v>0</v>
      </c>
      <c r="G31" s="25">
        <v>0</v>
      </c>
      <c r="H31" s="26">
        <v>0</v>
      </c>
      <c r="I31" s="24">
        <v>6255000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39721127</v>
      </c>
      <c r="C32" s="7">
        <f aca="true" t="shared" si="5" ref="C32:K32">SUM(C28:C31)</f>
        <v>68345739</v>
      </c>
      <c r="D32" s="64">
        <f t="shared" si="5"/>
        <v>41704715</v>
      </c>
      <c r="E32" s="65">
        <f t="shared" si="5"/>
        <v>33714000</v>
      </c>
      <c r="F32" s="7">
        <f t="shared" si="5"/>
        <v>27714000</v>
      </c>
      <c r="G32" s="66">
        <f t="shared" si="5"/>
        <v>27714000</v>
      </c>
      <c r="H32" s="67">
        <f t="shared" si="5"/>
        <v>25325161</v>
      </c>
      <c r="I32" s="65">
        <f t="shared" si="5"/>
        <v>56200000</v>
      </c>
      <c r="J32" s="7">
        <f t="shared" si="5"/>
        <v>48434000</v>
      </c>
      <c r="K32" s="66">
        <f t="shared" si="5"/>
        <v>43911000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19914775</v>
      </c>
      <c r="C35" s="6">
        <v>23369055</v>
      </c>
      <c r="D35" s="23">
        <v>13330219</v>
      </c>
      <c r="E35" s="24">
        <v>36818000</v>
      </c>
      <c r="F35" s="6">
        <v>36818000</v>
      </c>
      <c r="G35" s="25">
        <v>36818000</v>
      </c>
      <c r="H35" s="26">
        <v>7037617</v>
      </c>
      <c r="I35" s="24">
        <v>28070725</v>
      </c>
      <c r="J35" s="6">
        <v>34321676</v>
      </c>
      <c r="K35" s="25">
        <v>41917000</v>
      </c>
    </row>
    <row r="36" spans="1:11" ht="13.5">
      <c r="A36" s="22" t="s">
        <v>39</v>
      </c>
      <c r="B36" s="6">
        <v>274039373</v>
      </c>
      <c r="C36" s="6">
        <v>328676363</v>
      </c>
      <c r="D36" s="23">
        <v>350754213</v>
      </c>
      <c r="E36" s="24">
        <v>359368840</v>
      </c>
      <c r="F36" s="6">
        <v>359369000</v>
      </c>
      <c r="G36" s="25">
        <v>359369000</v>
      </c>
      <c r="H36" s="26">
        <v>361561462</v>
      </c>
      <c r="I36" s="24">
        <v>381318399</v>
      </c>
      <c r="J36" s="6">
        <v>390202399</v>
      </c>
      <c r="K36" s="25">
        <v>399663399</v>
      </c>
    </row>
    <row r="37" spans="1:11" ht="13.5">
      <c r="A37" s="22" t="s">
        <v>40</v>
      </c>
      <c r="B37" s="6">
        <v>24895390</v>
      </c>
      <c r="C37" s="6">
        <v>32901248</v>
      </c>
      <c r="D37" s="23">
        <v>29925886</v>
      </c>
      <c r="E37" s="24">
        <v>28773592</v>
      </c>
      <c r="F37" s="6">
        <v>28774000</v>
      </c>
      <c r="G37" s="25">
        <v>28774000</v>
      </c>
      <c r="H37" s="26">
        <v>23247586</v>
      </c>
      <c r="I37" s="24">
        <v>15980000</v>
      </c>
      <c r="J37" s="6">
        <v>14190000</v>
      </c>
      <c r="K37" s="25">
        <v>12760000</v>
      </c>
    </row>
    <row r="38" spans="1:11" ht="13.5">
      <c r="A38" s="22" t="s">
        <v>41</v>
      </c>
      <c r="B38" s="6">
        <v>5788849</v>
      </c>
      <c r="C38" s="6">
        <v>6194563</v>
      </c>
      <c r="D38" s="23">
        <v>6653273</v>
      </c>
      <c r="E38" s="24">
        <v>7058000</v>
      </c>
      <c r="F38" s="6">
        <v>7058000</v>
      </c>
      <c r="G38" s="25">
        <v>7058000</v>
      </c>
      <c r="H38" s="26">
        <v>7259425</v>
      </c>
      <c r="I38" s="24">
        <v>6717000</v>
      </c>
      <c r="J38" s="6">
        <v>7073000</v>
      </c>
      <c r="K38" s="25">
        <v>7448000</v>
      </c>
    </row>
    <row r="39" spans="1:11" ht="13.5">
      <c r="A39" s="22" t="s">
        <v>42</v>
      </c>
      <c r="B39" s="6">
        <v>263269909</v>
      </c>
      <c r="C39" s="6">
        <v>312949607</v>
      </c>
      <c r="D39" s="23">
        <v>327505273</v>
      </c>
      <c r="E39" s="24">
        <v>360355248</v>
      </c>
      <c r="F39" s="6">
        <v>360355000</v>
      </c>
      <c r="G39" s="25">
        <v>360355000</v>
      </c>
      <c r="H39" s="26">
        <v>338092068</v>
      </c>
      <c r="I39" s="24">
        <v>386692124</v>
      </c>
      <c r="J39" s="6">
        <v>403261075</v>
      </c>
      <c r="K39" s="25">
        <v>421372399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50009757</v>
      </c>
      <c r="C42" s="6">
        <v>63015392</v>
      </c>
      <c r="D42" s="23">
        <v>36831836</v>
      </c>
      <c r="E42" s="24">
        <v>34140048</v>
      </c>
      <c r="F42" s="6">
        <v>23632830</v>
      </c>
      <c r="G42" s="25">
        <v>23632830</v>
      </c>
      <c r="H42" s="26">
        <v>41376426</v>
      </c>
      <c r="I42" s="24">
        <v>53124917</v>
      </c>
      <c r="J42" s="6">
        <v>53072195</v>
      </c>
      <c r="K42" s="25">
        <v>50430541</v>
      </c>
    </row>
    <row r="43" spans="1:11" ht="13.5">
      <c r="A43" s="22" t="s">
        <v>45</v>
      </c>
      <c r="B43" s="6">
        <v>-42278199</v>
      </c>
      <c r="C43" s="6">
        <v>-67584336</v>
      </c>
      <c r="D43" s="23">
        <v>-40506714</v>
      </c>
      <c r="E43" s="24">
        <v>-33713003</v>
      </c>
      <c r="F43" s="6">
        <v>0</v>
      </c>
      <c r="G43" s="25">
        <v>0</v>
      </c>
      <c r="H43" s="26">
        <v>0</v>
      </c>
      <c r="I43" s="24">
        <v>-50300000</v>
      </c>
      <c r="J43" s="6">
        <v>-42334000</v>
      </c>
      <c r="K43" s="25">
        <v>-37411000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9050756</v>
      </c>
      <c r="C45" s="7">
        <v>4481813</v>
      </c>
      <c r="D45" s="64">
        <v>806935</v>
      </c>
      <c r="E45" s="65">
        <v>9145045</v>
      </c>
      <c r="F45" s="7">
        <v>32350830</v>
      </c>
      <c r="G45" s="66">
        <v>32350830</v>
      </c>
      <c r="H45" s="67">
        <v>42183361</v>
      </c>
      <c r="I45" s="65">
        <v>3631852</v>
      </c>
      <c r="J45" s="7">
        <v>14370047</v>
      </c>
      <c r="K45" s="66">
        <v>27389588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9050757</v>
      </c>
      <c r="C48" s="6">
        <v>4481813</v>
      </c>
      <c r="D48" s="23">
        <v>806935</v>
      </c>
      <c r="E48" s="24">
        <v>8718000</v>
      </c>
      <c r="F48" s="6">
        <v>8718000</v>
      </c>
      <c r="G48" s="25">
        <v>8718000</v>
      </c>
      <c r="H48" s="26">
        <v>1511007</v>
      </c>
      <c r="I48" s="24">
        <v>3632000</v>
      </c>
      <c r="J48" s="6">
        <v>14370000</v>
      </c>
      <c r="K48" s="25">
        <v>27390000</v>
      </c>
    </row>
    <row r="49" spans="1:11" ht="13.5">
      <c r="A49" s="22" t="s">
        <v>50</v>
      </c>
      <c r="B49" s="6">
        <f>+B75</f>
        <v>15884858.817559458</v>
      </c>
      <c r="C49" s="6">
        <f aca="true" t="shared" si="6" ref="C49:K49">+C75</f>
        <v>25849292.0953601</v>
      </c>
      <c r="D49" s="23">
        <f t="shared" si="6"/>
        <v>19058011.052874465</v>
      </c>
      <c r="E49" s="24">
        <f t="shared" si="6"/>
        <v>2057021.723258268</v>
      </c>
      <c r="F49" s="6">
        <f t="shared" si="6"/>
        <v>10272057.825466461</v>
      </c>
      <c r="G49" s="25">
        <f t="shared" si="6"/>
        <v>10272057.825466461</v>
      </c>
      <c r="H49" s="26">
        <f t="shared" si="6"/>
        <v>16669740.003411455</v>
      </c>
      <c r="I49" s="24">
        <f t="shared" si="6"/>
        <v>-11446640.430280108</v>
      </c>
      <c r="J49" s="6">
        <f t="shared" si="6"/>
        <v>-9544005.921325997</v>
      </c>
      <c r="K49" s="25">
        <f t="shared" si="6"/>
        <v>-6618128.104729332</v>
      </c>
    </row>
    <row r="50" spans="1:11" ht="13.5">
      <c r="A50" s="34" t="s">
        <v>51</v>
      </c>
      <c r="B50" s="7">
        <f>+B48-B49</f>
        <v>-6834101.817559458</v>
      </c>
      <c r="C50" s="7">
        <f aca="true" t="shared" si="7" ref="C50:K50">+C48-C49</f>
        <v>-21367479.0953601</v>
      </c>
      <c r="D50" s="64">
        <f t="shared" si="7"/>
        <v>-18251076.052874465</v>
      </c>
      <c r="E50" s="65">
        <f t="shared" si="7"/>
        <v>6660978.276741732</v>
      </c>
      <c r="F50" s="7">
        <f t="shared" si="7"/>
        <v>-1554057.8254664615</v>
      </c>
      <c r="G50" s="66">
        <f t="shared" si="7"/>
        <v>-1554057.8254664615</v>
      </c>
      <c r="H50" s="67">
        <f t="shared" si="7"/>
        <v>-15158733.003411455</v>
      </c>
      <c r="I50" s="65">
        <f t="shared" si="7"/>
        <v>15078640.430280108</v>
      </c>
      <c r="J50" s="7">
        <f t="shared" si="7"/>
        <v>23914005.921325997</v>
      </c>
      <c r="K50" s="66">
        <f t="shared" si="7"/>
        <v>34008128.10472933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279058629</v>
      </c>
      <c r="C53" s="6">
        <v>284972192</v>
      </c>
      <c r="D53" s="23">
        <v>350754212</v>
      </c>
      <c r="E53" s="24">
        <v>362189500</v>
      </c>
      <c r="F53" s="6">
        <v>767878000</v>
      </c>
      <c r="G53" s="25">
        <v>767878000</v>
      </c>
      <c r="H53" s="26">
        <v>353800661</v>
      </c>
      <c r="I53" s="24">
        <v>381318000</v>
      </c>
      <c r="J53" s="6">
        <v>390202000</v>
      </c>
      <c r="K53" s="25">
        <v>399663000</v>
      </c>
    </row>
    <row r="54" spans="1:11" ht="13.5">
      <c r="A54" s="22" t="s">
        <v>128</v>
      </c>
      <c r="B54" s="6">
        <v>6991918</v>
      </c>
      <c r="C54" s="6">
        <v>9065593</v>
      </c>
      <c r="D54" s="23">
        <v>11831460</v>
      </c>
      <c r="E54" s="24">
        <v>6500000</v>
      </c>
      <c r="F54" s="6">
        <v>9000000</v>
      </c>
      <c r="G54" s="25">
        <v>9000000</v>
      </c>
      <c r="H54" s="26">
        <v>13026240</v>
      </c>
      <c r="I54" s="24">
        <v>13000000</v>
      </c>
      <c r="J54" s="6">
        <v>13500000</v>
      </c>
      <c r="K54" s="25">
        <v>14000000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2928008</v>
      </c>
      <c r="D56" s="23">
        <v>4419076</v>
      </c>
      <c r="E56" s="24">
        <v>0</v>
      </c>
      <c r="F56" s="6">
        <v>0</v>
      </c>
      <c r="G56" s="25">
        <v>0</v>
      </c>
      <c r="H56" s="26">
        <v>2193738</v>
      </c>
      <c r="I56" s="24">
        <v>8500000</v>
      </c>
      <c r="J56" s="6">
        <v>8603000</v>
      </c>
      <c r="K56" s="25">
        <v>8743000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1782451</v>
      </c>
      <c r="G59" s="25">
        <v>1782451</v>
      </c>
      <c r="H59" s="26">
        <v>1782451</v>
      </c>
      <c r="I59" s="24">
        <v>0</v>
      </c>
      <c r="J59" s="6">
        <v>1782</v>
      </c>
      <c r="K59" s="25">
        <v>1782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4531469</v>
      </c>
      <c r="F60" s="6">
        <v>2734018</v>
      </c>
      <c r="G60" s="25">
        <v>2734018</v>
      </c>
      <c r="H60" s="26">
        <v>2734018</v>
      </c>
      <c r="I60" s="24">
        <v>3589305</v>
      </c>
      <c r="J60" s="6">
        <v>3768962</v>
      </c>
      <c r="K60" s="25">
        <v>3957612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8000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22932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0.8293921440889127</v>
      </c>
      <c r="C70" s="5">
        <f aca="true" t="shared" si="8" ref="C70:K70">IF(ISERROR(C71/C72),0,(C71/C72))</f>
        <v>0.7454884099504328</v>
      </c>
      <c r="D70" s="5">
        <f t="shared" si="8"/>
        <v>0.862711246277377</v>
      </c>
      <c r="E70" s="5">
        <f t="shared" si="8"/>
        <v>0.890070401307535</v>
      </c>
      <c r="F70" s="5">
        <f t="shared" si="8"/>
        <v>0.6806385115492363</v>
      </c>
      <c r="G70" s="5">
        <f t="shared" si="8"/>
        <v>0.6806385115492363</v>
      </c>
      <c r="H70" s="5">
        <f t="shared" si="8"/>
        <v>1.1786518311566303</v>
      </c>
      <c r="I70" s="5">
        <f t="shared" si="8"/>
        <v>0.880841387195122</v>
      </c>
      <c r="J70" s="5">
        <f t="shared" si="8"/>
        <v>0.8838358201750066</v>
      </c>
      <c r="K70" s="5">
        <f t="shared" si="8"/>
        <v>0.8864960490623894</v>
      </c>
    </row>
    <row r="71" spans="1:11" ht="12.75" hidden="1">
      <c r="A71" s="1" t="s">
        <v>134</v>
      </c>
      <c r="B71" s="1">
        <f>+B83</f>
        <v>18693186</v>
      </c>
      <c r="C71" s="1">
        <f aca="true" t="shared" si="9" ref="C71:K71">+C83</f>
        <v>20838724</v>
      </c>
      <c r="D71" s="1">
        <f t="shared" si="9"/>
        <v>27052549</v>
      </c>
      <c r="E71" s="1">
        <f t="shared" si="9"/>
        <v>35280016</v>
      </c>
      <c r="F71" s="1">
        <f t="shared" si="9"/>
        <v>25754000</v>
      </c>
      <c r="G71" s="1">
        <f t="shared" si="9"/>
        <v>25754000</v>
      </c>
      <c r="H71" s="1">
        <f t="shared" si="9"/>
        <v>37204976</v>
      </c>
      <c r="I71" s="1">
        <f t="shared" si="9"/>
        <v>34669917</v>
      </c>
      <c r="J71" s="1">
        <f t="shared" si="9"/>
        <v>36086100</v>
      </c>
      <c r="K71" s="1">
        <f t="shared" si="9"/>
        <v>37583000</v>
      </c>
    </row>
    <row r="72" spans="1:11" ht="12.75" hidden="1">
      <c r="A72" s="1" t="s">
        <v>135</v>
      </c>
      <c r="B72" s="1">
        <f>+B77</f>
        <v>22538417</v>
      </c>
      <c r="C72" s="1">
        <f aca="true" t="shared" si="10" ref="C72:K72">+C77</f>
        <v>27953116</v>
      </c>
      <c r="D72" s="1">
        <f t="shared" si="10"/>
        <v>31357594</v>
      </c>
      <c r="E72" s="1">
        <f t="shared" si="10"/>
        <v>39637332</v>
      </c>
      <c r="F72" s="1">
        <f t="shared" si="10"/>
        <v>37838000</v>
      </c>
      <c r="G72" s="1">
        <f t="shared" si="10"/>
        <v>37838000</v>
      </c>
      <c r="H72" s="1">
        <f t="shared" si="10"/>
        <v>31565705</v>
      </c>
      <c r="I72" s="1">
        <f t="shared" si="10"/>
        <v>39360000</v>
      </c>
      <c r="J72" s="1">
        <f t="shared" si="10"/>
        <v>40828963</v>
      </c>
      <c r="K72" s="1">
        <f t="shared" si="10"/>
        <v>42395000</v>
      </c>
    </row>
    <row r="73" spans="1:11" ht="12.75" hidden="1">
      <c r="A73" s="1" t="s">
        <v>136</v>
      </c>
      <c r="B73" s="1">
        <f>+B74</f>
        <v>1968581.3333333326</v>
      </c>
      <c r="C73" s="1">
        <f aca="true" t="shared" si="11" ref="C73:K73">+(C78+C80+C81+C82)-(B78+B80+B81+B82)</f>
        <v>8023224</v>
      </c>
      <c r="D73" s="1">
        <f t="shared" si="11"/>
        <v>-6363958</v>
      </c>
      <c r="E73" s="1">
        <f t="shared" si="11"/>
        <v>15576716</v>
      </c>
      <c r="F73" s="1">
        <f>+(F78+F80+F81+F82)-(D78+D80+D81+D82)</f>
        <v>15576716</v>
      </c>
      <c r="G73" s="1">
        <f>+(G78+G80+G81+G82)-(D78+D80+D81+D82)</f>
        <v>15576716</v>
      </c>
      <c r="H73" s="1">
        <f>+(H78+H80+H81+H82)-(D78+D80+D81+D82)</f>
        <v>-6996674</v>
      </c>
      <c r="I73" s="1">
        <f>+(I78+I80+I81+I82)-(E78+E80+E81+E82)</f>
        <v>-3661275</v>
      </c>
      <c r="J73" s="1">
        <f t="shared" si="11"/>
        <v>-4487049</v>
      </c>
      <c r="K73" s="1">
        <f t="shared" si="11"/>
        <v>-5424676</v>
      </c>
    </row>
    <row r="74" spans="1:11" ht="12.75" hidden="1">
      <c r="A74" s="1" t="s">
        <v>137</v>
      </c>
      <c r="B74" s="1">
        <f>+TREND(C74:E74)</f>
        <v>1968581.3333333326</v>
      </c>
      <c r="C74" s="1">
        <f>+C73</f>
        <v>8023224</v>
      </c>
      <c r="D74" s="1">
        <f aca="true" t="shared" si="12" ref="D74:K74">+D73</f>
        <v>-6363958</v>
      </c>
      <c r="E74" s="1">
        <f t="shared" si="12"/>
        <v>15576716</v>
      </c>
      <c r="F74" s="1">
        <f t="shared" si="12"/>
        <v>15576716</v>
      </c>
      <c r="G74" s="1">
        <f t="shared" si="12"/>
        <v>15576716</v>
      </c>
      <c r="H74" s="1">
        <f t="shared" si="12"/>
        <v>-6996674</v>
      </c>
      <c r="I74" s="1">
        <f t="shared" si="12"/>
        <v>-3661275</v>
      </c>
      <c r="J74" s="1">
        <f t="shared" si="12"/>
        <v>-4487049</v>
      </c>
      <c r="K74" s="1">
        <f t="shared" si="12"/>
        <v>-5424676</v>
      </c>
    </row>
    <row r="75" spans="1:11" ht="12.75" hidden="1">
      <c r="A75" s="1" t="s">
        <v>138</v>
      </c>
      <c r="B75" s="1">
        <f>+B84-(((B80+B81+B78)*B70)-B79)</f>
        <v>15884858.817559458</v>
      </c>
      <c r="C75" s="1">
        <f aca="true" t="shared" si="13" ref="C75:K75">+C84-(((C80+C81+C78)*C70)-C79)</f>
        <v>25849292.0953601</v>
      </c>
      <c r="D75" s="1">
        <f t="shared" si="13"/>
        <v>19058011.052874465</v>
      </c>
      <c r="E75" s="1">
        <f t="shared" si="13"/>
        <v>2057021.723258268</v>
      </c>
      <c r="F75" s="1">
        <f t="shared" si="13"/>
        <v>10272057.825466461</v>
      </c>
      <c r="G75" s="1">
        <f t="shared" si="13"/>
        <v>10272057.825466461</v>
      </c>
      <c r="H75" s="1">
        <f t="shared" si="13"/>
        <v>16669740.003411455</v>
      </c>
      <c r="I75" s="1">
        <f t="shared" si="13"/>
        <v>-11446640.430280108</v>
      </c>
      <c r="J75" s="1">
        <f t="shared" si="13"/>
        <v>-9544005.921325997</v>
      </c>
      <c r="K75" s="1">
        <f t="shared" si="13"/>
        <v>-6618128.104729332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22538417</v>
      </c>
      <c r="C77" s="3">
        <v>27953116</v>
      </c>
      <c r="D77" s="3">
        <v>31357594</v>
      </c>
      <c r="E77" s="3">
        <v>39637332</v>
      </c>
      <c r="F77" s="3">
        <v>37838000</v>
      </c>
      <c r="G77" s="3">
        <v>37838000</v>
      </c>
      <c r="H77" s="3">
        <v>31565705</v>
      </c>
      <c r="I77" s="3">
        <v>39360000</v>
      </c>
      <c r="J77" s="3">
        <v>40828963</v>
      </c>
      <c r="K77" s="3">
        <v>42395000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24895390</v>
      </c>
      <c r="C79" s="3">
        <v>32870416</v>
      </c>
      <c r="D79" s="3">
        <v>29861989</v>
      </c>
      <c r="E79" s="3">
        <v>27068000</v>
      </c>
      <c r="F79" s="3">
        <v>27068000</v>
      </c>
      <c r="G79" s="3">
        <v>27068000</v>
      </c>
      <c r="H79" s="3">
        <v>23183689</v>
      </c>
      <c r="I79" s="3">
        <v>15980000</v>
      </c>
      <c r="J79" s="3">
        <v>14190000</v>
      </c>
      <c r="K79" s="3">
        <v>12760000</v>
      </c>
    </row>
    <row r="80" spans="1:11" ht="12.75" hidden="1">
      <c r="A80" s="2" t="s">
        <v>67</v>
      </c>
      <c r="B80" s="3">
        <v>9380836</v>
      </c>
      <c r="C80" s="3">
        <v>3432305</v>
      </c>
      <c r="D80" s="3">
        <v>9197825</v>
      </c>
      <c r="E80" s="3">
        <v>19200000</v>
      </c>
      <c r="F80" s="3">
        <v>19200000</v>
      </c>
      <c r="G80" s="3">
        <v>19200000</v>
      </c>
      <c r="H80" s="3">
        <v>5202911</v>
      </c>
      <c r="I80" s="3">
        <v>21338725</v>
      </c>
      <c r="J80" s="3">
        <v>17051676</v>
      </c>
      <c r="K80" s="3">
        <v>11827000</v>
      </c>
    </row>
    <row r="81" spans="1:11" ht="12.75" hidden="1">
      <c r="A81" s="2" t="s">
        <v>68</v>
      </c>
      <c r="B81" s="3">
        <v>1483182</v>
      </c>
      <c r="C81" s="3">
        <v>5985848</v>
      </c>
      <c r="D81" s="3">
        <v>3325459</v>
      </c>
      <c r="E81" s="3">
        <v>8900000</v>
      </c>
      <c r="F81" s="3">
        <v>8900000</v>
      </c>
      <c r="G81" s="3">
        <v>8900000</v>
      </c>
      <c r="H81" s="3">
        <v>323699</v>
      </c>
      <c r="I81" s="3">
        <v>3100000</v>
      </c>
      <c r="J81" s="3">
        <v>2900000</v>
      </c>
      <c r="K81" s="3">
        <v>2700000</v>
      </c>
    </row>
    <row r="82" spans="1:11" ht="12.75" hidden="1">
      <c r="A82" s="2" t="s">
        <v>69</v>
      </c>
      <c r="B82" s="3">
        <v>0</v>
      </c>
      <c r="C82" s="3">
        <v>9469089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18693186</v>
      </c>
      <c r="C83" s="3">
        <v>20838724</v>
      </c>
      <c r="D83" s="3">
        <v>27052549</v>
      </c>
      <c r="E83" s="3">
        <v>35280016</v>
      </c>
      <c r="F83" s="3">
        <v>25754000</v>
      </c>
      <c r="G83" s="3">
        <v>25754000</v>
      </c>
      <c r="H83" s="3">
        <v>37204976</v>
      </c>
      <c r="I83" s="3">
        <v>34669917</v>
      </c>
      <c r="J83" s="3">
        <v>36086100</v>
      </c>
      <c r="K83" s="3">
        <v>37583000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2330000</v>
      </c>
      <c r="G84" s="3">
        <v>2330000</v>
      </c>
      <c r="H84" s="3">
        <v>0</v>
      </c>
      <c r="I84" s="3">
        <v>-5900000</v>
      </c>
      <c r="J84" s="3">
        <v>-6100000</v>
      </c>
      <c r="K84" s="3">
        <v>-6500000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53826073</v>
      </c>
      <c r="C6" s="6">
        <v>62958214</v>
      </c>
      <c r="D6" s="23">
        <v>64841192</v>
      </c>
      <c r="E6" s="24">
        <v>85623594</v>
      </c>
      <c r="F6" s="6">
        <v>77345647</v>
      </c>
      <c r="G6" s="25">
        <v>77345647</v>
      </c>
      <c r="H6" s="26">
        <v>77562277</v>
      </c>
      <c r="I6" s="24">
        <v>86260130</v>
      </c>
      <c r="J6" s="6">
        <v>91435729</v>
      </c>
      <c r="K6" s="25">
        <v>96921874</v>
      </c>
    </row>
    <row r="7" spans="1:11" ht="13.5">
      <c r="A7" s="22" t="s">
        <v>19</v>
      </c>
      <c r="B7" s="6">
        <v>37045797</v>
      </c>
      <c r="C7" s="6">
        <v>38871428</v>
      </c>
      <c r="D7" s="23">
        <v>45649115</v>
      </c>
      <c r="E7" s="24">
        <v>37833503</v>
      </c>
      <c r="F7" s="6">
        <v>42033618</v>
      </c>
      <c r="G7" s="25">
        <v>42033618</v>
      </c>
      <c r="H7" s="26">
        <v>44448560</v>
      </c>
      <c r="I7" s="24">
        <v>44307855</v>
      </c>
      <c r="J7" s="6">
        <v>46966325</v>
      </c>
      <c r="K7" s="25">
        <v>49784305</v>
      </c>
    </row>
    <row r="8" spans="1:11" ht="13.5">
      <c r="A8" s="22" t="s">
        <v>20</v>
      </c>
      <c r="B8" s="6">
        <v>469387407</v>
      </c>
      <c r="C8" s="6">
        <v>573409559</v>
      </c>
      <c r="D8" s="23">
        <v>467499844</v>
      </c>
      <c r="E8" s="24">
        <v>523524900</v>
      </c>
      <c r="F8" s="6">
        <v>600279296</v>
      </c>
      <c r="G8" s="25">
        <v>600279296</v>
      </c>
      <c r="H8" s="26">
        <v>537476794</v>
      </c>
      <c r="I8" s="24">
        <v>534175158</v>
      </c>
      <c r="J8" s="6">
        <v>528573900</v>
      </c>
      <c r="K8" s="25">
        <v>589033942</v>
      </c>
    </row>
    <row r="9" spans="1:11" ht="13.5">
      <c r="A9" s="22" t="s">
        <v>21</v>
      </c>
      <c r="B9" s="6">
        <v>15142941</v>
      </c>
      <c r="C9" s="6">
        <v>23029248</v>
      </c>
      <c r="D9" s="23">
        <v>12070960</v>
      </c>
      <c r="E9" s="24">
        <v>35091929</v>
      </c>
      <c r="F9" s="6">
        <v>39300897</v>
      </c>
      <c r="G9" s="25">
        <v>39300897</v>
      </c>
      <c r="H9" s="26">
        <v>12901547</v>
      </c>
      <c r="I9" s="24">
        <v>33457951</v>
      </c>
      <c r="J9" s="6">
        <v>32923655</v>
      </c>
      <c r="K9" s="25">
        <v>35737832</v>
      </c>
    </row>
    <row r="10" spans="1:11" ht="25.5">
      <c r="A10" s="27" t="s">
        <v>127</v>
      </c>
      <c r="B10" s="28">
        <f>SUM(B5:B9)</f>
        <v>575402218</v>
      </c>
      <c r="C10" s="29">
        <f aca="true" t="shared" si="0" ref="C10:K10">SUM(C5:C9)</f>
        <v>698268449</v>
      </c>
      <c r="D10" s="30">
        <f t="shared" si="0"/>
        <v>590061111</v>
      </c>
      <c r="E10" s="28">
        <f t="shared" si="0"/>
        <v>682073926</v>
      </c>
      <c r="F10" s="29">
        <f t="shared" si="0"/>
        <v>758959458</v>
      </c>
      <c r="G10" s="31">
        <f t="shared" si="0"/>
        <v>758959458</v>
      </c>
      <c r="H10" s="32">
        <f t="shared" si="0"/>
        <v>672389178</v>
      </c>
      <c r="I10" s="28">
        <f t="shared" si="0"/>
        <v>698201094</v>
      </c>
      <c r="J10" s="29">
        <f t="shared" si="0"/>
        <v>699899609</v>
      </c>
      <c r="K10" s="31">
        <f t="shared" si="0"/>
        <v>771477953</v>
      </c>
    </row>
    <row r="11" spans="1:11" ht="13.5">
      <c r="A11" s="22" t="s">
        <v>22</v>
      </c>
      <c r="B11" s="6">
        <v>132209672</v>
      </c>
      <c r="C11" s="6">
        <v>152435297</v>
      </c>
      <c r="D11" s="23">
        <v>168272177</v>
      </c>
      <c r="E11" s="24">
        <v>234731483</v>
      </c>
      <c r="F11" s="6">
        <v>217328309</v>
      </c>
      <c r="G11" s="25">
        <v>217328309</v>
      </c>
      <c r="H11" s="26">
        <v>190182185</v>
      </c>
      <c r="I11" s="24">
        <v>253903875</v>
      </c>
      <c r="J11" s="6">
        <v>268854128</v>
      </c>
      <c r="K11" s="25">
        <v>284878241</v>
      </c>
    </row>
    <row r="12" spans="1:11" ht="13.5">
      <c r="A12" s="22" t="s">
        <v>23</v>
      </c>
      <c r="B12" s="6">
        <v>9395477</v>
      </c>
      <c r="C12" s="6">
        <v>10094525</v>
      </c>
      <c r="D12" s="23">
        <v>9985553</v>
      </c>
      <c r="E12" s="24">
        <v>12873236</v>
      </c>
      <c r="F12" s="6">
        <v>12003236</v>
      </c>
      <c r="G12" s="25">
        <v>12003236</v>
      </c>
      <c r="H12" s="26">
        <v>11778095</v>
      </c>
      <c r="I12" s="24">
        <v>13490278</v>
      </c>
      <c r="J12" s="6">
        <v>14249134</v>
      </c>
      <c r="K12" s="25">
        <v>15085107</v>
      </c>
    </row>
    <row r="13" spans="1:11" ht="13.5">
      <c r="A13" s="22" t="s">
        <v>128</v>
      </c>
      <c r="B13" s="6">
        <v>48915459</v>
      </c>
      <c r="C13" s="6">
        <v>50756067</v>
      </c>
      <c r="D13" s="23">
        <v>62352532</v>
      </c>
      <c r="E13" s="24">
        <v>86511202</v>
      </c>
      <c r="F13" s="6">
        <v>86511202</v>
      </c>
      <c r="G13" s="25">
        <v>86511202</v>
      </c>
      <c r="H13" s="26">
        <v>69063698</v>
      </c>
      <c r="I13" s="24">
        <v>93157940</v>
      </c>
      <c r="J13" s="6">
        <v>98721456</v>
      </c>
      <c r="K13" s="25">
        <v>104618187</v>
      </c>
    </row>
    <row r="14" spans="1:11" ht="13.5">
      <c r="A14" s="22" t="s">
        <v>24</v>
      </c>
      <c r="B14" s="6">
        <v>12671935</v>
      </c>
      <c r="C14" s="6">
        <v>11251514</v>
      </c>
      <c r="D14" s="23">
        <v>9125435</v>
      </c>
      <c r="E14" s="24">
        <v>6432321</v>
      </c>
      <c r="F14" s="6">
        <v>6432321</v>
      </c>
      <c r="G14" s="25">
        <v>6432321</v>
      </c>
      <c r="H14" s="26">
        <v>6432319</v>
      </c>
      <c r="I14" s="24">
        <v>5322141</v>
      </c>
      <c r="J14" s="6">
        <v>10129746</v>
      </c>
      <c r="K14" s="25">
        <v>9194083</v>
      </c>
    </row>
    <row r="15" spans="1:11" ht="13.5">
      <c r="A15" s="22" t="s">
        <v>25</v>
      </c>
      <c r="B15" s="6">
        <v>39223755</v>
      </c>
      <c r="C15" s="6">
        <v>49535014</v>
      </c>
      <c r="D15" s="23">
        <v>55621511</v>
      </c>
      <c r="E15" s="24">
        <v>68730003</v>
      </c>
      <c r="F15" s="6">
        <v>63587448</v>
      </c>
      <c r="G15" s="25">
        <v>63587448</v>
      </c>
      <c r="H15" s="26">
        <v>47254674</v>
      </c>
      <c r="I15" s="24">
        <v>61293090</v>
      </c>
      <c r="J15" s="6">
        <v>65797446</v>
      </c>
      <c r="K15" s="25">
        <v>69758624</v>
      </c>
    </row>
    <row r="16" spans="1:11" ht="13.5">
      <c r="A16" s="33" t="s">
        <v>26</v>
      </c>
      <c r="B16" s="6">
        <v>7181000</v>
      </c>
      <c r="C16" s="6">
        <v>30109719</v>
      </c>
      <c r="D16" s="23">
        <v>10635455</v>
      </c>
      <c r="E16" s="24">
        <v>4588000</v>
      </c>
      <c r="F16" s="6">
        <v>4934000</v>
      </c>
      <c r="G16" s="25">
        <v>4934000</v>
      </c>
      <c r="H16" s="26">
        <v>11519719</v>
      </c>
      <c r="I16" s="24">
        <v>2910000</v>
      </c>
      <c r="J16" s="6">
        <v>3497500</v>
      </c>
      <c r="K16" s="25">
        <v>4125000</v>
      </c>
    </row>
    <row r="17" spans="1:11" ht="13.5">
      <c r="A17" s="22" t="s">
        <v>27</v>
      </c>
      <c r="B17" s="6">
        <v>383583719</v>
      </c>
      <c r="C17" s="6">
        <v>418122892</v>
      </c>
      <c r="D17" s="23">
        <v>375665094</v>
      </c>
      <c r="E17" s="24">
        <v>362328476</v>
      </c>
      <c r="F17" s="6">
        <v>507192245</v>
      </c>
      <c r="G17" s="25">
        <v>507192245</v>
      </c>
      <c r="H17" s="26">
        <v>496975667</v>
      </c>
      <c r="I17" s="24">
        <v>406355603</v>
      </c>
      <c r="J17" s="6">
        <v>322645805</v>
      </c>
      <c r="K17" s="25">
        <v>371503630</v>
      </c>
    </row>
    <row r="18" spans="1:11" ht="13.5">
      <c r="A18" s="34" t="s">
        <v>28</v>
      </c>
      <c r="B18" s="35">
        <f>SUM(B11:B17)</f>
        <v>633181017</v>
      </c>
      <c r="C18" s="36">
        <f aca="true" t="shared" si="1" ref="C18:K18">SUM(C11:C17)</f>
        <v>722305028</v>
      </c>
      <c r="D18" s="37">
        <f t="shared" si="1"/>
        <v>691657757</v>
      </c>
      <c r="E18" s="35">
        <f t="shared" si="1"/>
        <v>776194721</v>
      </c>
      <c r="F18" s="36">
        <f t="shared" si="1"/>
        <v>897988761</v>
      </c>
      <c r="G18" s="38">
        <f t="shared" si="1"/>
        <v>897988761</v>
      </c>
      <c r="H18" s="39">
        <f t="shared" si="1"/>
        <v>833206357</v>
      </c>
      <c r="I18" s="35">
        <f t="shared" si="1"/>
        <v>836432927</v>
      </c>
      <c r="J18" s="36">
        <f t="shared" si="1"/>
        <v>783895215</v>
      </c>
      <c r="K18" s="38">
        <f t="shared" si="1"/>
        <v>859162872</v>
      </c>
    </row>
    <row r="19" spans="1:11" ht="13.5">
      <c r="A19" s="34" t="s">
        <v>29</v>
      </c>
      <c r="B19" s="40">
        <f>+B10-B18</f>
        <v>-57778799</v>
      </c>
      <c r="C19" s="41">
        <f aca="true" t="shared" si="2" ref="C19:K19">+C10-C18</f>
        <v>-24036579</v>
      </c>
      <c r="D19" s="42">
        <f t="shared" si="2"/>
        <v>-101596646</v>
      </c>
      <c r="E19" s="40">
        <f t="shared" si="2"/>
        <v>-94120795</v>
      </c>
      <c r="F19" s="41">
        <f t="shared" si="2"/>
        <v>-139029303</v>
      </c>
      <c r="G19" s="43">
        <f t="shared" si="2"/>
        <v>-139029303</v>
      </c>
      <c r="H19" s="44">
        <f t="shared" si="2"/>
        <v>-160817179</v>
      </c>
      <c r="I19" s="40">
        <f t="shared" si="2"/>
        <v>-138231833</v>
      </c>
      <c r="J19" s="41">
        <f t="shared" si="2"/>
        <v>-83995606</v>
      </c>
      <c r="K19" s="43">
        <f t="shared" si="2"/>
        <v>-87684919</v>
      </c>
    </row>
    <row r="20" spans="1:11" ht="13.5">
      <c r="A20" s="22" t="s">
        <v>30</v>
      </c>
      <c r="B20" s="24">
        <v>229446122</v>
      </c>
      <c r="C20" s="6">
        <v>362828901</v>
      </c>
      <c r="D20" s="23">
        <v>398564359</v>
      </c>
      <c r="E20" s="24">
        <v>289758100</v>
      </c>
      <c r="F20" s="6">
        <v>233270983</v>
      </c>
      <c r="G20" s="25">
        <v>233270983</v>
      </c>
      <c r="H20" s="26">
        <v>270695682</v>
      </c>
      <c r="I20" s="24">
        <v>315257842</v>
      </c>
      <c r="J20" s="6">
        <v>325177100</v>
      </c>
      <c r="K20" s="25">
        <v>381710058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171667323</v>
      </c>
      <c r="C22" s="52">
        <f aca="true" t="shared" si="3" ref="C22:K22">SUM(C19:C21)</f>
        <v>338792322</v>
      </c>
      <c r="D22" s="53">
        <f t="shared" si="3"/>
        <v>296967713</v>
      </c>
      <c r="E22" s="51">
        <f t="shared" si="3"/>
        <v>195637305</v>
      </c>
      <c r="F22" s="52">
        <f t="shared" si="3"/>
        <v>94241680</v>
      </c>
      <c r="G22" s="54">
        <f t="shared" si="3"/>
        <v>94241680</v>
      </c>
      <c r="H22" s="55">
        <f t="shared" si="3"/>
        <v>109878503</v>
      </c>
      <c r="I22" s="51">
        <f t="shared" si="3"/>
        <v>177026009</v>
      </c>
      <c r="J22" s="52">
        <f t="shared" si="3"/>
        <v>241181494</v>
      </c>
      <c r="K22" s="54">
        <f t="shared" si="3"/>
        <v>294025139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171667323</v>
      </c>
      <c r="C24" s="41">
        <f aca="true" t="shared" si="4" ref="C24:K24">SUM(C22:C23)</f>
        <v>338792322</v>
      </c>
      <c r="D24" s="42">
        <f t="shared" si="4"/>
        <v>296967713</v>
      </c>
      <c r="E24" s="40">
        <f t="shared" si="4"/>
        <v>195637305</v>
      </c>
      <c r="F24" s="41">
        <f t="shared" si="4"/>
        <v>94241680</v>
      </c>
      <c r="G24" s="43">
        <f t="shared" si="4"/>
        <v>94241680</v>
      </c>
      <c r="H24" s="44">
        <f t="shared" si="4"/>
        <v>109878503</v>
      </c>
      <c r="I24" s="40">
        <f t="shared" si="4"/>
        <v>177026009</v>
      </c>
      <c r="J24" s="41">
        <f t="shared" si="4"/>
        <v>241181494</v>
      </c>
      <c r="K24" s="43">
        <f t="shared" si="4"/>
        <v>294025139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233422095</v>
      </c>
      <c r="C27" s="7">
        <v>392037372</v>
      </c>
      <c r="D27" s="64">
        <v>371298579</v>
      </c>
      <c r="E27" s="65">
        <v>327417835</v>
      </c>
      <c r="F27" s="7">
        <v>274533059</v>
      </c>
      <c r="G27" s="66">
        <v>274533059</v>
      </c>
      <c r="H27" s="67">
        <v>187243256</v>
      </c>
      <c r="I27" s="65">
        <v>324512842</v>
      </c>
      <c r="J27" s="7">
        <v>376486847</v>
      </c>
      <c r="K27" s="66">
        <v>396510058</v>
      </c>
    </row>
    <row r="28" spans="1:11" ht="13.5">
      <c r="A28" s="68" t="s">
        <v>30</v>
      </c>
      <c r="B28" s="6">
        <v>218663658</v>
      </c>
      <c r="C28" s="6">
        <v>358309037</v>
      </c>
      <c r="D28" s="23">
        <v>343075553</v>
      </c>
      <c r="E28" s="24">
        <v>289758100</v>
      </c>
      <c r="F28" s="6">
        <v>233270983</v>
      </c>
      <c r="G28" s="25">
        <v>233270983</v>
      </c>
      <c r="H28" s="26">
        <v>170978778</v>
      </c>
      <c r="I28" s="24">
        <v>315257842</v>
      </c>
      <c r="J28" s="6">
        <v>325177100</v>
      </c>
      <c r="K28" s="25">
        <v>389260058</v>
      </c>
    </row>
    <row r="29" spans="1:11" ht="13.5">
      <c r="A29" s="22" t="s">
        <v>132</v>
      </c>
      <c r="B29" s="6">
        <v>0</v>
      </c>
      <c r="C29" s="6">
        <v>189254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8765534</v>
      </c>
      <c r="C30" s="6">
        <v>1806524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46389747</v>
      </c>
      <c r="K30" s="25">
        <v>0</v>
      </c>
    </row>
    <row r="31" spans="1:11" ht="13.5">
      <c r="A31" s="22" t="s">
        <v>35</v>
      </c>
      <c r="B31" s="6">
        <v>5992903</v>
      </c>
      <c r="C31" s="6">
        <v>31732557</v>
      </c>
      <c r="D31" s="23">
        <v>28223026</v>
      </c>
      <c r="E31" s="24">
        <v>37659735</v>
      </c>
      <c r="F31" s="6">
        <v>41262076</v>
      </c>
      <c r="G31" s="25">
        <v>41262076</v>
      </c>
      <c r="H31" s="26">
        <v>16264478</v>
      </c>
      <c r="I31" s="24">
        <v>9255000</v>
      </c>
      <c r="J31" s="6">
        <v>4920000</v>
      </c>
      <c r="K31" s="25">
        <v>7250000</v>
      </c>
    </row>
    <row r="32" spans="1:11" ht="13.5">
      <c r="A32" s="34" t="s">
        <v>36</v>
      </c>
      <c r="B32" s="7">
        <f>SUM(B28:B31)</f>
        <v>233422095</v>
      </c>
      <c r="C32" s="7">
        <f aca="true" t="shared" si="5" ref="C32:K32">SUM(C28:C31)</f>
        <v>392037372</v>
      </c>
      <c r="D32" s="64">
        <f t="shared" si="5"/>
        <v>371298579</v>
      </c>
      <c r="E32" s="65">
        <f t="shared" si="5"/>
        <v>327417835</v>
      </c>
      <c r="F32" s="7">
        <f t="shared" si="5"/>
        <v>274533059</v>
      </c>
      <c r="G32" s="66">
        <f t="shared" si="5"/>
        <v>274533059</v>
      </c>
      <c r="H32" s="67">
        <f t="shared" si="5"/>
        <v>187243256</v>
      </c>
      <c r="I32" s="65">
        <f t="shared" si="5"/>
        <v>324512842</v>
      </c>
      <c r="J32" s="7">
        <f t="shared" si="5"/>
        <v>376486847</v>
      </c>
      <c r="K32" s="66">
        <f t="shared" si="5"/>
        <v>396510058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588838835</v>
      </c>
      <c r="C35" s="6">
        <v>591360901</v>
      </c>
      <c r="D35" s="23">
        <v>621509424</v>
      </c>
      <c r="E35" s="24">
        <v>450254177</v>
      </c>
      <c r="F35" s="6">
        <v>450254176</v>
      </c>
      <c r="G35" s="25">
        <v>450254176</v>
      </c>
      <c r="H35" s="26">
        <v>619810274</v>
      </c>
      <c r="I35" s="24">
        <v>450374282</v>
      </c>
      <c r="J35" s="6">
        <v>527043372</v>
      </c>
      <c r="K35" s="25">
        <v>542688075</v>
      </c>
    </row>
    <row r="36" spans="1:11" ht="13.5">
      <c r="A36" s="22" t="s">
        <v>39</v>
      </c>
      <c r="B36" s="6">
        <v>1545543442</v>
      </c>
      <c r="C36" s="6">
        <v>1867324849</v>
      </c>
      <c r="D36" s="23">
        <v>2162136517</v>
      </c>
      <c r="E36" s="24">
        <v>2604855052</v>
      </c>
      <c r="F36" s="6">
        <v>2553804100</v>
      </c>
      <c r="G36" s="25">
        <v>2553804100</v>
      </c>
      <c r="H36" s="26">
        <v>2284647307</v>
      </c>
      <c r="I36" s="24">
        <v>2704494940</v>
      </c>
      <c r="J36" s="6">
        <v>2946654623</v>
      </c>
      <c r="K36" s="25">
        <v>3155436253</v>
      </c>
    </row>
    <row r="37" spans="1:11" ht="13.5">
      <c r="A37" s="22" t="s">
        <v>40</v>
      </c>
      <c r="B37" s="6">
        <v>245903126</v>
      </c>
      <c r="C37" s="6">
        <v>237428242</v>
      </c>
      <c r="D37" s="23">
        <v>269470409</v>
      </c>
      <c r="E37" s="24">
        <v>126760304</v>
      </c>
      <c r="F37" s="6">
        <v>126761506</v>
      </c>
      <c r="G37" s="25">
        <v>126761506</v>
      </c>
      <c r="H37" s="26">
        <v>277444997</v>
      </c>
      <c r="I37" s="24">
        <v>148352327</v>
      </c>
      <c r="J37" s="6">
        <v>153469850</v>
      </c>
      <c r="K37" s="25">
        <v>167285057</v>
      </c>
    </row>
    <row r="38" spans="1:11" ht="13.5">
      <c r="A38" s="22" t="s">
        <v>41</v>
      </c>
      <c r="B38" s="6">
        <v>154833537</v>
      </c>
      <c r="C38" s="6">
        <v>148819612</v>
      </c>
      <c r="D38" s="23">
        <v>144838514</v>
      </c>
      <c r="E38" s="24">
        <v>151531988</v>
      </c>
      <c r="F38" s="6">
        <v>151531988</v>
      </c>
      <c r="G38" s="25">
        <v>151531988</v>
      </c>
      <c r="H38" s="26">
        <v>143572529</v>
      </c>
      <c r="I38" s="24">
        <v>155303484</v>
      </c>
      <c r="J38" s="6">
        <v>203156026</v>
      </c>
      <c r="K38" s="25">
        <v>207173702</v>
      </c>
    </row>
    <row r="39" spans="1:11" ht="13.5">
      <c r="A39" s="22" t="s">
        <v>42</v>
      </c>
      <c r="B39" s="6">
        <v>1733645614</v>
      </c>
      <c r="C39" s="6">
        <v>2072437896</v>
      </c>
      <c r="D39" s="23">
        <v>2369337018</v>
      </c>
      <c r="E39" s="24">
        <v>2776816937</v>
      </c>
      <c r="F39" s="6">
        <v>2725764782</v>
      </c>
      <c r="G39" s="25">
        <v>2725764782</v>
      </c>
      <c r="H39" s="26">
        <v>2483440055</v>
      </c>
      <c r="I39" s="24">
        <v>2851213411</v>
      </c>
      <c r="J39" s="6">
        <v>3117072119</v>
      </c>
      <c r="K39" s="25">
        <v>3323665569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114462738</v>
      </c>
      <c r="C42" s="6">
        <v>350360071</v>
      </c>
      <c r="D42" s="23">
        <v>393953003</v>
      </c>
      <c r="E42" s="24">
        <v>275383622</v>
      </c>
      <c r="F42" s="6">
        <v>271451635</v>
      </c>
      <c r="G42" s="25">
        <v>271451635</v>
      </c>
      <c r="H42" s="26">
        <v>193426390</v>
      </c>
      <c r="I42" s="24">
        <v>273011742</v>
      </c>
      <c r="J42" s="6">
        <v>315746845</v>
      </c>
      <c r="K42" s="25">
        <v>402936117</v>
      </c>
    </row>
    <row r="43" spans="1:11" ht="13.5">
      <c r="A43" s="22" t="s">
        <v>45</v>
      </c>
      <c r="B43" s="6">
        <v>-197971691</v>
      </c>
      <c r="C43" s="6">
        <v>-347023652</v>
      </c>
      <c r="D43" s="23">
        <v>-300163889</v>
      </c>
      <c r="E43" s="24">
        <v>-319879920</v>
      </c>
      <c r="F43" s="6">
        <v>-352267951</v>
      </c>
      <c r="G43" s="25">
        <v>-352267951</v>
      </c>
      <c r="H43" s="26">
        <v>-187895619</v>
      </c>
      <c r="I43" s="24">
        <v>-315257841</v>
      </c>
      <c r="J43" s="6">
        <v>-325177100</v>
      </c>
      <c r="K43" s="25">
        <v>-381710058</v>
      </c>
    </row>
    <row r="44" spans="1:11" ht="13.5">
      <c r="A44" s="22" t="s">
        <v>46</v>
      </c>
      <c r="B44" s="6">
        <v>-6937997</v>
      </c>
      <c r="C44" s="6">
        <v>-9088418</v>
      </c>
      <c r="D44" s="23">
        <v>-12988988</v>
      </c>
      <c r="E44" s="24">
        <v>-9558180</v>
      </c>
      <c r="F44" s="6">
        <v>-9558189</v>
      </c>
      <c r="G44" s="25">
        <v>-9558189</v>
      </c>
      <c r="H44" s="26">
        <v>-10605497</v>
      </c>
      <c r="I44" s="24">
        <v>-5928340</v>
      </c>
      <c r="J44" s="6">
        <v>-6669519</v>
      </c>
      <c r="K44" s="25">
        <v>-7528863</v>
      </c>
    </row>
    <row r="45" spans="1:11" ht="13.5">
      <c r="A45" s="34" t="s">
        <v>47</v>
      </c>
      <c r="B45" s="7">
        <v>428309327</v>
      </c>
      <c r="C45" s="7">
        <v>422557328</v>
      </c>
      <c r="D45" s="64">
        <v>503357451</v>
      </c>
      <c r="E45" s="65">
        <v>249371815</v>
      </c>
      <c r="F45" s="7">
        <v>412982495</v>
      </c>
      <c r="G45" s="66">
        <v>412982495</v>
      </c>
      <c r="H45" s="67">
        <v>498282726</v>
      </c>
      <c r="I45" s="65">
        <v>361163561</v>
      </c>
      <c r="J45" s="7">
        <v>345063787</v>
      </c>
      <c r="K45" s="66">
        <v>358760983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428309327</v>
      </c>
      <c r="C48" s="6">
        <v>422557325</v>
      </c>
      <c r="D48" s="23">
        <v>509560458</v>
      </c>
      <c r="E48" s="24">
        <v>384279000</v>
      </c>
      <c r="F48" s="6">
        <v>384279000</v>
      </c>
      <c r="G48" s="25">
        <v>384279000</v>
      </c>
      <c r="H48" s="26">
        <v>499050460</v>
      </c>
      <c r="I48" s="24">
        <v>409072400</v>
      </c>
      <c r="J48" s="6">
        <v>483035803</v>
      </c>
      <c r="K48" s="25">
        <v>495601803</v>
      </c>
    </row>
    <row r="49" spans="1:11" ht="13.5">
      <c r="A49" s="22" t="s">
        <v>50</v>
      </c>
      <c r="B49" s="6">
        <f>+B75</f>
        <v>279340281.4455715</v>
      </c>
      <c r="C49" s="6">
        <f aca="true" t="shared" si="6" ref="C49:K49">+C75</f>
        <v>194211438.73920923</v>
      </c>
      <c r="D49" s="23">
        <f t="shared" si="6"/>
        <v>161262037.26922816</v>
      </c>
      <c r="E49" s="24">
        <f t="shared" si="6"/>
        <v>361090349.4666263</v>
      </c>
      <c r="F49" s="6">
        <f t="shared" si="6"/>
        <v>183464698.33765852</v>
      </c>
      <c r="G49" s="25">
        <f t="shared" si="6"/>
        <v>183464698.33765852</v>
      </c>
      <c r="H49" s="26">
        <f t="shared" si="6"/>
        <v>140876452.50163627</v>
      </c>
      <c r="I49" s="24">
        <f t="shared" si="6"/>
        <v>218817865.77652705</v>
      </c>
      <c r="J49" s="6">
        <f t="shared" si="6"/>
        <v>239563113.67011145</v>
      </c>
      <c r="K49" s="25">
        <f t="shared" si="6"/>
        <v>254106506.96097517</v>
      </c>
    </row>
    <row r="50" spans="1:11" ht="13.5">
      <c r="A50" s="34" t="s">
        <v>51</v>
      </c>
      <c r="B50" s="7">
        <f>+B48-B49</f>
        <v>148969045.55442852</v>
      </c>
      <c r="C50" s="7">
        <f aca="true" t="shared" si="7" ref="C50:K50">+C48-C49</f>
        <v>228345886.26079077</v>
      </c>
      <c r="D50" s="64">
        <f t="shared" si="7"/>
        <v>348298420.73077184</v>
      </c>
      <c r="E50" s="65">
        <f t="shared" si="7"/>
        <v>23188650.533373713</v>
      </c>
      <c r="F50" s="7">
        <f t="shared" si="7"/>
        <v>200814301.66234148</v>
      </c>
      <c r="G50" s="66">
        <f t="shared" si="7"/>
        <v>200814301.66234148</v>
      </c>
      <c r="H50" s="67">
        <f t="shared" si="7"/>
        <v>358174007.49836373</v>
      </c>
      <c r="I50" s="65">
        <f t="shared" si="7"/>
        <v>190254534.22347295</v>
      </c>
      <c r="J50" s="7">
        <f t="shared" si="7"/>
        <v>243472689.32988855</v>
      </c>
      <c r="K50" s="66">
        <f t="shared" si="7"/>
        <v>241495296.03902483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1525459057</v>
      </c>
      <c r="C53" s="6">
        <v>1852659606</v>
      </c>
      <c r="D53" s="23">
        <v>2155711986</v>
      </c>
      <c r="E53" s="24">
        <v>2605993396</v>
      </c>
      <c r="F53" s="6">
        <v>2643335961</v>
      </c>
      <c r="G53" s="25">
        <v>2643335961</v>
      </c>
      <c r="H53" s="26">
        <v>2283706643</v>
      </c>
      <c r="I53" s="24">
        <v>2706465380</v>
      </c>
      <c r="J53" s="6">
        <v>2946569268</v>
      </c>
      <c r="K53" s="25">
        <v>3165574777</v>
      </c>
    </row>
    <row r="54" spans="1:11" ht="13.5">
      <c r="A54" s="22" t="s">
        <v>128</v>
      </c>
      <c r="B54" s="6">
        <v>48915459</v>
      </c>
      <c r="C54" s="6">
        <v>50756067</v>
      </c>
      <c r="D54" s="23">
        <v>62352532</v>
      </c>
      <c r="E54" s="24">
        <v>86511202</v>
      </c>
      <c r="F54" s="6">
        <v>86511202</v>
      </c>
      <c r="G54" s="25">
        <v>86511202</v>
      </c>
      <c r="H54" s="26">
        <v>69063698</v>
      </c>
      <c r="I54" s="24">
        <v>93157940</v>
      </c>
      <c r="J54" s="6">
        <v>98721456</v>
      </c>
      <c r="K54" s="25">
        <v>104618187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82750000</v>
      </c>
      <c r="F55" s="6">
        <v>18762743</v>
      </c>
      <c r="G55" s="25">
        <v>18762743</v>
      </c>
      <c r="H55" s="26">
        <v>0</v>
      </c>
      <c r="I55" s="24">
        <v>2100000</v>
      </c>
      <c r="J55" s="6">
        <v>0</v>
      </c>
      <c r="K55" s="25">
        <v>10000000</v>
      </c>
    </row>
    <row r="56" spans="1:11" ht="13.5">
      <c r="A56" s="22" t="s">
        <v>55</v>
      </c>
      <c r="B56" s="6">
        <v>76820187</v>
      </c>
      <c r="C56" s="6">
        <v>0</v>
      </c>
      <c r="D56" s="23">
        <v>0</v>
      </c>
      <c r="E56" s="24">
        <v>68248819</v>
      </c>
      <c r="F56" s="6">
        <v>149922000</v>
      </c>
      <c r="G56" s="25">
        <v>149922000</v>
      </c>
      <c r="H56" s="26">
        <v>0</v>
      </c>
      <c r="I56" s="24">
        <v>140302261</v>
      </c>
      <c r="J56" s="6">
        <v>84351681</v>
      </c>
      <c r="K56" s="25">
        <v>91696692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4790736</v>
      </c>
      <c r="C59" s="6">
        <v>6009213</v>
      </c>
      <c r="D59" s="23">
        <v>5572671</v>
      </c>
      <c r="E59" s="24">
        <v>207233</v>
      </c>
      <c r="F59" s="6">
        <v>2795987</v>
      </c>
      <c r="G59" s="25">
        <v>2795987</v>
      </c>
      <c r="H59" s="26">
        <v>2795987</v>
      </c>
      <c r="I59" s="24">
        <v>2823738</v>
      </c>
      <c r="J59" s="6">
        <v>2988539</v>
      </c>
      <c r="K59" s="25">
        <v>3163179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5629204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45546</v>
      </c>
      <c r="C62" s="92">
        <v>46001</v>
      </c>
      <c r="D62" s="93">
        <v>46921</v>
      </c>
      <c r="E62" s="91">
        <v>66437</v>
      </c>
      <c r="F62" s="92">
        <v>65779</v>
      </c>
      <c r="G62" s="93">
        <v>65779</v>
      </c>
      <c r="H62" s="94">
        <v>65779</v>
      </c>
      <c r="I62" s="91">
        <v>66437</v>
      </c>
      <c r="J62" s="92">
        <v>67102</v>
      </c>
      <c r="K62" s="93">
        <v>67773</v>
      </c>
    </row>
    <row r="63" spans="1:11" ht="13.5">
      <c r="A63" s="90" t="s">
        <v>61</v>
      </c>
      <c r="B63" s="91">
        <v>27522</v>
      </c>
      <c r="C63" s="92">
        <v>27797</v>
      </c>
      <c r="D63" s="93">
        <v>28353</v>
      </c>
      <c r="E63" s="91">
        <v>50441</v>
      </c>
      <c r="F63" s="92">
        <v>49942</v>
      </c>
      <c r="G63" s="93">
        <v>49942</v>
      </c>
      <c r="H63" s="94">
        <v>49942</v>
      </c>
      <c r="I63" s="91">
        <v>50441</v>
      </c>
      <c r="J63" s="92">
        <v>50946</v>
      </c>
      <c r="K63" s="93">
        <v>51455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0.6621160047322121</v>
      </c>
      <c r="C70" s="5">
        <f aca="true" t="shared" si="8" ref="C70:K70">IF(ISERROR(C71/C72),0,(C71/C72))</f>
        <v>1.0443477678175919</v>
      </c>
      <c r="D70" s="5">
        <f t="shared" si="8"/>
        <v>0.7598591832406406</v>
      </c>
      <c r="E70" s="5">
        <f t="shared" si="8"/>
        <v>0.69897404164003</v>
      </c>
      <c r="F70" s="5">
        <f t="shared" si="8"/>
        <v>0.7245816901356289</v>
      </c>
      <c r="G70" s="5">
        <f t="shared" si="8"/>
        <v>0.7245816901356289</v>
      </c>
      <c r="H70" s="5">
        <f t="shared" si="8"/>
        <v>1.0288535558700238</v>
      </c>
      <c r="I70" s="5">
        <f t="shared" si="8"/>
        <v>0.9974096143422145</v>
      </c>
      <c r="J70" s="5">
        <f t="shared" si="8"/>
        <v>0.7705469978847757</v>
      </c>
      <c r="K70" s="5">
        <f t="shared" si="8"/>
        <v>0.9973733546492256</v>
      </c>
    </row>
    <row r="71" spans="1:11" ht="12.75" hidden="1">
      <c r="A71" s="1" t="s">
        <v>134</v>
      </c>
      <c r="B71" s="1">
        <f>+B83</f>
        <v>45665488</v>
      </c>
      <c r="C71" s="1">
        <f aca="true" t="shared" si="9" ref="C71:K71">+C83</f>
        <v>89800814</v>
      </c>
      <c r="D71" s="1">
        <f t="shared" si="9"/>
        <v>58442405</v>
      </c>
      <c r="E71" s="1">
        <f t="shared" si="9"/>
        <v>84377017</v>
      </c>
      <c r="F71" s="1">
        <f t="shared" si="9"/>
        <v>84519950</v>
      </c>
      <c r="G71" s="1">
        <f t="shared" si="9"/>
        <v>84519950</v>
      </c>
      <c r="H71" s="1">
        <f t="shared" si="9"/>
        <v>93074027</v>
      </c>
      <c r="I71" s="1">
        <f t="shared" si="9"/>
        <v>119407965</v>
      </c>
      <c r="J71" s="1">
        <f t="shared" si="9"/>
        <v>95824750</v>
      </c>
      <c r="K71" s="1">
        <f t="shared" si="9"/>
        <v>132311256</v>
      </c>
    </row>
    <row r="72" spans="1:11" ht="12.75" hidden="1">
      <c r="A72" s="1" t="s">
        <v>135</v>
      </c>
      <c r="B72" s="1">
        <f>+B77</f>
        <v>68969014</v>
      </c>
      <c r="C72" s="1">
        <f aca="true" t="shared" si="10" ref="C72:K72">+C77</f>
        <v>85987462</v>
      </c>
      <c r="D72" s="1">
        <f t="shared" si="10"/>
        <v>76912152</v>
      </c>
      <c r="E72" s="1">
        <f t="shared" si="10"/>
        <v>120715523</v>
      </c>
      <c r="F72" s="1">
        <f t="shared" si="10"/>
        <v>116646544</v>
      </c>
      <c r="G72" s="1">
        <f t="shared" si="10"/>
        <v>116646544</v>
      </c>
      <c r="H72" s="1">
        <f t="shared" si="10"/>
        <v>90463824</v>
      </c>
      <c r="I72" s="1">
        <f t="shared" si="10"/>
        <v>119718081</v>
      </c>
      <c r="J72" s="1">
        <f t="shared" si="10"/>
        <v>124359384</v>
      </c>
      <c r="K72" s="1">
        <f t="shared" si="10"/>
        <v>132659706</v>
      </c>
    </row>
    <row r="73" spans="1:11" ht="12.75" hidden="1">
      <c r="A73" s="1" t="s">
        <v>136</v>
      </c>
      <c r="B73" s="1">
        <f>+B74</f>
        <v>339484.83333334327</v>
      </c>
      <c r="C73" s="1">
        <f aca="true" t="shared" si="11" ref="C73:K73">+(C78+C80+C81+C82)-(B78+B80+B81+B82)</f>
        <v>7970510</v>
      </c>
      <c r="D73" s="1">
        <f t="shared" si="11"/>
        <v>-47588974</v>
      </c>
      <c r="E73" s="1">
        <f t="shared" si="11"/>
        <v>-57362307</v>
      </c>
      <c r="F73" s="1">
        <f>+(F78+F80+F81+F82)-(D78+D80+D81+D82)</f>
        <v>-57362308</v>
      </c>
      <c r="G73" s="1">
        <f>+(G78+G80+G81+G82)-(D78+D80+D81+D82)</f>
        <v>-57362308</v>
      </c>
      <c r="H73" s="1">
        <f>+(H78+H80+H81+H82)-(D78+D80+D81+D82)</f>
        <v>3021747</v>
      </c>
      <c r="I73" s="1">
        <f>+(I78+I80+I81+I82)-(E78+E80+E81+E82)</f>
        <v>-22863536</v>
      </c>
      <c r="J73" s="1">
        <f t="shared" si="11"/>
        <v>1868472</v>
      </c>
      <c r="K73" s="1">
        <f t="shared" si="11"/>
        <v>2168984</v>
      </c>
    </row>
    <row r="74" spans="1:11" ht="12.75" hidden="1">
      <c r="A74" s="1" t="s">
        <v>137</v>
      </c>
      <c r="B74" s="1">
        <f>+TREND(C74:E74)</f>
        <v>339484.83333334327</v>
      </c>
      <c r="C74" s="1">
        <f>+C73</f>
        <v>7970510</v>
      </c>
      <c r="D74" s="1">
        <f aca="true" t="shared" si="12" ref="D74:K74">+D73</f>
        <v>-47588974</v>
      </c>
      <c r="E74" s="1">
        <f t="shared" si="12"/>
        <v>-57362307</v>
      </c>
      <c r="F74" s="1">
        <f t="shared" si="12"/>
        <v>-57362308</v>
      </c>
      <c r="G74" s="1">
        <f t="shared" si="12"/>
        <v>-57362308</v>
      </c>
      <c r="H74" s="1">
        <f t="shared" si="12"/>
        <v>3021747</v>
      </c>
      <c r="I74" s="1">
        <f t="shared" si="12"/>
        <v>-22863536</v>
      </c>
      <c r="J74" s="1">
        <f t="shared" si="12"/>
        <v>1868472</v>
      </c>
      <c r="K74" s="1">
        <f t="shared" si="12"/>
        <v>2168984</v>
      </c>
    </row>
    <row r="75" spans="1:11" ht="12.75" hidden="1">
      <c r="A75" s="1" t="s">
        <v>138</v>
      </c>
      <c r="B75" s="1">
        <f>+B84-(((B80+B81+B78)*B70)-B79)</f>
        <v>279340281.4455715</v>
      </c>
      <c r="C75" s="1">
        <f aca="true" t="shared" si="13" ref="C75:K75">+C84-(((C80+C81+C78)*C70)-C79)</f>
        <v>194211438.73920923</v>
      </c>
      <c r="D75" s="1">
        <f t="shared" si="13"/>
        <v>161262037.26922816</v>
      </c>
      <c r="E75" s="1">
        <f t="shared" si="13"/>
        <v>361090349.4666263</v>
      </c>
      <c r="F75" s="1">
        <f t="shared" si="13"/>
        <v>183464698.33765852</v>
      </c>
      <c r="G75" s="1">
        <f t="shared" si="13"/>
        <v>183464698.33765852</v>
      </c>
      <c r="H75" s="1">
        <f t="shared" si="13"/>
        <v>140876452.50163627</v>
      </c>
      <c r="I75" s="1">
        <f t="shared" si="13"/>
        <v>218817865.77652705</v>
      </c>
      <c r="J75" s="1">
        <f t="shared" si="13"/>
        <v>239563113.67011145</v>
      </c>
      <c r="K75" s="1">
        <f t="shared" si="13"/>
        <v>254106506.96097517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68969014</v>
      </c>
      <c r="C77" s="3">
        <v>85987462</v>
      </c>
      <c r="D77" s="3">
        <v>76912152</v>
      </c>
      <c r="E77" s="3">
        <v>120715523</v>
      </c>
      <c r="F77" s="3">
        <v>116646544</v>
      </c>
      <c r="G77" s="3">
        <v>116646544</v>
      </c>
      <c r="H77" s="3">
        <v>90463824</v>
      </c>
      <c r="I77" s="3">
        <v>119718081</v>
      </c>
      <c r="J77" s="3">
        <v>124359384</v>
      </c>
      <c r="K77" s="3">
        <v>132659706</v>
      </c>
    </row>
    <row r="78" spans="1:11" ht="12.75" hidden="1">
      <c r="A78" s="2" t="s">
        <v>65</v>
      </c>
      <c r="B78" s="3">
        <v>346581</v>
      </c>
      <c r="C78" s="3">
        <v>265134</v>
      </c>
      <c r="D78" s="3">
        <v>221524</v>
      </c>
      <c r="E78" s="3">
        <v>177657</v>
      </c>
      <c r="F78" s="3">
        <v>177657</v>
      </c>
      <c r="G78" s="3">
        <v>177657</v>
      </c>
      <c r="H78" s="3">
        <v>172941</v>
      </c>
      <c r="I78" s="3">
        <v>129529</v>
      </c>
      <c r="J78" s="3">
        <v>85355</v>
      </c>
      <c r="K78" s="3">
        <v>41476</v>
      </c>
    </row>
    <row r="79" spans="1:11" ht="12.75" hidden="1">
      <c r="A79" s="2" t="s">
        <v>66</v>
      </c>
      <c r="B79" s="3">
        <v>225291788</v>
      </c>
      <c r="C79" s="3">
        <v>212635956</v>
      </c>
      <c r="D79" s="3">
        <v>246821869</v>
      </c>
      <c r="E79" s="3">
        <v>107634757</v>
      </c>
      <c r="F79" s="3">
        <v>107634757</v>
      </c>
      <c r="G79" s="3">
        <v>107634757</v>
      </c>
      <c r="H79" s="3">
        <v>259828948</v>
      </c>
      <c r="I79" s="3">
        <v>127662396</v>
      </c>
      <c r="J79" s="3">
        <v>131082741</v>
      </c>
      <c r="K79" s="3">
        <v>143053306</v>
      </c>
    </row>
    <row r="80" spans="1:11" ht="12.75" hidden="1">
      <c r="A80" s="2" t="s">
        <v>67</v>
      </c>
      <c r="B80" s="3">
        <v>81989967</v>
      </c>
      <c r="C80" s="3">
        <v>94404781</v>
      </c>
      <c r="D80" s="3">
        <v>72297982</v>
      </c>
      <c r="E80" s="3">
        <v>25267671</v>
      </c>
      <c r="F80" s="3">
        <v>25267671</v>
      </c>
      <c r="G80" s="3">
        <v>25267671</v>
      </c>
      <c r="H80" s="3">
        <v>37265291</v>
      </c>
      <c r="I80" s="3">
        <v>31850601</v>
      </c>
      <c r="J80" s="3">
        <v>33767736</v>
      </c>
      <c r="K80" s="3">
        <v>35980893</v>
      </c>
    </row>
    <row r="81" spans="1:11" ht="12.75" hidden="1">
      <c r="A81" s="2" t="s">
        <v>68</v>
      </c>
      <c r="B81" s="3">
        <v>69880746</v>
      </c>
      <c r="C81" s="3">
        <v>65472266</v>
      </c>
      <c r="D81" s="3">
        <v>40080083</v>
      </c>
      <c r="E81" s="3">
        <v>29790312</v>
      </c>
      <c r="F81" s="3">
        <v>29790311</v>
      </c>
      <c r="G81" s="3">
        <v>29790311</v>
      </c>
      <c r="H81" s="3">
        <v>78178315</v>
      </c>
      <c r="I81" s="3">
        <v>387937</v>
      </c>
      <c r="J81" s="3">
        <v>387937</v>
      </c>
      <c r="K81" s="3">
        <v>387937</v>
      </c>
    </row>
    <row r="82" spans="1:11" ht="12.75" hidden="1">
      <c r="A82" s="2" t="s">
        <v>69</v>
      </c>
      <c r="B82" s="3">
        <v>43742</v>
      </c>
      <c r="C82" s="3">
        <v>89365</v>
      </c>
      <c r="D82" s="3">
        <v>42983</v>
      </c>
      <c r="E82" s="3">
        <v>44625</v>
      </c>
      <c r="F82" s="3">
        <v>44625</v>
      </c>
      <c r="G82" s="3">
        <v>44625</v>
      </c>
      <c r="H82" s="3">
        <v>47772</v>
      </c>
      <c r="I82" s="3">
        <v>48662</v>
      </c>
      <c r="J82" s="3">
        <v>44173</v>
      </c>
      <c r="K82" s="3">
        <v>43879</v>
      </c>
    </row>
    <row r="83" spans="1:11" ht="12.75" hidden="1">
      <c r="A83" s="2" t="s">
        <v>70</v>
      </c>
      <c r="B83" s="3">
        <v>45665488</v>
      </c>
      <c r="C83" s="3">
        <v>89800814</v>
      </c>
      <c r="D83" s="3">
        <v>58442405</v>
      </c>
      <c r="E83" s="3">
        <v>84377017</v>
      </c>
      <c r="F83" s="3">
        <v>84519950</v>
      </c>
      <c r="G83" s="3">
        <v>84519950</v>
      </c>
      <c r="H83" s="3">
        <v>93074027</v>
      </c>
      <c r="I83" s="3">
        <v>119407965</v>
      </c>
      <c r="J83" s="3">
        <v>95824750</v>
      </c>
      <c r="K83" s="3">
        <v>132311256</v>
      </c>
    </row>
    <row r="84" spans="1:11" ht="12.75" hidden="1">
      <c r="A84" s="2" t="s">
        <v>71</v>
      </c>
      <c r="B84" s="3">
        <v>154834000</v>
      </c>
      <c r="C84" s="3">
        <v>148819612</v>
      </c>
      <c r="D84" s="3">
        <v>0</v>
      </c>
      <c r="E84" s="3">
        <v>292063871</v>
      </c>
      <c r="F84" s="3">
        <v>115852674</v>
      </c>
      <c r="G84" s="3">
        <v>115852674</v>
      </c>
      <c r="H84" s="3">
        <v>0</v>
      </c>
      <c r="I84" s="3">
        <v>123439691</v>
      </c>
      <c r="J84" s="3">
        <v>134864694</v>
      </c>
      <c r="K84" s="3">
        <v>147367870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39532247</v>
      </c>
      <c r="C5" s="6">
        <v>37173804</v>
      </c>
      <c r="D5" s="23">
        <v>40421784</v>
      </c>
      <c r="E5" s="24">
        <v>30788535</v>
      </c>
      <c r="F5" s="6">
        <v>30788535</v>
      </c>
      <c r="G5" s="25">
        <v>30788535</v>
      </c>
      <c r="H5" s="26">
        <v>52421545</v>
      </c>
      <c r="I5" s="24">
        <v>47732353</v>
      </c>
      <c r="J5" s="6">
        <v>50055540</v>
      </c>
      <c r="K5" s="25">
        <v>52474748</v>
      </c>
    </row>
    <row r="6" spans="1:11" ht="13.5">
      <c r="A6" s="22" t="s">
        <v>18</v>
      </c>
      <c r="B6" s="6">
        <v>18253443</v>
      </c>
      <c r="C6" s="6">
        <v>19524661</v>
      </c>
      <c r="D6" s="23">
        <v>21149513</v>
      </c>
      <c r="E6" s="24">
        <v>25665230</v>
      </c>
      <c r="F6" s="6">
        <v>27483701</v>
      </c>
      <c r="G6" s="25">
        <v>27483701</v>
      </c>
      <c r="H6" s="26">
        <v>33516542</v>
      </c>
      <c r="I6" s="24">
        <v>28787253</v>
      </c>
      <c r="J6" s="6">
        <v>37841766</v>
      </c>
      <c r="K6" s="25">
        <v>43982379</v>
      </c>
    </row>
    <row r="7" spans="1:11" ht="13.5">
      <c r="A7" s="22" t="s">
        <v>19</v>
      </c>
      <c r="B7" s="6">
        <v>3305827</v>
      </c>
      <c r="C7" s="6">
        <v>3627069</v>
      </c>
      <c r="D7" s="23">
        <v>2960636</v>
      </c>
      <c r="E7" s="24">
        <v>3000000</v>
      </c>
      <c r="F7" s="6">
        <v>3000000</v>
      </c>
      <c r="G7" s="25">
        <v>3000000</v>
      </c>
      <c r="H7" s="26">
        <v>3376933</v>
      </c>
      <c r="I7" s="24">
        <v>2900000</v>
      </c>
      <c r="J7" s="6">
        <v>3056600</v>
      </c>
      <c r="K7" s="25">
        <v>3224813</v>
      </c>
    </row>
    <row r="8" spans="1:11" ht="13.5">
      <c r="A8" s="22" t="s">
        <v>20</v>
      </c>
      <c r="B8" s="6">
        <v>104909824</v>
      </c>
      <c r="C8" s="6">
        <v>132485117</v>
      </c>
      <c r="D8" s="23">
        <v>181232406</v>
      </c>
      <c r="E8" s="24">
        <v>152744000</v>
      </c>
      <c r="F8" s="6">
        <v>156797087</v>
      </c>
      <c r="G8" s="25">
        <v>156797087</v>
      </c>
      <c r="H8" s="26">
        <v>151065334</v>
      </c>
      <c r="I8" s="24">
        <v>161481000</v>
      </c>
      <c r="J8" s="6">
        <v>179910000</v>
      </c>
      <c r="K8" s="25">
        <v>192602000</v>
      </c>
    </row>
    <row r="9" spans="1:11" ht="13.5">
      <c r="A9" s="22" t="s">
        <v>21</v>
      </c>
      <c r="B9" s="6">
        <v>10730687</v>
      </c>
      <c r="C9" s="6">
        <v>18287782</v>
      </c>
      <c r="D9" s="23">
        <v>33700534</v>
      </c>
      <c r="E9" s="24">
        <v>6506520</v>
      </c>
      <c r="F9" s="6">
        <v>6438017</v>
      </c>
      <c r="G9" s="25">
        <v>6438017</v>
      </c>
      <c r="H9" s="26">
        <v>2271348</v>
      </c>
      <c r="I9" s="24">
        <v>6999340</v>
      </c>
      <c r="J9" s="6">
        <v>7377404</v>
      </c>
      <c r="K9" s="25">
        <v>7783162</v>
      </c>
    </row>
    <row r="10" spans="1:11" ht="25.5">
      <c r="A10" s="27" t="s">
        <v>127</v>
      </c>
      <c r="B10" s="28">
        <f>SUM(B5:B9)</f>
        <v>176732028</v>
      </c>
      <c r="C10" s="29">
        <f aca="true" t="shared" si="0" ref="C10:K10">SUM(C5:C9)</f>
        <v>211098433</v>
      </c>
      <c r="D10" s="30">
        <f t="shared" si="0"/>
        <v>279464873</v>
      </c>
      <c r="E10" s="28">
        <f t="shared" si="0"/>
        <v>218704285</v>
      </c>
      <c r="F10" s="29">
        <f t="shared" si="0"/>
        <v>224507340</v>
      </c>
      <c r="G10" s="31">
        <f t="shared" si="0"/>
        <v>224507340</v>
      </c>
      <c r="H10" s="32">
        <f t="shared" si="0"/>
        <v>242651702</v>
      </c>
      <c r="I10" s="28">
        <f t="shared" si="0"/>
        <v>247899946</v>
      </c>
      <c r="J10" s="29">
        <f t="shared" si="0"/>
        <v>278241310</v>
      </c>
      <c r="K10" s="31">
        <f t="shared" si="0"/>
        <v>300067102</v>
      </c>
    </row>
    <row r="11" spans="1:11" ht="13.5">
      <c r="A11" s="22" t="s">
        <v>22</v>
      </c>
      <c r="B11" s="6">
        <v>64492610</v>
      </c>
      <c r="C11" s="6">
        <v>70230895</v>
      </c>
      <c r="D11" s="23">
        <v>72753923</v>
      </c>
      <c r="E11" s="24">
        <v>72960534</v>
      </c>
      <c r="F11" s="6">
        <v>72960534</v>
      </c>
      <c r="G11" s="25">
        <v>72960534</v>
      </c>
      <c r="H11" s="26">
        <v>77006891</v>
      </c>
      <c r="I11" s="24">
        <v>84108356</v>
      </c>
      <c r="J11" s="6">
        <v>88650493</v>
      </c>
      <c r="K11" s="25">
        <v>93525911</v>
      </c>
    </row>
    <row r="12" spans="1:11" ht="13.5">
      <c r="A12" s="22" t="s">
        <v>23</v>
      </c>
      <c r="B12" s="6">
        <v>9643639</v>
      </c>
      <c r="C12" s="6">
        <v>10158932</v>
      </c>
      <c r="D12" s="23">
        <v>10990490</v>
      </c>
      <c r="E12" s="24">
        <v>13700347</v>
      </c>
      <c r="F12" s="6">
        <v>13700347</v>
      </c>
      <c r="G12" s="25">
        <v>13700347</v>
      </c>
      <c r="H12" s="26">
        <v>12665665</v>
      </c>
      <c r="I12" s="24">
        <v>13441519</v>
      </c>
      <c r="J12" s="6">
        <v>14481361</v>
      </c>
      <c r="K12" s="25">
        <v>15277836</v>
      </c>
    </row>
    <row r="13" spans="1:11" ht="13.5">
      <c r="A13" s="22" t="s">
        <v>128</v>
      </c>
      <c r="B13" s="6">
        <v>21457492</v>
      </c>
      <c r="C13" s="6">
        <v>28498460</v>
      </c>
      <c r="D13" s="23">
        <v>24278108</v>
      </c>
      <c r="E13" s="24">
        <v>23000000</v>
      </c>
      <c r="F13" s="6">
        <v>25764000</v>
      </c>
      <c r="G13" s="25">
        <v>25764000</v>
      </c>
      <c r="H13" s="26">
        <v>26950182</v>
      </c>
      <c r="I13" s="24">
        <v>29097418</v>
      </c>
      <c r="J13" s="6">
        <v>35668678</v>
      </c>
      <c r="K13" s="25">
        <v>39630456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2150000</v>
      </c>
      <c r="F14" s="6">
        <v>1900000</v>
      </c>
      <c r="G14" s="25">
        <v>1900000</v>
      </c>
      <c r="H14" s="26">
        <v>0</v>
      </c>
      <c r="I14" s="24">
        <v>919644</v>
      </c>
      <c r="J14" s="6">
        <v>1319305</v>
      </c>
      <c r="K14" s="25">
        <v>1391867</v>
      </c>
    </row>
    <row r="15" spans="1:11" ht="13.5">
      <c r="A15" s="22" t="s">
        <v>25</v>
      </c>
      <c r="B15" s="6">
        <v>19875455</v>
      </c>
      <c r="C15" s="6">
        <v>22989578</v>
      </c>
      <c r="D15" s="23">
        <v>21514453</v>
      </c>
      <c r="E15" s="24">
        <v>32884094</v>
      </c>
      <c r="F15" s="6">
        <v>33905150</v>
      </c>
      <c r="G15" s="25">
        <v>33905150</v>
      </c>
      <c r="H15" s="26">
        <v>16564854</v>
      </c>
      <c r="I15" s="24">
        <v>50401038</v>
      </c>
      <c r="J15" s="6">
        <v>53993698</v>
      </c>
      <c r="K15" s="25">
        <v>59675854</v>
      </c>
    </row>
    <row r="16" spans="1:11" ht="13.5">
      <c r="A16" s="33" t="s">
        <v>26</v>
      </c>
      <c r="B16" s="6">
        <v>12291246</v>
      </c>
      <c r="C16" s="6">
        <v>12128637</v>
      </c>
      <c r="D16" s="23">
        <v>15695756</v>
      </c>
      <c r="E16" s="24">
        <v>10650000</v>
      </c>
      <c r="F16" s="6">
        <v>13199320</v>
      </c>
      <c r="G16" s="25">
        <v>13199320</v>
      </c>
      <c r="H16" s="26">
        <v>11517913</v>
      </c>
      <c r="I16" s="24">
        <v>8328920</v>
      </c>
      <c r="J16" s="6">
        <v>10626238</v>
      </c>
      <c r="K16" s="25">
        <v>8715681</v>
      </c>
    </row>
    <row r="17" spans="1:11" ht="13.5">
      <c r="A17" s="22" t="s">
        <v>27</v>
      </c>
      <c r="B17" s="6">
        <v>80850564</v>
      </c>
      <c r="C17" s="6">
        <v>73781553</v>
      </c>
      <c r="D17" s="23">
        <v>102217396</v>
      </c>
      <c r="E17" s="24">
        <v>63358965</v>
      </c>
      <c r="F17" s="6">
        <v>63077990</v>
      </c>
      <c r="G17" s="25">
        <v>63077990</v>
      </c>
      <c r="H17" s="26">
        <v>73633298</v>
      </c>
      <c r="I17" s="24">
        <v>61603050</v>
      </c>
      <c r="J17" s="6">
        <v>73501537</v>
      </c>
      <c r="K17" s="25">
        <v>81849497</v>
      </c>
    </row>
    <row r="18" spans="1:11" ht="13.5">
      <c r="A18" s="34" t="s">
        <v>28</v>
      </c>
      <c r="B18" s="35">
        <f>SUM(B11:B17)</f>
        <v>208611006</v>
      </c>
      <c r="C18" s="36">
        <f aca="true" t="shared" si="1" ref="C18:K18">SUM(C11:C17)</f>
        <v>217788055</v>
      </c>
      <c r="D18" s="37">
        <f t="shared" si="1"/>
        <v>247450126</v>
      </c>
      <c r="E18" s="35">
        <f t="shared" si="1"/>
        <v>218703940</v>
      </c>
      <c r="F18" s="36">
        <f t="shared" si="1"/>
        <v>224507341</v>
      </c>
      <c r="G18" s="38">
        <f t="shared" si="1"/>
        <v>224507341</v>
      </c>
      <c r="H18" s="39">
        <f t="shared" si="1"/>
        <v>218338803</v>
      </c>
      <c r="I18" s="35">
        <f t="shared" si="1"/>
        <v>247899945</v>
      </c>
      <c r="J18" s="36">
        <f t="shared" si="1"/>
        <v>278241310</v>
      </c>
      <c r="K18" s="38">
        <f t="shared" si="1"/>
        <v>300067102</v>
      </c>
    </row>
    <row r="19" spans="1:11" ht="13.5">
      <c r="A19" s="34" t="s">
        <v>29</v>
      </c>
      <c r="B19" s="40">
        <f>+B10-B18</f>
        <v>-31878978</v>
      </c>
      <c r="C19" s="41">
        <f aca="true" t="shared" si="2" ref="C19:K19">+C10-C18</f>
        <v>-6689622</v>
      </c>
      <c r="D19" s="42">
        <f t="shared" si="2"/>
        <v>32014747</v>
      </c>
      <c r="E19" s="40">
        <f t="shared" si="2"/>
        <v>345</v>
      </c>
      <c r="F19" s="41">
        <f t="shared" si="2"/>
        <v>-1</v>
      </c>
      <c r="G19" s="43">
        <f t="shared" si="2"/>
        <v>-1</v>
      </c>
      <c r="H19" s="44">
        <f t="shared" si="2"/>
        <v>24312899</v>
      </c>
      <c r="I19" s="40">
        <f t="shared" si="2"/>
        <v>1</v>
      </c>
      <c r="J19" s="41">
        <f t="shared" si="2"/>
        <v>0</v>
      </c>
      <c r="K19" s="43">
        <f t="shared" si="2"/>
        <v>0</v>
      </c>
    </row>
    <row r="20" spans="1:11" ht="13.5">
      <c r="A20" s="22" t="s">
        <v>30</v>
      </c>
      <c r="B20" s="24">
        <v>50532988</v>
      </c>
      <c r="C20" s="6">
        <v>39586289</v>
      </c>
      <c r="D20" s="23">
        <v>0</v>
      </c>
      <c r="E20" s="24">
        <v>45321000</v>
      </c>
      <c r="F20" s="6">
        <v>51721000</v>
      </c>
      <c r="G20" s="25">
        <v>51721000</v>
      </c>
      <c r="H20" s="26">
        <v>40834381</v>
      </c>
      <c r="I20" s="24">
        <v>45373000</v>
      </c>
      <c r="J20" s="6">
        <v>35369000</v>
      </c>
      <c r="K20" s="25">
        <v>37202000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18654010</v>
      </c>
      <c r="C22" s="52">
        <f aca="true" t="shared" si="3" ref="C22:K22">SUM(C19:C21)</f>
        <v>32896667</v>
      </c>
      <c r="D22" s="53">
        <f t="shared" si="3"/>
        <v>32014747</v>
      </c>
      <c r="E22" s="51">
        <f t="shared" si="3"/>
        <v>45321345</v>
      </c>
      <c r="F22" s="52">
        <f t="shared" si="3"/>
        <v>51720999</v>
      </c>
      <c r="G22" s="54">
        <f t="shared" si="3"/>
        <v>51720999</v>
      </c>
      <c r="H22" s="55">
        <f t="shared" si="3"/>
        <v>65147280</v>
      </c>
      <c r="I22" s="51">
        <f t="shared" si="3"/>
        <v>45373001</v>
      </c>
      <c r="J22" s="52">
        <f t="shared" si="3"/>
        <v>35369000</v>
      </c>
      <c r="K22" s="54">
        <f t="shared" si="3"/>
        <v>37202000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18654010</v>
      </c>
      <c r="C24" s="41">
        <f aca="true" t="shared" si="4" ref="C24:K24">SUM(C22:C23)</f>
        <v>32896667</v>
      </c>
      <c r="D24" s="42">
        <f t="shared" si="4"/>
        <v>32014747</v>
      </c>
      <c r="E24" s="40">
        <f t="shared" si="4"/>
        <v>45321345</v>
      </c>
      <c r="F24" s="41">
        <f t="shared" si="4"/>
        <v>51720999</v>
      </c>
      <c r="G24" s="43">
        <f t="shared" si="4"/>
        <v>51720999</v>
      </c>
      <c r="H24" s="44">
        <f t="shared" si="4"/>
        <v>65147280</v>
      </c>
      <c r="I24" s="40">
        <f t="shared" si="4"/>
        <v>45373001</v>
      </c>
      <c r="J24" s="41">
        <f t="shared" si="4"/>
        <v>35369000</v>
      </c>
      <c r="K24" s="43">
        <f t="shared" si="4"/>
        <v>37202000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47040321</v>
      </c>
      <c r="C27" s="7">
        <v>49713096</v>
      </c>
      <c r="D27" s="64">
        <v>79223372</v>
      </c>
      <c r="E27" s="65">
        <v>57721000</v>
      </c>
      <c r="F27" s="7">
        <v>51721000</v>
      </c>
      <c r="G27" s="66">
        <v>51721000</v>
      </c>
      <c r="H27" s="67">
        <v>57956548</v>
      </c>
      <c r="I27" s="65">
        <v>56546991</v>
      </c>
      <c r="J27" s="7">
        <v>37369000</v>
      </c>
      <c r="K27" s="66">
        <v>37202000</v>
      </c>
    </row>
    <row r="28" spans="1:11" ht="13.5">
      <c r="A28" s="68" t="s">
        <v>30</v>
      </c>
      <c r="B28" s="6">
        <v>40903817</v>
      </c>
      <c r="C28" s="6">
        <v>43586828</v>
      </c>
      <c r="D28" s="23">
        <v>73097104</v>
      </c>
      <c r="E28" s="24">
        <v>45321000</v>
      </c>
      <c r="F28" s="6">
        <v>45321000</v>
      </c>
      <c r="G28" s="25">
        <v>45321000</v>
      </c>
      <c r="H28" s="26">
        <v>50102134</v>
      </c>
      <c r="I28" s="24">
        <v>38991928</v>
      </c>
      <c r="J28" s="6">
        <v>35369000</v>
      </c>
      <c r="K28" s="25">
        <v>37202000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6136503</v>
      </c>
      <c r="C31" s="6">
        <v>6126268</v>
      </c>
      <c r="D31" s="23">
        <v>6126268</v>
      </c>
      <c r="E31" s="24">
        <v>12400000</v>
      </c>
      <c r="F31" s="6">
        <v>6400000</v>
      </c>
      <c r="G31" s="25">
        <v>6400000</v>
      </c>
      <c r="H31" s="26">
        <v>7854414</v>
      </c>
      <c r="I31" s="24">
        <v>17555063</v>
      </c>
      <c r="J31" s="6">
        <v>2000000</v>
      </c>
      <c r="K31" s="25">
        <v>0</v>
      </c>
    </row>
    <row r="32" spans="1:11" ht="13.5">
      <c r="A32" s="34" t="s">
        <v>36</v>
      </c>
      <c r="B32" s="7">
        <f>SUM(B28:B31)</f>
        <v>47040320</v>
      </c>
      <c r="C32" s="7">
        <f aca="true" t="shared" si="5" ref="C32:K32">SUM(C28:C31)</f>
        <v>49713096</v>
      </c>
      <c r="D32" s="64">
        <f t="shared" si="5"/>
        <v>79223372</v>
      </c>
      <c r="E32" s="65">
        <f t="shared" si="5"/>
        <v>57721000</v>
      </c>
      <c r="F32" s="7">
        <f t="shared" si="5"/>
        <v>51721000</v>
      </c>
      <c r="G32" s="66">
        <f t="shared" si="5"/>
        <v>51721000</v>
      </c>
      <c r="H32" s="67">
        <f t="shared" si="5"/>
        <v>57956548</v>
      </c>
      <c r="I32" s="65">
        <f t="shared" si="5"/>
        <v>56546991</v>
      </c>
      <c r="J32" s="7">
        <f t="shared" si="5"/>
        <v>37369000</v>
      </c>
      <c r="K32" s="66">
        <f t="shared" si="5"/>
        <v>37202000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66564998</v>
      </c>
      <c r="C35" s="6">
        <v>74968688</v>
      </c>
      <c r="D35" s="23">
        <v>61368327</v>
      </c>
      <c r="E35" s="24">
        <v>74865000</v>
      </c>
      <c r="F35" s="6">
        <v>91504318</v>
      </c>
      <c r="G35" s="25">
        <v>91504318</v>
      </c>
      <c r="H35" s="26">
        <v>120911416</v>
      </c>
      <c r="I35" s="24">
        <v>82369824</v>
      </c>
      <c r="J35" s="6">
        <v>90872983</v>
      </c>
      <c r="K35" s="25">
        <v>99849670</v>
      </c>
    </row>
    <row r="36" spans="1:11" ht="13.5">
      <c r="A36" s="22" t="s">
        <v>39</v>
      </c>
      <c r="B36" s="6">
        <v>355535352</v>
      </c>
      <c r="C36" s="6">
        <v>386589277</v>
      </c>
      <c r="D36" s="23">
        <v>443408759</v>
      </c>
      <c r="E36" s="24">
        <v>457640000</v>
      </c>
      <c r="F36" s="6">
        <v>458908850</v>
      </c>
      <c r="G36" s="25">
        <v>458908850</v>
      </c>
      <c r="H36" s="26">
        <v>458757032</v>
      </c>
      <c r="I36" s="24">
        <v>490862059</v>
      </c>
      <c r="J36" s="6">
        <v>505867472</v>
      </c>
      <c r="K36" s="25">
        <v>524914202</v>
      </c>
    </row>
    <row r="37" spans="1:11" ht="13.5">
      <c r="A37" s="22" t="s">
        <v>40</v>
      </c>
      <c r="B37" s="6">
        <v>26439858</v>
      </c>
      <c r="C37" s="6">
        <v>29025734</v>
      </c>
      <c r="D37" s="23">
        <v>37642142</v>
      </c>
      <c r="E37" s="24">
        <v>33487000</v>
      </c>
      <c r="F37" s="6">
        <v>39435016</v>
      </c>
      <c r="G37" s="25">
        <v>39435016</v>
      </c>
      <c r="H37" s="26">
        <v>48381749</v>
      </c>
      <c r="I37" s="24">
        <v>84323193</v>
      </c>
      <c r="J37" s="6">
        <v>39725060</v>
      </c>
      <c r="K37" s="25">
        <v>20442371</v>
      </c>
    </row>
    <row r="38" spans="1:11" ht="13.5">
      <c r="A38" s="22" t="s">
        <v>41</v>
      </c>
      <c r="B38" s="6">
        <v>15478717</v>
      </c>
      <c r="C38" s="6">
        <v>19378580</v>
      </c>
      <c r="D38" s="23">
        <v>21881900</v>
      </c>
      <c r="E38" s="24">
        <v>19150000</v>
      </c>
      <c r="F38" s="6">
        <v>20404108</v>
      </c>
      <c r="G38" s="25">
        <v>20404108</v>
      </c>
      <c r="H38" s="26">
        <v>20779890</v>
      </c>
      <c r="I38" s="24">
        <v>20520278</v>
      </c>
      <c r="J38" s="6">
        <v>28500000</v>
      </c>
      <c r="K38" s="25">
        <v>38500000</v>
      </c>
    </row>
    <row r="39" spans="1:11" ht="13.5">
      <c r="A39" s="22" t="s">
        <v>42</v>
      </c>
      <c r="B39" s="6">
        <v>380181775</v>
      </c>
      <c r="C39" s="6">
        <v>413153651</v>
      </c>
      <c r="D39" s="23">
        <v>445253044</v>
      </c>
      <c r="E39" s="24">
        <v>479868000</v>
      </c>
      <c r="F39" s="6">
        <v>490574044</v>
      </c>
      <c r="G39" s="25">
        <v>490574044</v>
      </c>
      <c r="H39" s="26">
        <v>510506809</v>
      </c>
      <c r="I39" s="24">
        <v>468388412</v>
      </c>
      <c r="J39" s="6">
        <v>528515395</v>
      </c>
      <c r="K39" s="25">
        <v>565821501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37931920</v>
      </c>
      <c r="C42" s="6">
        <v>57639785</v>
      </c>
      <c r="D42" s="23">
        <v>68665753</v>
      </c>
      <c r="E42" s="24">
        <v>52318997</v>
      </c>
      <c r="F42" s="6">
        <v>56520823</v>
      </c>
      <c r="G42" s="25">
        <v>56520823</v>
      </c>
      <c r="H42" s="26">
        <v>50424774</v>
      </c>
      <c r="I42" s="24">
        <v>52556273</v>
      </c>
      <c r="J42" s="6">
        <v>46232270</v>
      </c>
      <c r="K42" s="25">
        <v>49592875</v>
      </c>
    </row>
    <row r="43" spans="1:11" ht="13.5">
      <c r="A43" s="22" t="s">
        <v>45</v>
      </c>
      <c r="B43" s="6">
        <v>-69676642</v>
      </c>
      <c r="C43" s="6">
        <v>-59552393</v>
      </c>
      <c r="D43" s="23">
        <v>-81257960</v>
      </c>
      <c r="E43" s="24">
        <v>-57721000</v>
      </c>
      <c r="F43" s="6">
        <v>-51721000</v>
      </c>
      <c r="G43" s="25">
        <v>-51721000</v>
      </c>
      <c r="H43" s="26">
        <v>-29632968</v>
      </c>
      <c r="I43" s="24">
        <v>-56546988</v>
      </c>
      <c r="J43" s="6">
        <v>-38939000</v>
      </c>
      <c r="K43" s="25">
        <v>-37202000</v>
      </c>
    </row>
    <row r="44" spans="1:11" ht="13.5">
      <c r="A44" s="22" t="s">
        <v>46</v>
      </c>
      <c r="B44" s="6">
        <v>-103372</v>
      </c>
      <c r="C44" s="6">
        <v>604271</v>
      </c>
      <c r="D44" s="23">
        <v>0</v>
      </c>
      <c r="E44" s="24">
        <v>-2795000</v>
      </c>
      <c r="F44" s="6">
        <v>-346000</v>
      </c>
      <c r="G44" s="25">
        <v>-346000</v>
      </c>
      <c r="H44" s="26">
        <v>-291107</v>
      </c>
      <c r="I44" s="24">
        <v>-2666168</v>
      </c>
      <c r="J44" s="6">
        <v>0</v>
      </c>
      <c r="K44" s="25">
        <v>0</v>
      </c>
    </row>
    <row r="45" spans="1:11" ht="13.5">
      <c r="A45" s="34" t="s">
        <v>47</v>
      </c>
      <c r="B45" s="7">
        <v>29057215</v>
      </c>
      <c r="C45" s="7">
        <v>27748885</v>
      </c>
      <c r="D45" s="64">
        <v>15156679</v>
      </c>
      <c r="E45" s="65">
        <v>6546814</v>
      </c>
      <c r="F45" s="7">
        <v>19610640</v>
      </c>
      <c r="G45" s="66">
        <v>19610640</v>
      </c>
      <c r="H45" s="67">
        <v>35657374</v>
      </c>
      <c r="I45" s="65">
        <v>13116689</v>
      </c>
      <c r="J45" s="7">
        <v>20409959</v>
      </c>
      <c r="K45" s="66">
        <v>32800834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29057222</v>
      </c>
      <c r="C48" s="6">
        <v>27748886</v>
      </c>
      <c r="D48" s="23">
        <v>26164144</v>
      </c>
      <c r="E48" s="24">
        <v>6547000</v>
      </c>
      <c r="F48" s="6">
        <v>6547119</v>
      </c>
      <c r="G48" s="25">
        <v>6547119</v>
      </c>
      <c r="H48" s="26">
        <v>51233273</v>
      </c>
      <c r="I48" s="24">
        <v>9459169</v>
      </c>
      <c r="J48" s="6">
        <v>7546285</v>
      </c>
      <c r="K48" s="25">
        <v>7961330</v>
      </c>
    </row>
    <row r="49" spans="1:11" ht="13.5">
      <c r="A49" s="22" t="s">
        <v>50</v>
      </c>
      <c r="B49" s="6">
        <f>+B75</f>
        <v>11408633.472182658</v>
      </c>
      <c r="C49" s="6">
        <f aca="true" t="shared" si="6" ref="C49:K49">+C75</f>
        <v>3049791.1175542846</v>
      </c>
      <c r="D49" s="23">
        <f t="shared" si="6"/>
        <v>30874629.23686715</v>
      </c>
      <c r="E49" s="24">
        <f t="shared" si="6"/>
        <v>-19697029.011669815</v>
      </c>
      <c r="F49" s="6">
        <f t="shared" si="6"/>
        <v>-11724056.823369503</v>
      </c>
      <c r="G49" s="25">
        <f t="shared" si="6"/>
        <v>-11724056.823369503</v>
      </c>
      <c r="H49" s="26">
        <f t="shared" si="6"/>
        <v>3690464.5531102195</v>
      </c>
      <c r="I49" s="24">
        <f t="shared" si="6"/>
        <v>-2232416.9964093715</v>
      </c>
      <c r="J49" s="6">
        <f t="shared" si="6"/>
        <v>-8812879.478236675</v>
      </c>
      <c r="K49" s="25">
        <f t="shared" si="6"/>
        <v>-3893351.517138265</v>
      </c>
    </row>
    <row r="50" spans="1:11" ht="13.5">
      <c r="A50" s="34" t="s">
        <v>51</v>
      </c>
      <c r="B50" s="7">
        <f>+B48-B49</f>
        <v>17648588.527817342</v>
      </c>
      <c r="C50" s="7">
        <f aca="true" t="shared" si="7" ref="C50:K50">+C48-C49</f>
        <v>24699094.882445715</v>
      </c>
      <c r="D50" s="64">
        <f t="shared" si="7"/>
        <v>-4710485.236867148</v>
      </c>
      <c r="E50" s="65">
        <f t="shared" si="7"/>
        <v>26244029.011669815</v>
      </c>
      <c r="F50" s="7">
        <f t="shared" si="7"/>
        <v>18271175.823369503</v>
      </c>
      <c r="G50" s="66">
        <f t="shared" si="7"/>
        <v>18271175.823369503</v>
      </c>
      <c r="H50" s="67">
        <f t="shared" si="7"/>
        <v>47542808.44688978</v>
      </c>
      <c r="I50" s="65">
        <f t="shared" si="7"/>
        <v>11691585.996409371</v>
      </c>
      <c r="J50" s="7">
        <f t="shared" si="7"/>
        <v>16359164.478236675</v>
      </c>
      <c r="K50" s="66">
        <f t="shared" si="7"/>
        <v>11854681.517138265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433629598</v>
      </c>
      <c r="C53" s="6">
        <v>493121855</v>
      </c>
      <c r="D53" s="23">
        <v>459145215</v>
      </c>
      <c r="E53" s="24">
        <v>391444000</v>
      </c>
      <c r="F53" s="6">
        <v>77485302</v>
      </c>
      <c r="G53" s="25">
        <v>77485302</v>
      </c>
      <c r="H53" s="26">
        <v>904322703</v>
      </c>
      <c r="I53" s="24">
        <v>506332468</v>
      </c>
      <c r="J53" s="6">
        <v>519957468</v>
      </c>
      <c r="K53" s="25">
        <v>654426422</v>
      </c>
    </row>
    <row r="54" spans="1:11" ht="13.5">
      <c r="A54" s="22" t="s">
        <v>128</v>
      </c>
      <c r="B54" s="6">
        <v>21457492</v>
      </c>
      <c r="C54" s="6">
        <v>28498460</v>
      </c>
      <c r="D54" s="23">
        <v>24278108</v>
      </c>
      <c r="E54" s="24">
        <v>23000000</v>
      </c>
      <c r="F54" s="6">
        <v>25764000</v>
      </c>
      <c r="G54" s="25">
        <v>25764000</v>
      </c>
      <c r="H54" s="26">
        <v>26950182</v>
      </c>
      <c r="I54" s="24">
        <v>29097418</v>
      </c>
      <c r="J54" s="6">
        <v>35668678</v>
      </c>
      <c r="K54" s="25">
        <v>39630456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21715227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164147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505300</v>
      </c>
      <c r="J59" s="6">
        <v>532586</v>
      </c>
      <c r="K59" s="25">
        <v>561878</v>
      </c>
    </row>
    <row r="60" spans="1:11" ht="13.5">
      <c r="A60" s="33" t="s">
        <v>58</v>
      </c>
      <c r="B60" s="6">
        <v>15000</v>
      </c>
      <c r="C60" s="6">
        <v>15000</v>
      </c>
      <c r="D60" s="23">
        <v>15000</v>
      </c>
      <c r="E60" s="24">
        <v>1641610</v>
      </c>
      <c r="F60" s="6">
        <v>1641610</v>
      </c>
      <c r="G60" s="25">
        <v>1641610</v>
      </c>
      <c r="H60" s="26">
        <v>1641610</v>
      </c>
      <c r="I60" s="24">
        <v>15872546</v>
      </c>
      <c r="J60" s="6">
        <v>16728853</v>
      </c>
      <c r="K60" s="25">
        <v>17648115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472</v>
      </c>
      <c r="C63" s="92">
        <v>472</v>
      </c>
      <c r="D63" s="93">
        <v>472</v>
      </c>
      <c r="E63" s="91">
        <v>472</v>
      </c>
      <c r="F63" s="92">
        <v>472</v>
      </c>
      <c r="G63" s="93">
        <v>472</v>
      </c>
      <c r="H63" s="94">
        <v>472</v>
      </c>
      <c r="I63" s="91">
        <v>300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0.6628254585031547</v>
      </c>
      <c r="C70" s="5">
        <f aca="true" t="shared" si="8" ref="C70:K70">IF(ISERROR(C71/C72),0,(C71/C72))</f>
        <v>0.7765467046243827</v>
      </c>
      <c r="D70" s="5">
        <f t="shared" si="8"/>
        <v>0.7218983122094085</v>
      </c>
      <c r="E70" s="5">
        <f t="shared" si="8"/>
        <v>0.6811912620789439</v>
      </c>
      <c r="F70" s="5">
        <f t="shared" si="8"/>
        <v>0.7547555871864695</v>
      </c>
      <c r="G70" s="5">
        <f t="shared" si="8"/>
        <v>0.7547555871864695</v>
      </c>
      <c r="H70" s="5">
        <f t="shared" si="8"/>
        <v>0.8661760502150365</v>
      </c>
      <c r="I70" s="5">
        <f t="shared" si="8"/>
        <v>0.6655404511450611</v>
      </c>
      <c r="J70" s="5">
        <f t="shared" si="8"/>
        <v>0.6149254613317637</v>
      </c>
      <c r="K70" s="5">
        <f t="shared" si="8"/>
        <v>0.5929484807932565</v>
      </c>
    </row>
    <row r="71" spans="1:11" ht="12.75" hidden="1">
      <c r="A71" s="1" t="s">
        <v>134</v>
      </c>
      <c r="B71" s="1">
        <f>+B83</f>
        <v>45414399</v>
      </c>
      <c r="C71" s="1">
        <f aca="true" t="shared" si="9" ref="C71:K71">+C83</f>
        <v>58230323</v>
      </c>
      <c r="D71" s="1">
        <f t="shared" si="9"/>
        <v>68776574</v>
      </c>
      <c r="E71" s="1">
        <f t="shared" si="9"/>
        <v>42887996</v>
      </c>
      <c r="F71" s="1">
        <f t="shared" si="9"/>
        <v>48840425</v>
      </c>
      <c r="G71" s="1">
        <f t="shared" si="9"/>
        <v>48840425</v>
      </c>
      <c r="H71" s="1">
        <f t="shared" si="9"/>
        <v>76404900</v>
      </c>
      <c r="I71" s="1">
        <f t="shared" si="9"/>
        <v>55585237</v>
      </c>
      <c r="J71" s="1">
        <f t="shared" si="9"/>
        <v>58586845</v>
      </c>
      <c r="K71" s="1">
        <f t="shared" si="9"/>
        <v>61809121</v>
      </c>
    </row>
    <row r="72" spans="1:11" ht="12.75" hidden="1">
      <c r="A72" s="1" t="s">
        <v>135</v>
      </c>
      <c r="B72" s="1">
        <f>+B77</f>
        <v>68516377</v>
      </c>
      <c r="C72" s="1">
        <f aca="true" t="shared" si="10" ref="C72:K72">+C77</f>
        <v>74986247</v>
      </c>
      <c r="D72" s="1">
        <f t="shared" si="10"/>
        <v>95271831</v>
      </c>
      <c r="E72" s="1">
        <f t="shared" si="10"/>
        <v>62960285</v>
      </c>
      <c r="F72" s="1">
        <f t="shared" si="10"/>
        <v>64710253</v>
      </c>
      <c r="G72" s="1">
        <f t="shared" si="10"/>
        <v>64710253</v>
      </c>
      <c r="H72" s="1">
        <f t="shared" si="10"/>
        <v>88209435</v>
      </c>
      <c r="I72" s="1">
        <f t="shared" si="10"/>
        <v>83518946</v>
      </c>
      <c r="J72" s="1">
        <f t="shared" si="10"/>
        <v>95274710</v>
      </c>
      <c r="K72" s="1">
        <f t="shared" si="10"/>
        <v>104240289</v>
      </c>
    </row>
    <row r="73" spans="1:11" ht="12.75" hidden="1">
      <c r="A73" s="1" t="s">
        <v>136</v>
      </c>
      <c r="B73" s="1">
        <f>+B74</f>
        <v>-1194942.3333333302</v>
      </c>
      <c r="C73" s="1">
        <f aca="true" t="shared" si="11" ref="C73:K73">+(C78+C80+C81+C82)-(B78+B80+B81+B82)</f>
        <v>9928152</v>
      </c>
      <c r="D73" s="1">
        <f t="shared" si="11"/>
        <v>-11930084</v>
      </c>
      <c r="E73" s="1">
        <f t="shared" si="11"/>
        <v>32950246</v>
      </c>
      <c r="F73" s="1">
        <f>+(F78+F80+F81+F82)-(D78+D80+D81+D82)</f>
        <v>49589445</v>
      </c>
      <c r="G73" s="1">
        <f>+(G78+G80+G81+G82)-(D78+D80+D81+D82)</f>
        <v>49589445</v>
      </c>
      <c r="H73" s="1">
        <f>+(H78+H80+H81+H82)-(D78+D80+D81+D82)</f>
        <v>34297381</v>
      </c>
      <c r="I73" s="1">
        <f>+(I78+I80+I81+I82)-(E78+E80+E81+E82)</f>
        <v>4592655</v>
      </c>
      <c r="J73" s="1">
        <f t="shared" si="11"/>
        <v>10416043</v>
      </c>
      <c r="K73" s="1">
        <f t="shared" si="11"/>
        <v>8461642</v>
      </c>
    </row>
    <row r="74" spans="1:11" ht="12.75" hidden="1">
      <c r="A74" s="1" t="s">
        <v>137</v>
      </c>
      <c r="B74" s="1">
        <f>+TREND(C74:E74)</f>
        <v>-1194942.3333333302</v>
      </c>
      <c r="C74" s="1">
        <f>+C73</f>
        <v>9928152</v>
      </c>
      <c r="D74" s="1">
        <f aca="true" t="shared" si="12" ref="D74:K74">+D73</f>
        <v>-11930084</v>
      </c>
      <c r="E74" s="1">
        <f t="shared" si="12"/>
        <v>32950246</v>
      </c>
      <c r="F74" s="1">
        <f t="shared" si="12"/>
        <v>49589445</v>
      </c>
      <c r="G74" s="1">
        <f t="shared" si="12"/>
        <v>49589445</v>
      </c>
      <c r="H74" s="1">
        <f t="shared" si="12"/>
        <v>34297381</v>
      </c>
      <c r="I74" s="1">
        <f t="shared" si="12"/>
        <v>4592655</v>
      </c>
      <c r="J74" s="1">
        <f t="shared" si="12"/>
        <v>10416043</v>
      </c>
      <c r="K74" s="1">
        <f t="shared" si="12"/>
        <v>8461642</v>
      </c>
    </row>
    <row r="75" spans="1:11" ht="12.75" hidden="1">
      <c r="A75" s="1" t="s">
        <v>138</v>
      </c>
      <c r="B75" s="1">
        <f>+B84-(((B80+B81+B78)*B70)-B79)</f>
        <v>11408633.472182658</v>
      </c>
      <c r="C75" s="1">
        <f aca="true" t="shared" si="13" ref="C75:K75">+C84-(((C80+C81+C78)*C70)-C79)</f>
        <v>3049791.1175542846</v>
      </c>
      <c r="D75" s="1">
        <f t="shared" si="13"/>
        <v>30874629.23686715</v>
      </c>
      <c r="E75" s="1">
        <f t="shared" si="13"/>
        <v>-19697029.011669815</v>
      </c>
      <c r="F75" s="1">
        <f t="shared" si="13"/>
        <v>-11724056.823369503</v>
      </c>
      <c r="G75" s="1">
        <f t="shared" si="13"/>
        <v>-11724056.823369503</v>
      </c>
      <c r="H75" s="1">
        <f t="shared" si="13"/>
        <v>3690464.5531102195</v>
      </c>
      <c r="I75" s="1">
        <f t="shared" si="13"/>
        <v>-2232416.9964093715</v>
      </c>
      <c r="J75" s="1">
        <f t="shared" si="13"/>
        <v>-8812879.478236675</v>
      </c>
      <c r="K75" s="1">
        <f t="shared" si="13"/>
        <v>-3893351.517138265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68516377</v>
      </c>
      <c r="C77" s="3">
        <v>74986247</v>
      </c>
      <c r="D77" s="3">
        <v>95271831</v>
      </c>
      <c r="E77" s="3">
        <v>62960285</v>
      </c>
      <c r="F77" s="3">
        <v>64710253</v>
      </c>
      <c r="G77" s="3">
        <v>64710253</v>
      </c>
      <c r="H77" s="3">
        <v>88209435</v>
      </c>
      <c r="I77" s="3">
        <v>83518946</v>
      </c>
      <c r="J77" s="3">
        <v>95274710</v>
      </c>
      <c r="K77" s="3">
        <v>104240289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18795687</v>
      </c>
      <c r="C79" s="3">
        <v>18823589</v>
      </c>
      <c r="D79" s="3">
        <v>35597651</v>
      </c>
      <c r="E79" s="3">
        <v>24700000</v>
      </c>
      <c r="F79" s="3">
        <v>31368929</v>
      </c>
      <c r="G79" s="3">
        <v>31368929</v>
      </c>
      <c r="H79" s="3">
        <v>42948091</v>
      </c>
      <c r="I79" s="3">
        <v>25444912</v>
      </c>
      <c r="J79" s="3">
        <v>15000000</v>
      </c>
      <c r="K79" s="3">
        <v>13000000</v>
      </c>
    </row>
    <row r="80" spans="1:11" ht="12.75" hidden="1">
      <c r="A80" s="2" t="s">
        <v>67</v>
      </c>
      <c r="B80" s="3">
        <v>6164174</v>
      </c>
      <c r="C80" s="3">
        <v>11268244</v>
      </c>
      <c r="D80" s="3">
        <v>8491116</v>
      </c>
      <c r="E80" s="3">
        <v>64818000</v>
      </c>
      <c r="F80" s="3">
        <v>81457199</v>
      </c>
      <c r="G80" s="3">
        <v>81457199</v>
      </c>
      <c r="H80" s="3">
        <v>26032002</v>
      </c>
      <c r="I80" s="3">
        <v>69410655</v>
      </c>
      <c r="J80" s="3">
        <v>79626698</v>
      </c>
      <c r="K80" s="3">
        <v>87788340</v>
      </c>
    </row>
    <row r="81" spans="1:11" ht="12.75" hidden="1">
      <c r="A81" s="2" t="s">
        <v>68</v>
      </c>
      <c r="B81" s="3">
        <v>30705512</v>
      </c>
      <c r="C81" s="3">
        <v>35529594</v>
      </c>
      <c r="D81" s="3">
        <v>26376638</v>
      </c>
      <c r="E81" s="3">
        <v>3000000</v>
      </c>
      <c r="F81" s="3">
        <v>3000000</v>
      </c>
      <c r="G81" s="3">
        <v>3000000</v>
      </c>
      <c r="H81" s="3">
        <v>43133133</v>
      </c>
      <c r="I81" s="3">
        <v>3000000</v>
      </c>
      <c r="J81" s="3">
        <v>3200000</v>
      </c>
      <c r="K81" s="3">
        <v>3500000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45414399</v>
      </c>
      <c r="C83" s="3">
        <v>58230323</v>
      </c>
      <c r="D83" s="3">
        <v>68776574</v>
      </c>
      <c r="E83" s="3">
        <v>42887996</v>
      </c>
      <c r="F83" s="3">
        <v>48840425</v>
      </c>
      <c r="G83" s="3">
        <v>48840425</v>
      </c>
      <c r="H83" s="3">
        <v>76404900</v>
      </c>
      <c r="I83" s="3">
        <v>55585237</v>
      </c>
      <c r="J83" s="3">
        <v>58586845</v>
      </c>
      <c r="K83" s="3">
        <v>61809121</v>
      </c>
    </row>
    <row r="84" spans="1:11" ht="12.75" hidden="1">
      <c r="A84" s="2" t="s">
        <v>71</v>
      </c>
      <c r="B84" s="3">
        <v>17051113</v>
      </c>
      <c r="C84" s="3">
        <v>20566909</v>
      </c>
      <c r="D84" s="3">
        <v>20447951</v>
      </c>
      <c r="E84" s="3">
        <v>1800000</v>
      </c>
      <c r="F84" s="3">
        <v>20651557</v>
      </c>
      <c r="G84" s="3">
        <v>20651557</v>
      </c>
      <c r="H84" s="3">
        <v>20651557</v>
      </c>
      <c r="I84" s="3">
        <v>20514891</v>
      </c>
      <c r="J84" s="3">
        <v>27119366</v>
      </c>
      <c r="K84" s="3">
        <v>37235931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284434614</v>
      </c>
      <c r="C5" s="6">
        <v>312497765</v>
      </c>
      <c r="D5" s="23">
        <v>346901602</v>
      </c>
      <c r="E5" s="24">
        <v>403343431</v>
      </c>
      <c r="F5" s="6">
        <v>399022903</v>
      </c>
      <c r="G5" s="25">
        <v>399022903</v>
      </c>
      <c r="H5" s="26">
        <v>392441165</v>
      </c>
      <c r="I5" s="24">
        <v>430790799</v>
      </c>
      <c r="J5" s="6">
        <v>454053502</v>
      </c>
      <c r="K5" s="25">
        <v>479026445</v>
      </c>
    </row>
    <row r="6" spans="1:11" ht="13.5">
      <c r="A6" s="22" t="s">
        <v>18</v>
      </c>
      <c r="B6" s="6">
        <v>597882726</v>
      </c>
      <c r="C6" s="6">
        <v>679428767</v>
      </c>
      <c r="D6" s="23">
        <v>743612316</v>
      </c>
      <c r="E6" s="24">
        <v>787570765</v>
      </c>
      <c r="F6" s="6">
        <v>768032321</v>
      </c>
      <c r="G6" s="25">
        <v>768032321</v>
      </c>
      <c r="H6" s="26">
        <v>790314420</v>
      </c>
      <c r="I6" s="24">
        <v>804941296</v>
      </c>
      <c r="J6" s="6">
        <v>848408126</v>
      </c>
      <c r="K6" s="25">
        <v>895070572</v>
      </c>
    </row>
    <row r="7" spans="1:11" ht="13.5">
      <c r="A7" s="22" t="s">
        <v>19</v>
      </c>
      <c r="B7" s="6">
        <v>30490667</v>
      </c>
      <c r="C7" s="6">
        <v>30409852</v>
      </c>
      <c r="D7" s="23">
        <v>32512332</v>
      </c>
      <c r="E7" s="24">
        <v>23627995</v>
      </c>
      <c r="F7" s="6">
        <v>27012557</v>
      </c>
      <c r="G7" s="25">
        <v>27012557</v>
      </c>
      <c r="H7" s="26">
        <v>32255742</v>
      </c>
      <c r="I7" s="24">
        <v>23004914</v>
      </c>
      <c r="J7" s="6">
        <v>24247180</v>
      </c>
      <c r="K7" s="25">
        <v>25580774</v>
      </c>
    </row>
    <row r="8" spans="1:11" ht="13.5">
      <c r="A8" s="22" t="s">
        <v>20</v>
      </c>
      <c r="B8" s="6">
        <v>119743629</v>
      </c>
      <c r="C8" s="6">
        <v>121812533</v>
      </c>
      <c r="D8" s="23">
        <v>130510579</v>
      </c>
      <c r="E8" s="24">
        <v>148452100</v>
      </c>
      <c r="F8" s="6">
        <v>146828895</v>
      </c>
      <c r="G8" s="25">
        <v>146828895</v>
      </c>
      <c r="H8" s="26">
        <v>151172863</v>
      </c>
      <c r="I8" s="24">
        <v>166667250</v>
      </c>
      <c r="J8" s="6">
        <v>182367200</v>
      </c>
      <c r="K8" s="25">
        <v>206506051</v>
      </c>
    </row>
    <row r="9" spans="1:11" ht="13.5">
      <c r="A9" s="22" t="s">
        <v>21</v>
      </c>
      <c r="B9" s="6">
        <v>113656046</v>
      </c>
      <c r="C9" s="6">
        <v>93625368</v>
      </c>
      <c r="D9" s="23">
        <v>119839030</v>
      </c>
      <c r="E9" s="24">
        <v>92680627</v>
      </c>
      <c r="F9" s="6">
        <v>88006504</v>
      </c>
      <c r="G9" s="25">
        <v>88006504</v>
      </c>
      <c r="H9" s="26">
        <v>120775531</v>
      </c>
      <c r="I9" s="24">
        <v>100108535</v>
      </c>
      <c r="J9" s="6">
        <v>105514398</v>
      </c>
      <c r="K9" s="25">
        <v>111317689</v>
      </c>
    </row>
    <row r="10" spans="1:11" ht="25.5">
      <c r="A10" s="27" t="s">
        <v>127</v>
      </c>
      <c r="B10" s="28">
        <f>SUM(B5:B9)</f>
        <v>1146207682</v>
      </c>
      <c r="C10" s="29">
        <f aca="true" t="shared" si="0" ref="C10:K10">SUM(C5:C9)</f>
        <v>1237774285</v>
      </c>
      <c r="D10" s="30">
        <f t="shared" si="0"/>
        <v>1373375859</v>
      </c>
      <c r="E10" s="28">
        <f t="shared" si="0"/>
        <v>1455674918</v>
      </c>
      <c r="F10" s="29">
        <f t="shared" si="0"/>
        <v>1428903180</v>
      </c>
      <c r="G10" s="31">
        <f t="shared" si="0"/>
        <v>1428903180</v>
      </c>
      <c r="H10" s="32">
        <f t="shared" si="0"/>
        <v>1486959721</v>
      </c>
      <c r="I10" s="28">
        <f t="shared" si="0"/>
        <v>1525512794</v>
      </c>
      <c r="J10" s="29">
        <f t="shared" si="0"/>
        <v>1614590406</v>
      </c>
      <c r="K10" s="31">
        <f t="shared" si="0"/>
        <v>1717501531</v>
      </c>
    </row>
    <row r="11" spans="1:11" ht="13.5">
      <c r="A11" s="22" t="s">
        <v>22</v>
      </c>
      <c r="B11" s="6">
        <v>251403648</v>
      </c>
      <c r="C11" s="6">
        <v>282807345</v>
      </c>
      <c r="D11" s="23">
        <v>320463842</v>
      </c>
      <c r="E11" s="24">
        <v>359321369</v>
      </c>
      <c r="F11" s="6">
        <v>344828444</v>
      </c>
      <c r="G11" s="25">
        <v>344828444</v>
      </c>
      <c r="H11" s="26">
        <v>336226167</v>
      </c>
      <c r="I11" s="24">
        <v>376583007</v>
      </c>
      <c r="J11" s="6">
        <v>396918492</v>
      </c>
      <c r="K11" s="25">
        <v>418749009</v>
      </c>
    </row>
    <row r="12" spans="1:11" ht="13.5">
      <c r="A12" s="22" t="s">
        <v>23</v>
      </c>
      <c r="B12" s="6">
        <v>17612038</v>
      </c>
      <c r="C12" s="6">
        <v>18544424</v>
      </c>
      <c r="D12" s="23">
        <v>18909736</v>
      </c>
      <c r="E12" s="24">
        <v>23145995</v>
      </c>
      <c r="F12" s="6">
        <v>23145996</v>
      </c>
      <c r="G12" s="25">
        <v>23145996</v>
      </c>
      <c r="H12" s="26">
        <v>21811650</v>
      </c>
      <c r="I12" s="24">
        <v>23182405</v>
      </c>
      <c r="J12" s="6">
        <v>24434255</v>
      </c>
      <c r="K12" s="25">
        <v>25778139</v>
      </c>
    </row>
    <row r="13" spans="1:11" ht="13.5">
      <c r="A13" s="22" t="s">
        <v>128</v>
      </c>
      <c r="B13" s="6">
        <v>59777592</v>
      </c>
      <c r="C13" s="6">
        <v>69596028</v>
      </c>
      <c r="D13" s="23">
        <v>63433645</v>
      </c>
      <c r="E13" s="24">
        <v>82499076</v>
      </c>
      <c r="F13" s="6">
        <v>82499063</v>
      </c>
      <c r="G13" s="25">
        <v>82499063</v>
      </c>
      <c r="H13" s="26">
        <v>70332487</v>
      </c>
      <c r="I13" s="24">
        <v>85000001</v>
      </c>
      <c r="J13" s="6">
        <v>89590000</v>
      </c>
      <c r="K13" s="25">
        <v>94517449</v>
      </c>
    </row>
    <row r="14" spans="1:11" ht="13.5">
      <c r="A14" s="22" t="s">
        <v>24</v>
      </c>
      <c r="B14" s="6">
        <v>19848255</v>
      </c>
      <c r="C14" s="6">
        <v>24880005</v>
      </c>
      <c r="D14" s="23">
        <v>24515486</v>
      </c>
      <c r="E14" s="24">
        <v>28476519</v>
      </c>
      <c r="F14" s="6">
        <v>26351961</v>
      </c>
      <c r="G14" s="25">
        <v>26351961</v>
      </c>
      <c r="H14" s="26">
        <v>23102860</v>
      </c>
      <c r="I14" s="24">
        <v>23786250</v>
      </c>
      <c r="J14" s="6">
        <v>27799341</v>
      </c>
      <c r="K14" s="25">
        <v>24880526</v>
      </c>
    </row>
    <row r="15" spans="1:11" ht="13.5">
      <c r="A15" s="22" t="s">
        <v>25</v>
      </c>
      <c r="B15" s="6">
        <v>481547020</v>
      </c>
      <c r="C15" s="6">
        <v>551977191</v>
      </c>
      <c r="D15" s="23">
        <v>621370682</v>
      </c>
      <c r="E15" s="24">
        <v>612080436</v>
      </c>
      <c r="F15" s="6">
        <v>631841044</v>
      </c>
      <c r="G15" s="25">
        <v>631841044</v>
      </c>
      <c r="H15" s="26">
        <v>567223215</v>
      </c>
      <c r="I15" s="24">
        <v>671456859</v>
      </c>
      <c r="J15" s="6">
        <v>707715529</v>
      </c>
      <c r="K15" s="25">
        <v>746639884</v>
      </c>
    </row>
    <row r="16" spans="1:11" ht="13.5">
      <c r="A16" s="33" t="s">
        <v>26</v>
      </c>
      <c r="B16" s="6">
        <v>20751542</v>
      </c>
      <c r="C16" s="6">
        <v>6100223</v>
      </c>
      <c r="D16" s="23">
        <v>26504176</v>
      </c>
      <c r="E16" s="24">
        <v>46746086</v>
      </c>
      <c r="F16" s="6">
        <v>750000</v>
      </c>
      <c r="G16" s="25">
        <v>750000</v>
      </c>
      <c r="H16" s="26">
        <v>0</v>
      </c>
      <c r="I16" s="24">
        <v>300000</v>
      </c>
      <c r="J16" s="6">
        <v>316200</v>
      </c>
      <c r="K16" s="25">
        <v>333591</v>
      </c>
    </row>
    <row r="17" spans="1:11" ht="13.5">
      <c r="A17" s="22" t="s">
        <v>27</v>
      </c>
      <c r="B17" s="6">
        <v>230157275</v>
      </c>
      <c r="C17" s="6">
        <v>258612994</v>
      </c>
      <c r="D17" s="23">
        <v>221046203</v>
      </c>
      <c r="E17" s="24">
        <v>301314681</v>
      </c>
      <c r="F17" s="6">
        <v>316551350</v>
      </c>
      <c r="G17" s="25">
        <v>316551350</v>
      </c>
      <c r="H17" s="26">
        <v>305948241</v>
      </c>
      <c r="I17" s="24">
        <v>344459268</v>
      </c>
      <c r="J17" s="6">
        <v>367017496</v>
      </c>
      <c r="K17" s="25">
        <v>405759894</v>
      </c>
    </row>
    <row r="18" spans="1:11" ht="13.5">
      <c r="A18" s="34" t="s">
        <v>28</v>
      </c>
      <c r="B18" s="35">
        <f>SUM(B11:B17)</f>
        <v>1081097370</v>
      </c>
      <c r="C18" s="36">
        <f aca="true" t="shared" si="1" ref="C18:K18">SUM(C11:C17)</f>
        <v>1212518210</v>
      </c>
      <c r="D18" s="37">
        <f t="shared" si="1"/>
        <v>1296243770</v>
      </c>
      <c r="E18" s="35">
        <f t="shared" si="1"/>
        <v>1453584162</v>
      </c>
      <c r="F18" s="36">
        <f t="shared" si="1"/>
        <v>1425967858</v>
      </c>
      <c r="G18" s="38">
        <f t="shared" si="1"/>
        <v>1425967858</v>
      </c>
      <c r="H18" s="39">
        <f t="shared" si="1"/>
        <v>1324644620</v>
      </c>
      <c r="I18" s="35">
        <f t="shared" si="1"/>
        <v>1524767790</v>
      </c>
      <c r="J18" s="36">
        <f t="shared" si="1"/>
        <v>1613791313</v>
      </c>
      <c r="K18" s="38">
        <f t="shared" si="1"/>
        <v>1716658492</v>
      </c>
    </row>
    <row r="19" spans="1:11" ht="13.5">
      <c r="A19" s="34" t="s">
        <v>29</v>
      </c>
      <c r="B19" s="40">
        <f>+B10-B18</f>
        <v>65110312</v>
      </c>
      <c r="C19" s="41">
        <f aca="true" t="shared" si="2" ref="C19:K19">+C10-C18</f>
        <v>25256075</v>
      </c>
      <c r="D19" s="42">
        <f t="shared" si="2"/>
        <v>77132089</v>
      </c>
      <c r="E19" s="40">
        <f t="shared" si="2"/>
        <v>2090756</v>
      </c>
      <c r="F19" s="41">
        <f t="shared" si="2"/>
        <v>2935322</v>
      </c>
      <c r="G19" s="43">
        <f t="shared" si="2"/>
        <v>2935322</v>
      </c>
      <c r="H19" s="44">
        <f t="shared" si="2"/>
        <v>162315101</v>
      </c>
      <c r="I19" s="40">
        <f t="shared" si="2"/>
        <v>745004</v>
      </c>
      <c r="J19" s="41">
        <f t="shared" si="2"/>
        <v>799093</v>
      </c>
      <c r="K19" s="43">
        <f t="shared" si="2"/>
        <v>843039</v>
      </c>
    </row>
    <row r="20" spans="1:11" ht="13.5">
      <c r="A20" s="22" t="s">
        <v>30</v>
      </c>
      <c r="B20" s="24">
        <v>73994698</v>
      </c>
      <c r="C20" s="6">
        <v>90705947</v>
      </c>
      <c r="D20" s="23">
        <v>81469264</v>
      </c>
      <c r="E20" s="24">
        <v>81314876</v>
      </c>
      <c r="F20" s="6">
        <v>99019387</v>
      </c>
      <c r="G20" s="25">
        <v>99019387</v>
      </c>
      <c r="H20" s="26">
        <v>64127000</v>
      </c>
      <c r="I20" s="24">
        <v>71253251</v>
      </c>
      <c r="J20" s="6">
        <v>65099800</v>
      </c>
      <c r="K20" s="25">
        <v>66775950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139105010</v>
      </c>
      <c r="C22" s="52">
        <f aca="true" t="shared" si="3" ref="C22:K22">SUM(C19:C21)</f>
        <v>115962022</v>
      </c>
      <c r="D22" s="53">
        <f t="shared" si="3"/>
        <v>158601353</v>
      </c>
      <c r="E22" s="51">
        <f t="shared" si="3"/>
        <v>83405632</v>
      </c>
      <c r="F22" s="52">
        <f t="shared" si="3"/>
        <v>101954709</v>
      </c>
      <c r="G22" s="54">
        <f t="shared" si="3"/>
        <v>101954709</v>
      </c>
      <c r="H22" s="55">
        <f t="shared" si="3"/>
        <v>226442101</v>
      </c>
      <c r="I22" s="51">
        <f t="shared" si="3"/>
        <v>71998255</v>
      </c>
      <c r="J22" s="52">
        <f t="shared" si="3"/>
        <v>65898893</v>
      </c>
      <c r="K22" s="54">
        <f t="shared" si="3"/>
        <v>67618989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139105010</v>
      </c>
      <c r="C24" s="41">
        <f aca="true" t="shared" si="4" ref="C24:K24">SUM(C22:C23)</f>
        <v>115962022</v>
      </c>
      <c r="D24" s="42">
        <f t="shared" si="4"/>
        <v>158601353</v>
      </c>
      <c r="E24" s="40">
        <f t="shared" si="4"/>
        <v>83405632</v>
      </c>
      <c r="F24" s="41">
        <f t="shared" si="4"/>
        <v>101954709</v>
      </c>
      <c r="G24" s="43">
        <f t="shared" si="4"/>
        <v>101954709</v>
      </c>
      <c r="H24" s="44">
        <f t="shared" si="4"/>
        <v>226442101</v>
      </c>
      <c r="I24" s="40">
        <f t="shared" si="4"/>
        <v>71998255</v>
      </c>
      <c r="J24" s="41">
        <f t="shared" si="4"/>
        <v>65898893</v>
      </c>
      <c r="K24" s="43">
        <f t="shared" si="4"/>
        <v>67618989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245561023</v>
      </c>
      <c r="C27" s="7">
        <v>319246814</v>
      </c>
      <c r="D27" s="64">
        <v>268374786</v>
      </c>
      <c r="E27" s="65">
        <v>230843836</v>
      </c>
      <c r="F27" s="7">
        <v>217762033</v>
      </c>
      <c r="G27" s="66">
        <v>217762033</v>
      </c>
      <c r="H27" s="67">
        <v>169863673</v>
      </c>
      <c r="I27" s="65">
        <v>344761745</v>
      </c>
      <c r="J27" s="7">
        <v>273262790</v>
      </c>
      <c r="K27" s="66">
        <v>136975950</v>
      </c>
    </row>
    <row r="28" spans="1:11" ht="13.5">
      <c r="A28" s="68" t="s">
        <v>30</v>
      </c>
      <c r="B28" s="6">
        <v>39685054</v>
      </c>
      <c r="C28" s="6">
        <v>87042774</v>
      </c>
      <c r="D28" s="23">
        <v>82411651</v>
      </c>
      <c r="E28" s="24">
        <v>59933900</v>
      </c>
      <c r="F28" s="6">
        <v>42772496</v>
      </c>
      <c r="G28" s="25">
        <v>42772496</v>
      </c>
      <c r="H28" s="26">
        <v>72487157</v>
      </c>
      <c r="I28" s="24">
        <v>76093037</v>
      </c>
      <c r="J28" s="6">
        <v>65099800</v>
      </c>
      <c r="K28" s="25">
        <v>66775950</v>
      </c>
    </row>
    <row r="29" spans="1:11" ht="13.5">
      <c r="A29" s="22" t="s">
        <v>132</v>
      </c>
      <c r="B29" s="6">
        <v>15195302</v>
      </c>
      <c r="C29" s="6">
        <v>3663174</v>
      </c>
      <c r="D29" s="23">
        <v>2873732</v>
      </c>
      <c r="E29" s="24">
        <v>21380976</v>
      </c>
      <c r="F29" s="6">
        <v>0</v>
      </c>
      <c r="G29" s="25">
        <v>0</v>
      </c>
      <c r="H29" s="26">
        <v>17048556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74738743</v>
      </c>
      <c r="C30" s="6">
        <v>0</v>
      </c>
      <c r="D30" s="23">
        <v>0</v>
      </c>
      <c r="E30" s="24">
        <v>12186000</v>
      </c>
      <c r="F30" s="6">
        <v>2186000</v>
      </c>
      <c r="G30" s="25">
        <v>2186000</v>
      </c>
      <c r="H30" s="26">
        <v>334250</v>
      </c>
      <c r="I30" s="24">
        <v>77186000</v>
      </c>
      <c r="J30" s="6">
        <v>40000000</v>
      </c>
      <c r="K30" s="25">
        <v>0</v>
      </c>
    </row>
    <row r="31" spans="1:11" ht="13.5">
      <c r="A31" s="22" t="s">
        <v>35</v>
      </c>
      <c r="B31" s="6">
        <v>115941924</v>
      </c>
      <c r="C31" s="6">
        <v>228540864</v>
      </c>
      <c r="D31" s="23">
        <v>183089403</v>
      </c>
      <c r="E31" s="24">
        <v>137342960</v>
      </c>
      <c r="F31" s="6">
        <v>172803538</v>
      </c>
      <c r="G31" s="25">
        <v>172803538</v>
      </c>
      <c r="H31" s="26">
        <v>79993708</v>
      </c>
      <c r="I31" s="24">
        <v>191482708</v>
      </c>
      <c r="J31" s="6">
        <v>168162990</v>
      </c>
      <c r="K31" s="25">
        <v>70200000</v>
      </c>
    </row>
    <row r="32" spans="1:11" ht="13.5">
      <c r="A32" s="34" t="s">
        <v>36</v>
      </c>
      <c r="B32" s="7">
        <f>SUM(B28:B31)</f>
        <v>245561023</v>
      </c>
      <c r="C32" s="7">
        <f aca="true" t="shared" si="5" ref="C32:K32">SUM(C28:C31)</f>
        <v>319246812</v>
      </c>
      <c r="D32" s="64">
        <f t="shared" si="5"/>
        <v>268374786</v>
      </c>
      <c r="E32" s="65">
        <f t="shared" si="5"/>
        <v>230843836</v>
      </c>
      <c r="F32" s="7">
        <f t="shared" si="5"/>
        <v>217762034</v>
      </c>
      <c r="G32" s="66">
        <f t="shared" si="5"/>
        <v>217762034</v>
      </c>
      <c r="H32" s="67">
        <f t="shared" si="5"/>
        <v>169863671</v>
      </c>
      <c r="I32" s="65">
        <f t="shared" si="5"/>
        <v>344761745</v>
      </c>
      <c r="J32" s="7">
        <f t="shared" si="5"/>
        <v>273262790</v>
      </c>
      <c r="K32" s="66">
        <f t="shared" si="5"/>
        <v>136975950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668831065</v>
      </c>
      <c r="C35" s="6">
        <v>614479266</v>
      </c>
      <c r="D35" s="23">
        <v>582814810</v>
      </c>
      <c r="E35" s="24">
        <v>470476526</v>
      </c>
      <c r="F35" s="6">
        <v>560930674</v>
      </c>
      <c r="G35" s="25">
        <v>560930674</v>
      </c>
      <c r="H35" s="26">
        <v>719256506</v>
      </c>
      <c r="I35" s="24">
        <v>590364063</v>
      </c>
      <c r="J35" s="6">
        <v>539161870</v>
      </c>
      <c r="K35" s="25">
        <v>605968746</v>
      </c>
    </row>
    <row r="36" spans="1:11" ht="13.5">
      <c r="A36" s="22" t="s">
        <v>39</v>
      </c>
      <c r="B36" s="6">
        <v>1600878389</v>
      </c>
      <c r="C36" s="6">
        <v>1838776128</v>
      </c>
      <c r="D36" s="23">
        <v>2035113709</v>
      </c>
      <c r="E36" s="24">
        <v>2205298940</v>
      </c>
      <c r="F36" s="6">
        <v>2170322640</v>
      </c>
      <c r="G36" s="25">
        <v>2170322640</v>
      </c>
      <c r="H36" s="26">
        <v>2144002157</v>
      </c>
      <c r="I36" s="24">
        <v>2355716051</v>
      </c>
      <c r="J36" s="6">
        <v>2539624760</v>
      </c>
      <c r="K36" s="25">
        <v>2581919862</v>
      </c>
    </row>
    <row r="37" spans="1:11" ht="13.5">
      <c r="A37" s="22" t="s">
        <v>40</v>
      </c>
      <c r="B37" s="6">
        <v>259018879</v>
      </c>
      <c r="C37" s="6">
        <v>285771202</v>
      </c>
      <c r="D37" s="23">
        <v>292582486</v>
      </c>
      <c r="E37" s="24">
        <v>290620844</v>
      </c>
      <c r="F37" s="6">
        <v>310872184</v>
      </c>
      <c r="G37" s="25">
        <v>310872184</v>
      </c>
      <c r="H37" s="26">
        <v>311678207</v>
      </c>
      <c r="I37" s="24">
        <v>328110804</v>
      </c>
      <c r="J37" s="6">
        <v>337746785</v>
      </c>
      <c r="K37" s="25">
        <v>355137077</v>
      </c>
    </row>
    <row r="38" spans="1:11" ht="13.5">
      <c r="A38" s="22" t="s">
        <v>41</v>
      </c>
      <c r="B38" s="6">
        <v>298896971</v>
      </c>
      <c r="C38" s="6">
        <v>345494338</v>
      </c>
      <c r="D38" s="23">
        <v>344754827</v>
      </c>
      <c r="E38" s="24">
        <v>370825691</v>
      </c>
      <c r="F38" s="6">
        <v>357014662</v>
      </c>
      <c r="G38" s="25">
        <v>357014662</v>
      </c>
      <c r="H38" s="26">
        <v>337412513</v>
      </c>
      <c r="I38" s="24">
        <v>458585325</v>
      </c>
      <c r="J38" s="6">
        <v>515756969</v>
      </c>
      <c r="K38" s="25">
        <v>539849662</v>
      </c>
    </row>
    <row r="39" spans="1:11" ht="13.5">
      <c r="A39" s="22" t="s">
        <v>42</v>
      </c>
      <c r="B39" s="6">
        <v>1711793604</v>
      </c>
      <c r="C39" s="6">
        <v>1821989854</v>
      </c>
      <c r="D39" s="23">
        <v>1980591206</v>
      </c>
      <c r="E39" s="24">
        <v>2014328930</v>
      </c>
      <c r="F39" s="6">
        <v>2063366469</v>
      </c>
      <c r="G39" s="25">
        <v>2063366469</v>
      </c>
      <c r="H39" s="26">
        <v>2214167943</v>
      </c>
      <c r="I39" s="24">
        <v>2159383985</v>
      </c>
      <c r="J39" s="6">
        <v>2225282876</v>
      </c>
      <c r="K39" s="25">
        <v>2292901867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162565143</v>
      </c>
      <c r="C42" s="6">
        <v>195525463</v>
      </c>
      <c r="D42" s="23">
        <v>203831128</v>
      </c>
      <c r="E42" s="24">
        <v>196435798</v>
      </c>
      <c r="F42" s="6">
        <v>80003928</v>
      </c>
      <c r="G42" s="25">
        <v>80003928</v>
      </c>
      <c r="H42" s="26">
        <v>307873460</v>
      </c>
      <c r="I42" s="24">
        <v>88511095</v>
      </c>
      <c r="J42" s="6">
        <v>79654810</v>
      </c>
      <c r="K42" s="25">
        <v>96496424</v>
      </c>
    </row>
    <row r="43" spans="1:11" ht="13.5">
      <c r="A43" s="22" t="s">
        <v>45</v>
      </c>
      <c r="B43" s="6">
        <v>-230300898</v>
      </c>
      <c r="C43" s="6">
        <v>-405687642</v>
      </c>
      <c r="D43" s="23">
        <v>-83053928</v>
      </c>
      <c r="E43" s="24">
        <v>-230789812</v>
      </c>
      <c r="F43" s="6">
        <v>-154207998</v>
      </c>
      <c r="G43" s="25">
        <v>-154207998</v>
      </c>
      <c r="H43" s="26">
        <v>-164573590</v>
      </c>
      <c r="I43" s="24">
        <v>-242207721</v>
      </c>
      <c r="J43" s="6">
        <v>-133498710</v>
      </c>
      <c r="K43" s="25">
        <v>-38812550</v>
      </c>
    </row>
    <row r="44" spans="1:11" ht="13.5">
      <c r="A44" s="22" t="s">
        <v>46</v>
      </c>
      <c r="B44" s="6">
        <v>65756036</v>
      </c>
      <c r="C44" s="6">
        <v>32678642</v>
      </c>
      <c r="D44" s="23">
        <v>-13508940</v>
      </c>
      <c r="E44" s="24">
        <v>2186566</v>
      </c>
      <c r="F44" s="6">
        <v>-6028074</v>
      </c>
      <c r="G44" s="25">
        <v>-6028074</v>
      </c>
      <c r="H44" s="26">
        <v>-8063733</v>
      </c>
      <c r="I44" s="24">
        <v>65349678</v>
      </c>
      <c r="J44" s="6">
        <v>25732121</v>
      </c>
      <c r="K44" s="25">
        <v>-15528709</v>
      </c>
    </row>
    <row r="45" spans="1:11" ht="13.5">
      <c r="A45" s="34" t="s">
        <v>47</v>
      </c>
      <c r="B45" s="7">
        <v>540390975</v>
      </c>
      <c r="C45" s="7">
        <v>162940911</v>
      </c>
      <c r="D45" s="64">
        <v>270209175</v>
      </c>
      <c r="E45" s="65">
        <v>320296090</v>
      </c>
      <c r="F45" s="7">
        <v>189977004</v>
      </c>
      <c r="G45" s="66">
        <v>189977004</v>
      </c>
      <c r="H45" s="67">
        <v>405445285</v>
      </c>
      <c r="I45" s="65">
        <v>191665891</v>
      </c>
      <c r="J45" s="7">
        <v>163554112</v>
      </c>
      <c r="K45" s="66">
        <v>205709277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540390976</v>
      </c>
      <c r="C48" s="6">
        <v>456316995</v>
      </c>
      <c r="D48" s="23">
        <v>391669691</v>
      </c>
      <c r="E48" s="24">
        <v>320296089</v>
      </c>
      <c r="F48" s="6">
        <v>332287543</v>
      </c>
      <c r="G48" s="25">
        <v>332287543</v>
      </c>
      <c r="H48" s="26">
        <v>512318256</v>
      </c>
      <c r="I48" s="24">
        <v>333126439</v>
      </c>
      <c r="J48" s="6">
        <v>313014662</v>
      </c>
      <c r="K48" s="25">
        <v>385169828</v>
      </c>
    </row>
    <row r="49" spans="1:11" ht="13.5">
      <c r="A49" s="22" t="s">
        <v>50</v>
      </c>
      <c r="B49" s="6">
        <f>+B75</f>
        <v>105285655.76213978</v>
      </c>
      <c r="C49" s="6">
        <f aca="true" t="shared" si="6" ref="C49:K49">+C75</f>
        <v>82412545.05380136</v>
      </c>
      <c r="D49" s="23">
        <f t="shared" si="6"/>
        <v>71339732.26107809</v>
      </c>
      <c r="E49" s="24">
        <f t="shared" si="6"/>
        <v>94403015.76862004</v>
      </c>
      <c r="F49" s="6">
        <f t="shared" si="6"/>
        <v>51171832.04144633</v>
      </c>
      <c r="G49" s="25">
        <f t="shared" si="6"/>
        <v>51171832.04144633</v>
      </c>
      <c r="H49" s="26">
        <f t="shared" si="6"/>
        <v>72413294.82782719</v>
      </c>
      <c r="I49" s="24">
        <f t="shared" si="6"/>
        <v>35951972.36825317</v>
      </c>
      <c r="J49" s="6">
        <f t="shared" si="6"/>
        <v>55546565.0419749</v>
      </c>
      <c r="K49" s="25">
        <f t="shared" si="6"/>
        <v>75066054.09673148</v>
      </c>
    </row>
    <row r="50" spans="1:11" ht="13.5">
      <c r="A50" s="34" t="s">
        <v>51</v>
      </c>
      <c r="B50" s="7">
        <f>+B48-B49</f>
        <v>435105320.2378602</v>
      </c>
      <c r="C50" s="7">
        <f aca="true" t="shared" si="7" ref="C50:K50">+C48-C49</f>
        <v>373904449.94619864</v>
      </c>
      <c r="D50" s="64">
        <f t="shared" si="7"/>
        <v>320329958.7389219</v>
      </c>
      <c r="E50" s="65">
        <f t="shared" si="7"/>
        <v>225893073.23137996</v>
      </c>
      <c r="F50" s="7">
        <f t="shared" si="7"/>
        <v>281115710.9585537</v>
      </c>
      <c r="G50" s="66">
        <f t="shared" si="7"/>
        <v>281115710.9585537</v>
      </c>
      <c r="H50" s="67">
        <f t="shared" si="7"/>
        <v>439904961.1721728</v>
      </c>
      <c r="I50" s="65">
        <f t="shared" si="7"/>
        <v>297174466.6317468</v>
      </c>
      <c r="J50" s="7">
        <f t="shared" si="7"/>
        <v>257468096.9580251</v>
      </c>
      <c r="K50" s="66">
        <f t="shared" si="7"/>
        <v>310103773.9032685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1658024527</v>
      </c>
      <c r="C53" s="6">
        <v>1837693236</v>
      </c>
      <c r="D53" s="23">
        <v>2034344573</v>
      </c>
      <c r="E53" s="24">
        <v>2204429477</v>
      </c>
      <c r="F53" s="6">
        <v>2169607526</v>
      </c>
      <c r="G53" s="25">
        <v>2169607526</v>
      </c>
      <c r="H53" s="26">
        <v>2143360671</v>
      </c>
      <c r="I53" s="24">
        <v>2355054965</v>
      </c>
      <c r="J53" s="6">
        <v>2538727753</v>
      </c>
      <c r="K53" s="25">
        <v>2581186254</v>
      </c>
    </row>
    <row r="54" spans="1:11" ht="13.5">
      <c r="A54" s="22" t="s">
        <v>128</v>
      </c>
      <c r="B54" s="6">
        <v>59777592</v>
      </c>
      <c r="C54" s="6">
        <v>69596028</v>
      </c>
      <c r="D54" s="23">
        <v>63433645</v>
      </c>
      <c r="E54" s="24">
        <v>82499076</v>
      </c>
      <c r="F54" s="6">
        <v>82499063</v>
      </c>
      <c r="G54" s="25">
        <v>82499063</v>
      </c>
      <c r="H54" s="26">
        <v>70332487</v>
      </c>
      <c r="I54" s="24">
        <v>85000001</v>
      </c>
      <c r="J54" s="6">
        <v>89590000</v>
      </c>
      <c r="K54" s="25">
        <v>94517449</v>
      </c>
    </row>
    <row r="55" spans="1:11" ht="13.5">
      <c r="A55" s="22" t="s">
        <v>54</v>
      </c>
      <c r="B55" s="6">
        <v>36593242</v>
      </c>
      <c r="C55" s="6">
        <v>37725878</v>
      </c>
      <c r="D55" s="23">
        <v>60084287</v>
      </c>
      <c r="E55" s="24">
        <v>69485948</v>
      </c>
      <c r="F55" s="6">
        <v>69404512</v>
      </c>
      <c r="G55" s="25">
        <v>69404512</v>
      </c>
      <c r="H55" s="26">
        <v>48075542</v>
      </c>
      <c r="I55" s="24">
        <v>66457231</v>
      </c>
      <c r="J55" s="6">
        <v>64700000</v>
      </c>
      <c r="K55" s="25">
        <v>54375950</v>
      </c>
    </row>
    <row r="56" spans="1:11" ht="13.5">
      <c r="A56" s="22" t="s">
        <v>55</v>
      </c>
      <c r="B56" s="6">
        <v>78867688</v>
      </c>
      <c r="C56" s="6">
        <v>63326285</v>
      </c>
      <c r="D56" s="23">
        <v>68819821</v>
      </c>
      <c r="E56" s="24">
        <v>100398825</v>
      </c>
      <c r="F56" s="6">
        <v>81074359</v>
      </c>
      <c r="G56" s="25">
        <v>81074359</v>
      </c>
      <c r="H56" s="26">
        <v>69878798</v>
      </c>
      <c r="I56" s="24">
        <v>107883363</v>
      </c>
      <c r="J56" s="6">
        <v>113709067</v>
      </c>
      <c r="K56" s="25">
        <v>119963064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23770</v>
      </c>
      <c r="C59" s="6">
        <v>25053</v>
      </c>
      <c r="D59" s="23">
        <v>28362134</v>
      </c>
      <c r="E59" s="24">
        <v>46700</v>
      </c>
      <c r="F59" s="6">
        <v>0</v>
      </c>
      <c r="G59" s="25">
        <v>0</v>
      </c>
      <c r="H59" s="26">
        <v>62016962</v>
      </c>
      <c r="I59" s="24">
        <v>66861462</v>
      </c>
      <c r="J59" s="6">
        <v>71204435</v>
      </c>
      <c r="K59" s="25">
        <v>75870904</v>
      </c>
    </row>
    <row r="60" spans="1:11" ht="13.5">
      <c r="A60" s="33" t="s">
        <v>58</v>
      </c>
      <c r="B60" s="6">
        <v>44200472</v>
      </c>
      <c r="C60" s="6">
        <v>73533463</v>
      </c>
      <c r="D60" s="23">
        <v>2734018</v>
      </c>
      <c r="E60" s="24">
        <v>70036950</v>
      </c>
      <c r="F60" s="6">
        <v>73063712</v>
      </c>
      <c r="G60" s="25">
        <v>73063712</v>
      </c>
      <c r="H60" s="26">
        <v>87107357</v>
      </c>
      <c r="I60" s="24">
        <v>94076473</v>
      </c>
      <c r="J60" s="6">
        <v>99176221</v>
      </c>
      <c r="K60" s="25">
        <v>104648241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15069</v>
      </c>
      <c r="E64" s="91">
        <v>15747</v>
      </c>
      <c r="F64" s="92">
        <v>0</v>
      </c>
      <c r="G64" s="93">
        <v>0</v>
      </c>
      <c r="H64" s="94">
        <v>17519</v>
      </c>
      <c r="I64" s="91">
        <v>17869</v>
      </c>
      <c r="J64" s="92">
        <v>18227</v>
      </c>
      <c r="K64" s="93">
        <v>18591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30953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0.9216120934048705</v>
      </c>
      <c r="C70" s="5">
        <f aca="true" t="shared" si="8" ref="C70:K70">IF(ISERROR(C71/C72),0,(C71/C72))</f>
        <v>0.9327915022534737</v>
      </c>
      <c r="D70" s="5">
        <f t="shared" si="8"/>
        <v>0.9691186116559211</v>
      </c>
      <c r="E70" s="5">
        <f t="shared" si="8"/>
        <v>0.9366780205532194</v>
      </c>
      <c r="F70" s="5">
        <f t="shared" si="8"/>
        <v>0.9437011539563096</v>
      </c>
      <c r="G70" s="5">
        <f t="shared" si="8"/>
        <v>0.9437011539563096</v>
      </c>
      <c r="H70" s="5">
        <f t="shared" si="8"/>
        <v>0.9549064304806361</v>
      </c>
      <c r="I70" s="5">
        <f t="shared" si="8"/>
        <v>0.9466454332954374</v>
      </c>
      <c r="J70" s="5">
        <f t="shared" si="8"/>
        <v>0.9847649259618857</v>
      </c>
      <c r="K70" s="5">
        <f t="shared" si="8"/>
        <v>0.966283825117859</v>
      </c>
    </row>
    <row r="71" spans="1:11" ht="12.75" hidden="1">
      <c r="A71" s="1" t="s">
        <v>134</v>
      </c>
      <c r="B71" s="1">
        <f>+B83</f>
        <v>917851811</v>
      </c>
      <c r="C71" s="1">
        <f aca="true" t="shared" si="9" ref="C71:K71">+C83</f>
        <v>1012546948</v>
      </c>
      <c r="D71" s="1">
        <f t="shared" si="9"/>
        <v>1168219556</v>
      </c>
      <c r="E71" s="1">
        <f t="shared" si="9"/>
        <v>1202315058</v>
      </c>
      <c r="F71" s="1">
        <f t="shared" si="9"/>
        <v>1184403201</v>
      </c>
      <c r="G71" s="1">
        <f t="shared" si="9"/>
        <v>1184403201</v>
      </c>
      <c r="H71" s="1">
        <f t="shared" si="9"/>
        <v>1244750245</v>
      </c>
      <c r="I71" s="1">
        <f t="shared" si="9"/>
        <v>1264567432</v>
      </c>
      <c r="J71" s="1">
        <f t="shared" si="9"/>
        <v>1386525407</v>
      </c>
      <c r="K71" s="1">
        <f t="shared" si="9"/>
        <v>1435332204</v>
      </c>
    </row>
    <row r="72" spans="1:11" ht="12.75" hidden="1">
      <c r="A72" s="1" t="s">
        <v>135</v>
      </c>
      <c r="B72" s="1">
        <f>+B77</f>
        <v>995919886</v>
      </c>
      <c r="C72" s="1">
        <f aca="true" t="shared" si="10" ref="C72:K72">+C77</f>
        <v>1085501900</v>
      </c>
      <c r="D72" s="1">
        <f t="shared" si="10"/>
        <v>1205445383</v>
      </c>
      <c r="E72" s="1">
        <f t="shared" si="10"/>
        <v>1283594823</v>
      </c>
      <c r="F72" s="1">
        <f t="shared" si="10"/>
        <v>1255061728</v>
      </c>
      <c r="G72" s="1">
        <f t="shared" si="10"/>
        <v>1255061728</v>
      </c>
      <c r="H72" s="1">
        <f t="shared" si="10"/>
        <v>1303531116</v>
      </c>
      <c r="I72" s="1">
        <f t="shared" si="10"/>
        <v>1335840630</v>
      </c>
      <c r="J72" s="1">
        <f t="shared" si="10"/>
        <v>1407976026</v>
      </c>
      <c r="K72" s="1">
        <f t="shared" si="10"/>
        <v>1485414706</v>
      </c>
    </row>
    <row r="73" spans="1:11" ht="12.75" hidden="1">
      <c r="A73" s="1" t="s">
        <v>136</v>
      </c>
      <c r="B73" s="1">
        <f>+B74</f>
        <v>41978363.16666667</v>
      </c>
      <c r="C73" s="1">
        <f aca="true" t="shared" si="11" ref="C73:K73">+(C78+C80+C81+C82)-(B78+B80+B81+B82)</f>
        <v>29108419</v>
      </c>
      <c r="D73" s="1">
        <f t="shared" si="11"/>
        <v>33068112</v>
      </c>
      <c r="E73" s="1">
        <f t="shared" si="11"/>
        <v>-40191860</v>
      </c>
      <c r="F73" s="1">
        <f>+(F78+F80+F81+F82)-(D78+D80+D81+D82)</f>
        <v>37443988</v>
      </c>
      <c r="G73" s="1">
        <f>+(G78+G80+G81+G82)-(D78+D80+D81+D82)</f>
        <v>37443988</v>
      </c>
      <c r="H73" s="1">
        <f>+(H78+H80+H81+H82)-(D78+D80+D81+D82)</f>
        <v>15058758</v>
      </c>
      <c r="I73" s="1">
        <f>+(I78+I80+I81+I82)-(E78+E80+E81+E82)</f>
        <v>106176317</v>
      </c>
      <c r="J73" s="1">
        <f t="shared" si="11"/>
        <v>-30854497</v>
      </c>
      <c r="K73" s="1">
        <f t="shared" si="11"/>
        <v>-5511689</v>
      </c>
    </row>
    <row r="74" spans="1:11" ht="12.75" hidden="1">
      <c r="A74" s="1" t="s">
        <v>137</v>
      </c>
      <c r="B74" s="1">
        <f>+TREND(C74:E74)</f>
        <v>41978363.16666667</v>
      </c>
      <c r="C74" s="1">
        <f>+C73</f>
        <v>29108419</v>
      </c>
      <c r="D74" s="1">
        <f aca="true" t="shared" si="12" ref="D74:K74">+D73</f>
        <v>33068112</v>
      </c>
      <c r="E74" s="1">
        <f t="shared" si="12"/>
        <v>-40191860</v>
      </c>
      <c r="F74" s="1">
        <f t="shared" si="12"/>
        <v>37443988</v>
      </c>
      <c r="G74" s="1">
        <f t="shared" si="12"/>
        <v>37443988</v>
      </c>
      <c r="H74" s="1">
        <f t="shared" si="12"/>
        <v>15058758</v>
      </c>
      <c r="I74" s="1">
        <f t="shared" si="12"/>
        <v>106176317</v>
      </c>
      <c r="J74" s="1">
        <f t="shared" si="12"/>
        <v>-30854497</v>
      </c>
      <c r="K74" s="1">
        <f t="shared" si="12"/>
        <v>-5511689</v>
      </c>
    </row>
    <row r="75" spans="1:11" ht="12.75" hidden="1">
      <c r="A75" s="1" t="s">
        <v>138</v>
      </c>
      <c r="B75" s="1">
        <f>+B84-(((B80+B81+B78)*B70)-B79)</f>
        <v>105285655.76213978</v>
      </c>
      <c r="C75" s="1">
        <f aca="true" t="shared" si="13" ref="C75:K75">+C84-(((C80+C81+C78)*C70)-C79)</f>
        <v>82412545.05380136</v>
      </c>
      <c r="D75" s="1">
        <f t="shared" si="13"/>
        <v>71339732.26107809</v>
      </c>
      <c r="E75" s="1">
        <f t="shared" si="13"/>
        <v>94403015.76862004</v>
      </c>
      <c r="F75" s="1">
        <f t="shared" si="13"/>
        <v>51171832.04144633</v>
      </c>
      <c r="G75" s="1">
        <f t="shared" si="13"/>
        <v>51171832.04144633</v>
      </c>
      <c r="H75" s="1">
        <f t="shared" si="13"/>
        <v>72413294.82782719</v>
      </c>
      <c r="I75" s="1">
        <f t="shared" si="13"/>
        <v>35951972.36825317</v>
      </c>
      <c r="J75" s="1">
        <f t="shared" si="13"/>
        <v>55546565.0419749</v>
      </c>
      <c r="K75" s="1">
        <f t="shared" si="13"/>
        <v>75066054.09673148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995919886</v>
      </c>
      <c r="C77" s="3">
        <v>1085501900</v>
      </c>
      <c r="D77" s="3">
        <v>1205445383</v>
      </c>
      <c r="E77" s="3">
        <v>1283594823</v>
      </c>
      <c r="F77" s="3">
        <v>1255061728</v>
      </c>
      <c r="G77" s="3">
        <v>1255061728</v>
      </c>
      <c r="H77" s="3">
        <v>1303531116</v>
      </c>
      <c r="I77" s="3">
        <v>1335840630</v>
      </c>
      <c r="J77" s="3">
        <v>1407976026</v>
      </c>
      <c r="K77" s="3">
        <v>1485414706</v>
      </c>
    </row>
    <row r="78" spans="1:11" ht="12.75" hidden="1">
      <c r="A78" s="2" t="s">
        <v>65</v>
      </c>
      <c r="B78" s="3">
        <v>1056311</v>
      </c>
      <c r="C78" s="3">
        <v>1082896</v>
      </c>
      <c r="D78" s="3">
        <v>769138</v>
      </c>
      <c r="E78" s="3">
        <v>974848</v>
      </c>
      <c r="F78" s="3">
        <v>715114</v>
      </c>
      <c r="G78" s="3">
        <v>715114</v>
      </c>
      <c r="H78" s="3">
        <v>641491</v>
      </c>
      <c r="I78" s="3">
        <v>661090</v>
      </c>
      <c r="J78" s="3">
        <v>897009</v>
      </c>
      <c r="K78" s="3">
        <v>733610</v>
      </c>
    </row>
    <row r="79" spans="1:11" ht="12.75" hidden="1">
      <c r="A79" s="2" t="s">
        <v>66</v>
      </c>
      <c r="B79" s="3">
        <v>218897217</v>
      </c>
      <c r="C79" s="3">
        <v>224561587</v>
      </c>
      <c r="D79" s="3">
        <v>251071622</v>
      </c>
      <c r="E79" s="3">
        <v>230471670</v>
      </c>
      <c r="F79" s="3">
        <v>261525757</v>
      </c>
      <c r="G79" s="3">
        <v>261525757</v>
      </c>
      <c r="H79" s="3">
        <v>263887538</v>
      </c>
      <c r="I79" s="3">
        <v>273979891</v>
      </c>
      <c r="J79" s="3">
        <v>272774959</v>
      </c>
      <c r="K79" s="3">
        <v>282891863</v>
      </c>
    </row>
    <row r="80" spans="1:11" ht="12.75" hidden="1">
      <c r="A80" s="2" t="s">
        <v>67</v>
      </c>
      <c r="B80" s="3">
        <v>62072592</v>
      </c>
      <c r="C80" s="3">
        <v>60522152</v>
      </c>
      <c r="D80" s="3">
        <v>89240282</v>
      </c>
      <c r="E80" s="3">
        <v>69882842</v>
      </c>
      <c r="F80" s="3">
        <v>119316462</v>
      </c>
      <c r="G80" s="3">
        <v>119316462</v>
      </c>
      <c r="H80" s="3">
        <v>97969111</v>
      </c>
      <c r="I80" s="3">
        <v>124801417</v>
      </c>
      <c r="J80" s="3">
        <v>106305650</v>
      </c>
      <c r="K80" s="3">
        <v>95054716</v>
      </c>
    </row>
    <row r="81" spans="1:11" ht="12.75" hidden="1">
      <c r="A81" s="2" t="s">
        <v>68</v>
      </c>
      <c r="B81" s="3">
        <v>60145913</v>
      </c>
      <c r="C81" s="3">
        <v>90785965</v>
      </c>
      <c r="D81" s="3">
        <v>95449705</v>
      </c>
      <c r="E81" s="3">
        <v>74409575</v>
      </c>
      <c r="F81" s="3">
        <v>102871537</v>
      </c>
      <c r="G81" s="3">
        <v>102871537</v>
      </c>
      <c r="H81" s="3">
        <v>101905634</v>
      </c>
      <c r="I81" s="3">
        <v>125981075</v>
      </c>
      <c r="J81" s="3">
        <v>113386426</v>
      </c>
      <c r="K81" s="3">
        <v>119289070</v>
      </c>
    </row>
    <row r="82" spans="1:11" ht="12.75" hidden="1">
      <c r="A82" s="2" t="s">
        <v>69</v>
      </c>
      <c r="B82" s="3">
        <v>12854</v>
      </c>
      <c r="C82" s="3">
        <v>5076</v>
      </c>
      <c r="D82" s="3">
        <v>5076</v>
      </c>
      <c r="E82" s="3">
        <v>5076</v>
      </c>
      <c r="F82" s="3">
        <v>5076</v>
      </c>
      <c r="G82" s="3">
        <v>5076</v>
      </c>
      <c r="H82" s="3">
        <v>6723</v>
      </c>
      <c r="I82" s="3">
        <v>5076</v>
      </c>
      <c r="J82" s="3">
        <v>5076</v>
      </c>
      <c r="K82" s="3">
        <v>5076</v>
      </c>
    </row>
    <row r="83" spans="1:11" ht="12.75" hidden="1">
      <c r="A83" s="2" t="s">
        <v>70</v>
      </c>
      <c r="B83" s="3">
        <v>917851811</v>
      </c>
      <c r="C83" s="3">
        <v>1012546948</v>
      </c>
      <c r="D83" s="3">
        <v>1168219556</v>
      </c>
      <c r="E83" s="3">
        <v>1202315058</v>
      </c>
      <c r="F83" s="3">
        <v>1184403201</v>
      </c>
      <c r="G83" s="3">
        <v>1184403201</v>
      </c>
      <c r="H83" s="3">
        <v>1244750245</v>
      </c>
      <c r="I83" s="3">
        <v>1264567432</v>
      </c>
      <c r="J83" s="3">
        <v>1386525407</v>
      </c>
      <c r="K83" s="3">
        <v>1435332204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5871298</v>
      </c>
      <c r="C5" s="6">
        <v>9289038</v>
      </c>
      <c r="D5" s="23">
        <v>9041298</v>
      </c>
      <c r="E5" s="24">
        <v>10151260</v>
      </c>
      <c r="F5" s="6">
        <v>10151260</v>
      </c>
      <c r="G5" s="25">
        <v>10151260</v>
      </c>
      <c r="H5" s="26">
        <v>0</v>
      </c>
      <c r="I5" s="24">
        <v>15731329</v>
      </c>
      <c r="J5" s="6">
        <v>14439687</v>
      </c>
      <c r="K5" s="25">
        <v>15017275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5471212</v>
      </c>
      <c r="C7" s="6">
        <v>7886602</v>
      </c>
      <c r="D7" s="23">
        <v>9789953</v>
      </c>
      <c r="E7" s="24">
        <v>8500000</v>
      </c>
      <c r="F7" s="6">
        <v>8500000</v>
      </c>
      <c r="G7" s="25">
        <v>8500000</v>
      </c>
      <c r="H7" s="26">
        <v>0</v>
      </c>
      <c r="I7" s="24">
        <v>12500000</v>
      </c>
      <c r="J7" s="6">
        <v>12500000</v>
      </c>
      <c r="K7" s="25">
        <v>13500000</v>
      </c>
    </row>
    <row r="8" spans="1:11" ht="13.5">
      <c r="A8" s="22" t="s">
        <v>20</v>
      </c>
      <c r="B8" s="6">
        <v>85552648</v>
      </c>
      <c r="C8" s="6">
        <v>104943274</v>
      </c>
      <c r="D8" s="23">
        <v>104843631</v>
      </c>
      <c r="E8" s="24">
        <v>123236000</v>
      </c>
      <c r="F8" s="6">
        <v>123236000</v>
      </c>
      <c r="G8" s="25">
        <v>123236000</v>
      </c>
      <c r="H8" s="26">
        <v>0</v>
      </c>
      <c r="I8" s="24">
        <v>134412000</v>
      </c>
      <c r="J8" s="6">
        <v>148256000</v>
      </c>
      <c r="K8" s="25">
        <v>159410000</v>
      </c>
    </row>
    <row r="9" spans="1:11" ht="13.5">
      <c r="A9" s="22" t="s">
        <v>21</v>
      </c>
      <c r="B9" s="6">
        <v>3241190</v>
      </c>
      <c r="C9" s="6">
        <v>1052655</v>
      </c>
      <c r="D9" s="23">
        <v>1432926</v>
      </c>
      <c r="E9" s="24">
        <v>1170000</v>
      </c>
      <c r="F9" s="6">
        <v>1170000</v>
      </c>
      <c r="G9" s="25">
        <v>1170000</v>
      </c>
      <c r="H9" s="26">
        <v>0</v>
      </c>
      <c r="I9" s="24">
        <v>1331845</v>
      </c>
      <c r="J9" s="6">
        <v>1470645</v>
      </c>
      <c r="K9" s="25">
        <v>1612523</v>
      </c>
    </row>
    <row r="10" spans="1:11" ht="25.5">
      <c r="A10" s="27" t="s">
        <v>127</v>
      </c>
      <c r="B10" s="28">
        <f>SUM(B5:B9)</f>
        <v>100136348</v>
      </c>
      <c r="C10" s="29">
        <f aca="true" t="shared" si="0" ref="C10:K10">SUM(C5:C9)</f>
        <v>123171569</v>
      </c>
      <c r="D10" s="30">
        <f t="shared" si="0"/>
        <v>125107808</v>
      </c>
      <c r="E10" s="28">
        <f t="shared" si="0"/>
        <v>143057260</v>
      </c>
      <c r="F10" s="29">
        <f t="shared" si="0"/>
        <v>143057260</v>
      </c>
      <c r="G10" s="31">
        <f t="shared" si="0"/>
        <v>143057260</v>
      </c>
      <c r="H10" s="32">
        <f t="shared" si="0"/>
        <v>0</v>
      </c>
      <c r="I10" s="28">
        <f t="shared" si="0"/>
        <v>163975174</v>
      </c>
      <c r="J10" s="29">
        <f t="shared" si="0"/>
        <v>176666332</v>
      </c>
      <c r="K10" s="31">
        <f t="shared" si="0"/>
        <v>189539798</v>
      </c>
    </row>
    <row r="11" spans="1:11" ht="13.5">
      <c r="A11" s="22" t="s">
        <v>22</v>
      </c>
      <c r="B11" s="6">
        <v>28384239</v>
      </c>
      <c r="C11" s="6">
        <v>31508611</v>
      </c>
      <c r="D11" s="23">
        <v>32507190</v>
      </c>
      <c r="E11" s="24">
        <v>53203329</v>
      </c>
      <c r="F11" s="6">
        <v>53203329</v>
      </c>
      <c r="G11" s="25">
        <v>53203329</v>
      </c>
      <c r="H11" s="26">
        <v>0</v>
      </c>
      <c r="I11" s="24">
        <v>62306809</v>
      </c>
      <c r="J11" s="6">
        <v>67297983</v>
      </c>
      <c r="K11" s="25">
        <v>73112847</v>
      </c>
    </row>
    <row r="12" spans="1:11" ht="13.5">
      <c r="A12" s="22" t="s">
        <v>23</v>
      </c>
      <c r="B12" s="6">
        <v>9645978</v>
      </c>
      <c r="C12" s="6">
        <v>11360861</v>
      </c>
      <c r="D12" s="23">
        <v>11827681</v>
      </c>
      <c r="E12" s="24">
        <v>10176622</v>
      </c>
      <c r="F12" s="6">
        <v>10176622</v>
      </c>
      <c r="G12" s="25">
        <v>10176622</v>
      </c>
      <c r="H12" s="26">
        <v>0</v>
      </c>
      <c r="I12" s="24">
        <v>14324378</v>
      </c>
      <c r="J12" s="6">
        <v>15470328</v>
      </c>
      <c r="K12" s="25">
        <v>16862658</v>
      </c>
    </row>
    <row r="13" spans="1:11" ht="13.5">
      <c r="A13" s="22" t="s">
        <v>128</v>
      </c>
      <c r="B13" s="6">
        <v>12528286</v>
      </c>
      <c r="C13" s="6">
        <v>16347795</v>
      </c>
      <c r="D13" s="23">
        <v>15742569</v>
      </c>
      <c r="E13" s="24">
        <v>19000000</v>
      </c>
      <c r="F13" s="6">
        <v>19000000</v>
      </c>
      <c r="G13" s="25">
        <v>19000000</v>
      </c>
      <c r="H13" s="26">
        <v>0</v>
      </c>
      <c r="I13" s="24">
        <v>20000000</v>
      </c>
      <c r="J13" s="6">
        <v>21080000</v>
      </c>
      <c r="K13" s="25">
        <v>22239400</v>
      </c>
    </row>
    <row r="14" spans="1:11" ht="13.5">
      <c r="A14" s="22" t="s">
        <v>24</v>
      </c>
      <c r="B14" s="6">
        <v>209666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3365594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13000000</v>
      </c>
      <c r="J16" s="6">
        <v>6400000</v>
      </c>
      <c r="K16" s="25">
        <v>8000000</v>
      </c>
    </row>
    <row r="17" spans="1:11" ht="13.5">
      <c r="A17" s="22" t="s">
        <v>27</v>
      </c>
      <c r="B17" s="6">
        <v>36834506</v>
      </c>
      <c r="C17" s="6">
        <v>44906475</v>
      </c>
      <c r="D17" s="23">
        <v>69185557</v>
      </c>
      <c r="E17" s="24">
        <v>60176800</v>
      </c>
      <c r="F17" s="6">
        <v>60176800</v>
      </c>
      <c r="G17" s="25">
        <v>60176800</v>
      </c>
      <c r="H17" s="26">
        <v>0</v>
      </c>
      <c r="I17" s="24">
        <v>81940207</v>
      </c>
      <c r="J17" s="6">
        <v>86952517</v>
      </c>
      <c r="K17" s="25">
        <v>92589095</v>
      </c>
    </row>
    <row r="18" spans="1:11" ht="13.5">
      <c r="A18" s="34" t="s">
        <v>28</v>
      </c>
      <c r="B18" s="35">
        <f>SUM(B11:B17)</f>
        <v>90968269</v>
      </c>
      <c r="C18" s="36">
        <f aca="true" t="shared" si="1" ref="C18:K18">SUM(C11:C17)</f>
        <v>104123742</v>
      </c>
      <c r="D18" s="37">
        <f t="shared" si="1"/>
        <v>129262997</v>
      </c>
      <c r="E18" s="35">
        <f t="shared" si="1"/>
        <v>142556751</v>
      </c>
      <c r="F18" s="36">
        <f t="shared" si="1"/>
        <v>142556751</v>
      </c>
      <c r="G18" s="38">
        <f t="shared" si="1"/>
        <v>142556751</v>
      </c>
      <c r="H18" s="39">
        <f t="shared" si="1"/>
        <v>0</v>
      </c>
      <c r="I18" s="35">
        <f t="shared" si="1"/>
        <v>191571394</v>
      </c>
      <c r="J18" s="36">
        <f t="shared" si="1"/>
        <v>197200828</v>
      </c>
      <c r="K18" s="38">
        <f t="shared" si="1"/>
        <v>212804000</v>
      </c>
    </row>
    <row r="19" spans="1:11" ht="13.5">
      <c r="A19" s="34" t="s">
        <v>29</v>
      </c>
      <c r="B19" s="40">
        <f>+B10-B18</f>
        <v>9168079</v>
      </c>
      <c r="C19" s="41">
        <f aca="true" t="shared" si="2" ref="C19:K19">+C10-C18</f>
        <v>19047827</v>
      </c>
      <c r="D19" s="42">
        <f t="shared" si="2"/>
        <v>-4155189</v>
      </c>
      <c r="E19" s="40">
        <f t="shared" si="2"/>
        <v>500509</v>
      </c>
      <c r="F19" s="41">
        <f t="shared" si="2"/>
        <v>500509</v>
      </c>
      <c r="G19" s="43">
        <f t="shared" si="2"/>
        <v>500509</v>
      </c>
      <c r="H19" s="44">
        <f t="shared" si="2"/>
        <v>0</v>
      </c>
      <c r="I19" s="40">
        <f t="shared" si="2"/>
        <v>-27596220</v>
      </c>
      <c r="J19" s="41">
        <f t="shared" si="2"/>
        <v>-20534496</v>
      </c>
      <c r="K19" s="43">
        <f t="shared" si="2"/>
        <v>-23264202</v>
      </c>
    </row>
    <row r="20" spans="1:11" ht="13.5">
      <c r="A20" s="22" t="s">
        <v>30</v>
      </c>
      <c r="B20" s="24">
        <v>75400852</v>
      </c>
      <c r="C20" s="6">
        <v>52684842</v>
      </c>
      <c r="D20" s="23">
        <v>38814440</v>
      </c>
      <c r="E20" s="24">
        <v>55275000</v>
      </c>
      <c r="F20" s="6">
        <v>55275000</v>
      </c>
      <c r="G20" s="25">
        <v>55275000</v>
      </c>
      <c r="H20" s="26">
        <v>0</v>
      </c>
      <c r="I20" s="24">
        <v>29267000</v>
      </c>
      <c r="J20" s="6">
        <v>29809000</v>
      </c>
      <c r="K20" s="25">
        <v>31306000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84568931</v>
      </c>
      <c r="C22" s="52">
        <f aca="true" t="shared" si="3" ref="C22:K22">SUM(C19:C21)</f>
        <v>71732669</v>
      </c>
      <c r="D22" s="53">
        <f t="shared" si="3"/>
        <v>34659251</v>
      </c>
      <c r="E22" s="51">
        <f t="shared" si="3"/>
        <v>55775509</v>
      </c>
      <c r="F22" s="52">
        <f t="shared" si="3"/>
        <v>55775509</v>
      </c>
      <c r="G22" s="54">
        <f t="shared" si="3"/>
        <v>55775509</v>
      </c>
      <c r="H22" s="55">
        <f t="shared" si="3"/>
        <v>0</v>
      </c>
      <c r="I22" s="51">
        <f t="shared" si="3"/>
        <v>1670780</v>
      </c>
      <c r="J22" s="52">
        <f t="shared" si="3"/>
        <v>9274504</v>
      </c>
      <c r="K22" s="54">
        <f t="shared" si="3"/>
        <v>8041798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84568931</v>
      </c>
      <c r="C24" s="41">
        <f aca="true" t="shared" si="4" ref="C24:K24">SUM(C22:C23)</f>
        <v>71732669</v>
      </c>
      <c r="D24" s="42">
        <f t="shared" si="4"/>
        <v>34659251</v>
      </c>
      <c r="E24" s="40">
        <f t="shared" si="4"/>
        <v>55775509</v>
      </c>
      <c r="F24" s="41">
        <f t="shared" si="4"/>
        <v>55775509</v>
      </c>
      <c r="G24" s="43">
        <f t="shared" si="4"/>
        <v>55775509</v>
      </c>
      <c r="H24" s="44">
        <f t="shared" si="4"/>
        <v>0</v>
      </c>
      <c r="I24" s="40">
        <f t="shared" si="4"/>
        <v>1670780</v>
      </c>
      <c r="J24" s="41">
        <f t="shared" si="4"/>
        <v>9274504</v>
      </c>
      <c r="K24" s="43">
        <f t="shared" si="4"/>
        <v>8041798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66038368</v>
      </c>
      <c r="C27" s="7">
        <v>45565406</v>
      </c>
      <c r="D27" s="64">
        <v>42439386</v>
      </c>
      <c r="E27" s="65">
        <v>108395000</v>
      </c>
      <c r="F27" s="7">
        <v>108395000</v>
      </c>
      <c r="G27" s="66">
        <v>108395000</v>
      </c>
      <c r="H27" s="67">
        <v>0</v>
      </c>
      <c r="I27" s="65">
        <v>71491000</v>
      </c>
      <c r="J27" s="7">
        <v>46784600</v>
      </c>
      <c r="K27" s="66">
        <v>49290284</v>
      </c>
    </row>
    <row r="28" spans="1:11" ht="13.5">
      <c r="A28" s="68" t="s">
        <v>30</v>
      </c>
      <c r="B28" s="6">
        <v>42912199</v>
      </c>
      <c r="C28" s="6">
        <v>42742158</v>
      </c>
      <c r="D28" s="23">
        <v>23240302</v>
      </c>
      <c r="E28" s="24">
        <v>55275000</v>
      </c>
      <c r="F28" s="6">
        <v>55275000</v>
      </c>
      <c r="G28" s="25">
        <v>55275000</v>
      </c>
      <c r="H28" s="26">
        <v>0</v>
      </c>
      <c r="I28" s="24">
        <v>29267000</v>
      </c>
      <c r="J28" s="6">
        <v>29809000</v>
      </c>
      <c r="K28" s="25">
        <v>31306000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23126169</v>
      </c>
      <c r="C31" s="6">
        <v>2823248</v>
      </c>
      <c r="D31" s="23">
        <v>19199084</v>
      </c>
      <c r="E31" s="24">
        <v>53120000</v>
      </c>
      <c r="F31" s="6">
        <v>53120000</v>
      </c>
      <c r="G31" s="25">
        <v>53120000</v>
      </c>
      <c r="H31" s="26">
        <v>0</v>
      </c>
      <c r="I31" s="24">
        <v>42224000</v>
      </c>
      <c r="J31" s="6">
        <v>16975600</v>
      </c>
      <c r="K31" s="25">
        <v>17984284</v>
      </c>
    </row>
    <row r="32" spans="1:11" ht="13.5">
      <c r="A32" s="34" t="s">
        <v>36</v>
      </c>
      <c r="B32" s="7">
        <f>SUM(B28:B31)</f>
        <v>66038368</v>
      </c>
      <c r="C32" s="7">
        <f aca="true" t="shared" si="5" ref="C32:K32">SUM(C28:C31)</f>
        <v>45565406</v>
      </c>
      <c r="D32" s="64">
        <f t="shared" si="5"/>
        <v>42439386</v>
      </c>
      <c r="E32" s="65">
        <f t="shared" si="5"/>
        <v>108395000</v>
      </c>
      <c r="F32" s="7">
        <f t="shared" si="5"/>
        <v>108395000</v>
      </c>
      <c r="G32" s="66">
        <f t="shared" si="5"/>
        <v>108395000</v>
      </c>
      <c r="H32" s="67">
        <f t="shared" si="5"/>
        <v>0</v>
      </c>
      <c r="I32" s="65">
        <f t="shared" si="5"/>
        <v>71491000</v>
      </c>
      <c r="J32" s="7">
        <f t="shared" si="5"/>
        <v>46784600</v>
      </c>
      <c r="K32" s="66">
        <f t="shared" si="5"/>
        <v>49290284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84164935</v>
      </c>
      <c r="C35" s="6">
        <v>120626772</v>
      </c>
      <c r="D35" s="23">
        <v>121690893</v>
      </c>
      <c r="E35" s="24">
        <v>187993000</v>
      </c>
      <c r="F35" s="6">
        <v>187993000</v>
      </c>
      <c r="G35" s="25">
        <v>187993000</v>
      </c>
      <c r="H35" s="26">
        <v>131105119</v>
      </c>
      <c r="I35" s="24">
        <v>121691000</v>
      </c>
      <c r="J35" s="6">
        <v>128263000</v>
      </c>
      <c r="K35" s="25">
        <v>135317000</v>
      </c>
    </row>
    <row r="36" spans="1:11" ht="13.5">
      <c r="A36" s="22" t="s">
        <v>39</v>
      </c>
      <c r="B36" s="6">
        <v>219753603</v>
      </c>
      <c r="C36" s="6">
        <v>217901568</v>
      </c>
      <c r="D36" s="23">
        <v>243368081</v>
      </c>
      <c r="E36" s="24">
        <v>254467000</v>
      </c>
      <c r="F36" s="6">
        <v>254467000</v>
      </c>
      <c r="G36" s="25">
        <v>254467000</v>
      </c>
      <c r="H36" s="26">
        <v>277439769</v>
      </c>
      <c r="I36" s="24">
        <v>243368000</v>
      </c>
      <c r="J36" s="6">
        <v>256510000</v>
      </c>
      <c r="K36" s="25">
        <v>270618000</v>
      </c>
    </row>
    <row r="37" spans="1:11" ht="13.5">
      <c r="A37" s="22" t="s">
        <v>40</v>
      </c>
      <c r="B37" s="6">
        <v>32007908</v>
      </c>
      <c r="C37" s="6">
        <v>29571622</v>
      </c>
      <c r="D37" s="23">
        <v>21494044</v>
      </c>
      <c r="E37" s="24">
        <v>37686000</v>
      </c>
      <c r="F37" s="6">
        <v>37686000</v>
      </c>
      <c r="G37" s="25">
        <v>37686000</v>
      </c>
      <c r="H37" s="26">
        <v>33230762</v>
      </c>
      <c r="I37" s="24">
        <v>21495000</v>
      </c>
      <c r="J37" s="6">
        <v>22656000</v>
      </c>
      <c r="K37" s="25">
        <v>23901000</v>
      </c>
    </row>
    <row r="38" spans="1:11" ht="13.5">
      <c r="A38" s="22" t="s">
        <v>41</v>
      </c>
      <c r="B38" s="6">
        <v>925715</v>
      </c>
      <c r="C38" s="6">
        <v>1142384</v>
      </c>
      <c r="D38" s="23">
        <v>1091347</v>
      </c>
      <c r="E38" s="24">
        <v>1203000</v>
      </c>
      <c r="F38" s="6">
        <v>1203000</v>
      </c>
      <c r="G38" s="25">
        <v>1203000</v>
      </c>
      <c r="H38" s="26">
        <v>1396538</v>
      </c>
      <c r="I38" s="24">
        <v>1091000</v>
      </c>
      <c r="J38" s="6">
        <v>1150000</v>
      </c>
      <c r="K38" s="25">
        <v>1214000</v>
      </c>
    </row>
    <row r="39" spans="1:11" ht="13.5">
      <c r="A39" s="22" t="s">
        <v>42</v>
      </c>
      <c r="B39" s="6">
        <v>270984915</v>
      </c>
      <c r="C39" s="6">
        <v>307814334</v>
      </c>
      <c r="D39" s="23">
        <v>342473583</v>
      </c>
      <c r="E39" s="24">
        <v>403571000</v>
      </c>
      <c r="F39" s="6">
        <v>403571000</v>
      </c>
      <c r="G39" s="25">
        <v>403571000</v>
      </c>
      <c r="H39" s="26">
        <v>373917588</v>
      </c>
      <c r="I39" s="24">
        <v>342473000</v>
      </c>
      <c r="J39" s="6">
        <v>360967000</v>
      </c>
      <c r="K39" s="25">
        <v>380820000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85488064</v>
      </c>
      <c r="C42" s="6">
        <v>37277716</v>
      </c>
      <c r="D42" s="23">
        <v>45640633</v>
      </c>
      <c r="E42" s="24">
        <v>50907319</v>
      </c>
      <c r="F42" s="6">
        <v>50907319</v>
      </c>
      <c r="G42" s="25">
        <v>50907319</v>
      </c>
      <c r="H42" s="26">
        <v>65066981</v>
      </c>
      <c r="I42" s="24">
        <v>24636022</v>
      </c>
      <c r="J42" s="6">
        <v>38291000</v>
      </c>
      <c r="K42" s="25">
        <v>47993000</v>
      </c>
    </row>
    <row r="43" spans="1:11" ht="13.5">
      <c r="A43" s="22" t="s">
        <v>45</v>
      </c>
      <c r="B43" s="6">
        <v>-66038368</v>
      </c>
      <c r="C43" s="6">
        <v>-4565406</v>
      </c>
      <c r="D43" s="23">
        <v>-42439386</v>
      </c>
      <c r="E43" s="24">
        <v>-93395000</v>
      </c>
      <c r="F43" s="6">
        <v>-93395000</v>
      </c>
      <c r="G43" s="25">
        <v>-93395000</v>
      </c>
      <c r="H43" s="26">
        <v>-54514858</v>
      </c>
      <c r="I43" s="24">
        <v>-71491260</v>
      </c>
      <c r="J43" s="6">
        <v>-46785000</v>
      </c>
      <c r="K43" s="25">
        <v>-49291000</v>
      </c>
    </row>
    <row r="44" spans="1:11" ht="13.5">
      <c r="A44" s="22" t="s">
        <v>46</v>
      </c>
      <c r="B44" s="6">
        <v>-266639</v>
      </c>
      <c r="C44" s="6">
        <v>0</v>
      </c>
      <c r="D44" s="23">
        <v>-850152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76667391</v>
      </c>
      <c r="C45" s="7">
        <v>109379701</v>
      </c>
      <c r="D45" s="64">
        <v>111730796</v>
      </c>
      <c r="E45" s="65">
        <v>66892020</v>
      </c>
      <c r="F45" s="7">
        <v>66892020</v>
      </c>
      <c r="G45" s="66">
        <v>66892020</v>
      </c>
      <c r="H45" s="67">
        <v>122282919</v>
      </c>
      <c r="I45" s="65">
        <v>64875558</v>
      </c>
      <c r="J45" s="7">
        <v>56381558</v>
      </c>
      <c r="K45" s="66">
        <v>55083558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76667391</v>
      </c>
      <c r="C48" s="6">
        <v>109379701</v>
      </c>
      <c r="D48" s="23">
        <v>111730796</v>
      </c>
      <c r="E48" s="24">
        <v>162833000</v>
      </c>
      <c r="F48" s="6">
        <v>162833000</v>
      </c>
      <c r="G48" s="25">
        <v>162833000</v>
      </c>
      <c r="H48" s="26">
        <v>122282922</v>
      </c>
      <c r="I48" s="24">
        <v>111731000</v>
      </c>
      <c r="J48" s="6">
        <v>117765000</v>
      </c>
      <c r="K48" s="25">
        <v>124242000</v>
      </c>
    </row>
    <row r="49" spans="1:11" ht="13.5">
      <c r="A49" s="22" t="s">
        <v>50</v>
      </c>
      <c r="B49" s="6">
        <f>+B75</f>
        <v>23872335.215483632</v>
      </c>
      <c r="C49" s="6">
        <f aca="true" t="shared" si="6" ref="C49:K49">+C75</f>
        <v>23665295.165017083</v>
      </c>
      <c r="D49" s="23">
        <f t="shared" si="6"/>
        <v>3485567.361776665</v>
      </c>
      <c r="E49" s="24">
        <f t="shared" si="6"/>
        <v>-13786634.943460356</v>
      </c>
      <c r="F49" s="6">
        <f t="shared" si="6"/>
        <v>-13786634.943460356</v>
      </c>
      <c r="G49" s="25">
        <f t="shared" si="6"/>
        <v>-13786634.943460356</v>
      </c>
      <c r="H49" s="26">
        <f t="shared" si="6"/>
        <v>33211510</v>
      </c>
      <c r="I49" s="24">
        <f t="shared" si="6"/>
        <v>50933251.0550894</v>
      </c>
      <c r="J49" s="6">
        <f t="shared" si="6"/>
        <v>53708933.95238591</v>
      </c>
      <c r="K49" s="25">
        <f t="shared" si="6"/>
        <v>56676688.94177224</v>
      </c>
    </row>
    <row r="50" spans="1:11" ht="13.5">
      <c r="A50" s="34" t="s">
        <v>51</v>
      </c>
      <c r="B50" s="7">
        <f>+B48-B49</f>
        <v>52795055.784516364</v>
      </c>
      <c r="C50" s="7">
        <f aca="true" t="shared" si="7" ref="C50:K50">+C48-C49</f>
        <v>85714405.83498292</v>
      </c>
      <c r="D50" s="64">
        <f t="shared" si="7"/>
        <v>108245228.63822334</v>
      </c>
      <c r="E50" s="65">
        <f t="shared" si="7"/>
        <v>176619634.94346035</v>
      </c>
      <c r="F50" s="7">
        <f t="shared" si="7"/>
        <v>176619634.94346035</v>
      </c>
      <c r="G50" s="66">
        <f t="shared" si="7"/>
        <v>176619634.94346035</v>
      </c>
      <c r="H50" s="67">
        <f t="shared" si="7"/>
        <v>89071412</v>
      </c>
      <c r="I50" s="65">
        <f t="shared" si="7"/>
        <v>60797748.9449106</v>
      </c>
      <c r="J50" s="7">
        <f t="shared" si="7"/>
        <v>64056066.04761409</v>
      </c>
      <c r="K50" s="66">
        <f t="shared" si="7"/>
        <v>67565311.05822776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219728891</v>
      </c>
      <c r="C53" s="6">
        <v>217885103</v>
      </c>
      <c r="D53" s="23">
        <v>285044754</v>
      </c>
      <c r="E53" s="24">
        <v>108395000</v>
      </c>
      <c r="F53" s="6">
        <v>108395000</v>
      </c>
      <c r="G53" s="25">
        <v>108395000</v>
      </c>
      <c r="H53" s="26">
        <v>31098443</v>
      </c>
      <c r="I53" s="24">
        <v>71491000</v>
      </c>
      <c r="J53" s="6">
        <v>46784601</v>
      </c>
      <c r="K53" s="25">
        <v>49290284</v>
      </c>
    </row>
    <row r="54" spans="1:11" ht="13.5">
      <c r="A54" s="22" t="s">
        <v>128</v>
      </c>
      <c r="B54" s="6">
        <v>12528286</v>
      </c>
      <c r="C54" s="6">
        <v>16347795</v>
      </c>
      <c r="D54" s="23">
        <v>15742569</v>
      </c>
      <c r="E54" s="24">
        <v>19000000</v>
      </c>
      <c r="F54" s="6">
        <v>19000000</v>
      </c>
      <c r="G54" s="25">
        <v>19000000</v>
      </c>
      <c r="H54" s="26">
        <v>0</v>
      </c>
      <c r="I54" s="24">
        <v>20000000</v>
      </c>
      <c r="J54" s="6">
        <v>21080000</v>
      </c>
      <c r="K54" s="25">
        <v>22239400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3365594</v>
      </c>
      <c r="C56" s="6">
        <v>3896150</v>
      </c>
      <c r="D56" s="23">
        <v>4180517</v>
      </c>
      <c r="E56" s="24">
        <v>5430000</v>
      </c>
      <c r="F56" s="6">
        <v>5430000</v>
      </c>
      <c r="G56" s="25">
        <v>5430000</v>
      </c>
      <c r="H56" s="26">
        <v>0</v>
      </c>
      <c r="I56" s="24">
        <v>7570000</v>
      </c>
      <c r="J56" s="6">
        <v>7979000</v>
      </c>
      <c r="K56" s="25">
        <v>8418000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2686415</v>
      </c>
      <c r="D60" s="23">
        <v>2834577</v>
      </c>
      <c r="E60" s="24">
        <v>2976306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700000</v>
      </c>
      <c r="J64" s="92">
        <v>737800</v>
      </c>
      <c r="K64" s="93">
        <v>778379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0.6462435945045963</v>
      </c>
      <c r="C70" s="5">
        <f aca="true" t="shared" si="8" ref="C70:K70">IF(ISERROR(C71/C72),0,(C71/C72))</f>
        <v>0.5189454956746443</v>
      </c>
      <c r="D70" s="5">
        <f t="shared" si="8"/>
        <v>1.7768247275326068</v>
      </c>
      <c r="E70" s="5">
        <f t="shared" si="8"/>
        <v>0.6780061583251334</v>
      </c>
      <c r="F70" s="5">
        <f t="shared" si="8"/>
        <v>0.6780061583251334</v>
      </c>
      <c r="G70" s="5">
        <f t="shared" si="8"/>
        <v>0.6780061583251334</v>
      </c>
      <c r="H70" s="5">
        <f t="shared" si="8"/>
        <v>0</v>
      </c>
      <c r="I70" s="5">
        <f t="shared" si="8"/>
        <v>0.49297188201913666</v>
      </c>
      <c r="J70" s="5">
        <f t="shared" si="8"/>
        <v>0.4905617305785951</v>
      </c>
      <c r="K70" s="5">
        <f t="shared" si="8"/>
        <v>0.4892422625939293</v>
      </c>
    </row>
    <row r="71" spans="1:11" ht="12.75" hidden="1">
      <c r="A71" s="1" t="s">
        <v>134</v>
      </c>
      <c r="B71" s="1">
        <f>+B83</f>
        <v>5888887</v>
      </c>
      <c r="C71" s="1">
        <f aca="true" t="shared" si="9" ref="C71:K71">+C83</f>
        <v>5366775</v>
      </c>
      <c r="D71" s="1">
        <f t="shared" si="9"/>
        <v>18646665</v>
      </c>
      <c r="E71" s="1">
        <f t="shared" si="9"/>
        <v>7675884</v>
      </c>
      <c r="F71" s="1">
        <f t="shared" si="9"/>
        <v>7675884</v>
      </c>
      <c r="G71" s="1">
        <f t="shared" si="9"/>
        <v>7675884</v>
      </c>
      <c r="H71" s="1">
        <f t="shared" si="9"/>
        <v>23459191</v>
      </c>
      <c r="I71" s="1">
        <f t="shared" si="9"/>
        <v>8411665</v>
      </c>
      <c r="J71" s="1">
        <f t="shared" si="9"/>
        <v>7805000</v>
      </c>
      <c r="K71" s="1">
        <f t="shared" si="9"/>
        <v>8136000</v>
      </c>
    </row>
    <row r="72" spans="1:11" ht="12.75" hidden="1">
      <c r="A72" s="1" t="s">
        <v>135</v>
      </c>
      <c r="B72" s="1">
        <f>+B77</f>
        <v>9112488</v>
      </c>
      <c r="C72" s="1">
        <f aca="true" t="shared" si="10" ref="C72:K72">+C77</f>
        <v>10341693</v>
      </c>
      <c r="D72" s="1">
        <f t="shared" si="10"/>
        <v>10494375</v>
      </c>
      <c r="E72" s="1">
        <f t="shared" si="10"/>
        <v>11321260</v>
      </c>
      <c r="F72" s="1">
        <f t="shared" si="10"/>
        <v>11321260</v>
      </c>
      <c r="G72" s="1">
        <f t="shared" si="10"/>
        <v>11321260</v>
      </c>
      <c r="H72" s="1">
        <f t="shared" si="10"/>
        <v>0</v>
      </c>
      <c r="I72" s="1">
        <f t="shared" si="10"/>
        <v>17063174</v>
      </c>
      <c r="J72" s="1">
        <f t="shared" si="10"/>
        <v>15910332</v>
      </c>
      <c r="K72" s="1">
        <f t="shared" si="10"/>
        <v>16629798</v>
      </c>
    </row>
    <row r="73" spans="1:11" ht="12.75" hidden="1">
      <c r="A73" s="1" t="s">
        <v>136</v>
      </c>
      <c r="B73" s="1">
        <f>+B74</f>
        <v>162297.33333333302</v>
      </c>
      <c r="C73" s="1">
        <f aca="true" t="shared" si="11" ref="C73:K73">+(C78+C80+C81+C82)-(B78+B80+B81+B82)</f>
        <v>3749527</v>
      </c>
      <c r="D73" s="1">
        <f t="shared" si="11"/>
        <v>-1286974</v>
      </c>
      <c r="E73" s="1">
        <f t="shared" si="11"/>
        <v>15199903</v>
      </c>
      <c r="F73" s="1">
        <f>+(F78+F80+F81+F82)-(D78+D80+D81+D82)</f>
        <v>15199903</v>
      </c>
      <c r="G73" s="1">
        <f>+(G78+G80+G81+G82)-(D78+D80+D81+D82)</f>
        <v>15199903</v>
      </c>
      <c r="H73" s="1">
        <f>+(H78+H80+H81+H82)-(D78+D80+D81+D82)</f>
        <v>-1137900</v>
      </c>
      <c r="I73" s="1">
        <f>+(I78+I80+I81+I82)-(E78+E80+E81+E82)</f>
        <v>-15200000</v>
      </c>
      <c r="J73" s="1">
        <f t="shared" si="11"/>
        <v>538000</v>
      </c>
      <c r="K73" s="1">
        <f t="shared" si="11"/>
        <v>577000</v>
      </c>
    </row>
    <row r="74" spans="1:11" ht="12.75" hidden="1">
      <c r="A74" s="1" t="s">
        <v>137</v>
      </c>
      <c r="B74" s="1">
        <f>+TREND(C74:E74)</f>
        <v>162297.33333333302</v>
      </c>
      <c r="C74" s="1">
        <f>+C73</f>
        <v>3749527</v>
      </c>
      <c r="D74" s="1">
        <f aca="true" t="shared" si="12" ref="D74:K74">+D73</f>
        <v>-1286974</v>
      </c>
      <c r="E74" s="1">
        <f t="shared" si="12"/>
        <v>15199903</v>
      </c>
      <c r="F74" s="1">
        <f t="shared" si="12"/>
        <v>15199903</v>
      </c>
      <c r="G74" s="1">
        <f t="shared" si="12"/>
        <v>15199903</v>
      </c>
      <c r="H74" s="1">
        <f t="shared" si="12"/>
        <v>-1137900</v>
      </c>
      <c r="I74" s="1">
        <f t="shared" si="12"/>
        <v>-15200000</v>
      </c>
      <c r="J74" s="1">
        <f t="shared" si="12"/>
        <v>538000</v>
      </c>
      <c r="K74" s="1">
        <f t="shared" si="12"/>
        <v>577000</v>
      </c>
    </row>
    <row r="75" spans="1:11" ht="12.75" hidden="1">
      <c r="A75" s="1" t="s">
        <v>138</v>
      </c>
      <c r="B75" s="1">
        <f>+B84-(((B80+B81+B78)*B70)-B79)</f>
        <v>23872335.215483632</v>
      </c>
      <c r="C75" s="1">
        <f aca="true" t="shared" si="13" ref="C75:K75">+C84-(((C80+C81+C78)*C70)-C79)</f>
        <v>23665295.165017083</v>
      </c>
      <c r="D75" s="1">
        <f t="shared" si="13"/>
        <v>3485567.361776665</v>
      </c>
      <c r="E75" s="1">
        <f t="shared" si="13"/>
        <v>-13786634.943460356</v>
      </c>
      <c r="F75" s="1">
        <f t="shared" si="13"/>
        <v>-13786634.943460356</v>
      </c>
      <c r="G75" s="1">
        <f t="shared" si="13"/>
        <v>-13786634.943460356</v>
      </c>
      <c r="H75" s="1">
        <f t="shared" si="13"/>
        <v>33211510</v>
      </c>
      <c r="I75" s="1">
        <f t="shared" si="13"/>
        <v>50933251.0550894</v>
      </c>
      <c r="J75" s="1">
        <f t="shared" si="13"/>
        <v>53708933.95238591</v>
      </c>
      <c r="K75" s="1">
        <f t="shared" si="13"/>
        <v>56676688.94177224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9112488</v>
      </c>
      <c r="C77" s="3">
        <v>10341693</v>
      </c>
      <c r="D77" s="3">
        <v>10494375</v>
      </c>
      <c r="E77" s="3">
        <v>11321260</v>
      </c>
      <c r="F77" s="3">
        <v>11321260</v>
      </c>
      <c r="G77" s="3">
        <v>11321260</v>
      </c>
      <c r="H77" s="3">
        <v>0</v>
      </c>
      <c r="I77" s="3">
        <v>17063174</v>
      </c>
      <c r="J77" s="3">
        <v>15910332</v>
      </c>
      <c r="K77" s="3">
        <v>16629798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28717575</v>
      </c>
      <c r="C79" s="3">
        <v>29501912</v>
      </c>
      <c r="D79" s="3">
        <v>21182914</v>
      </c>
      <c r="E79" s="3">
        <v>3272000</v>
      </c>
      <c r="F79" s="3">
        <v>3272000</v>
      </c>
      <c r="G79" s="3">
        <v>3272000</v>
      </c>
      <c r="H79" s="3">
        <v>33211510</v>
      </c>
      <c r="I79" s="3">
        <v>21184000</v>
      </c>
      <c r="J79" s="3">
        <v>22328000</v>
      </c>
      <c r="K79" s="3">
        <v>23555000</v>
      </c>
    </row>
    <row r="80" spans="1:11" ht="12.75" hidden="1">
      <c r="A80" s="2" t="s">
        <v>67</v>
      </c>
      <c r="B80" s="3">
        <v>1754924</v>
      </c>
      <c r="C80" s="3">
        <v>2802971</v>
      </c>
      <c r="D80" s="3">
        <v>4305789</v>
      </c>
      <c r="E80" s="3">
        <v>4292000</v>
      </c>
      <c r="F80" s="3">
        <v>4292000</v>
      </c>
      <c r="G80" s="3">
        <v>4292000</v>
      </c>
      <c r="H80" s="3">
        <v>6251992</v>
      </c>
      <c r="I80" s="3">
        <v>4306000</v>
      </c>
      <c r="J80" s="3">
        <v>4538000</v>
      </c>
      <c r="K80" s="3">
        <v>4788000</v>
      </c>
    </row>
    <row r="81" spans="1:11" ht="12.75" hidden="1">
      <c r="A81" s="2" t="s">
        <v>68</v>
      </c>
      <c r="B81" s="3">
        <v>5742620</v>
      </c>
      <c r="C81" s="3">
        <v>8444100</v>
      </c>
      <c r="D81" s="3">
        <v>5654308</v>
      </c>
      <c r="E81" s="3">
        <v>20868000</v>
      </c>
      <c r="F81" s="3">
        <v>20868000</v>
      </c>
      <c r="G81" s="3">
        <v>20868000</v>
      </c>
      <c r="H81" s="3">
        <v>2570205</v>
      </c>
      <c r="I81" s="3">
        <v>5654000</v>
      </c>
      <c r="J81" s="3">
        <v>5960000</v>
      </c>
      <c r="K81" s="3">
        <v>6287000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5888887</v>
      </c>
      <c r="C83" s="3">
        <v>5366775</v>
      </c>
      <c r="D83" s="3">
        <v>18646665</v>
      </c>
      <c r="E83" s="3">
        <v>7675884</v>
      </c>
      <c r="F83" s="3">
        <v>7675884</v>
      </c>
      <c r="G83" s="3">
        <v>7675884</v>
      </c>
      <c r="H83" s="3">
        <v>23459191</v>
      </c>
      <c r="I83" s="3">
        <v>8411665</v>
      </c>
      <c r="J83" s="3">
        <v>7805000</v>
      </c>
      <c r="K83" s="3">
        <v>8136000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34659251</v>
      </c>
      <c r="J84" s="3">
        <v>36530851</v>
      </c>
      <c r="K84" s="3">
        <v>38540047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119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8993084</v>
      </c>
      <c r="C5" s="6">
        <v>14074318</v>
      </c>
      <c r="D5" s="23">
        <v>12658191</v>
      </c>
      <c r="E5" s="24">
        <v>13950000</v>
      </c>
      <c r="F5" s="6">
        <v>13950000</v>
      </c>
      <c r="G5" s="25">
        <v>13950000</v>
      </c>
      <c r="H5" s="26">
        <v>15401260</v>
      </c>
      <c r="I5" s="24">
        <v>16297605</v>
      </c>
      <c r="J5" s="6">
        <v>16250988</v>
      </c>
      <c r="K5" s="25">
        <v>17063537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900</v>
      </c>
      <c r="I6" s="24">
        <v>115200</v>
      </c>
      <c r="J6" s="6">
        <v>120960</v>
      </c>
      <c r="K6" s="25">
        <v>127008</v>
      </c>
    </row>
    <row r="7" spans="1:11" ht="13.5">
      <c r="A7" s="22" t="s">
        <v>19</v>
      </c>
      <c r="B7" s="6">
        <v>2193679</v>
      </c>
      <c r="C7" s="6">
        <v>2061544</v>
      </c>
      <c r="D7" s="23">
        <v>3196930</v>
      </c>
      <c r="E7" s="24">
        <v>2141055</v>
      </c>
      <c r="F7" s="6">
        <v>2141055</v>
      </c>
      <c r="G7" s="25">
        <v>2141055</v>
      </c>
      <c r="H7" s="26">
        <v>2863820</v>
      </c>
      <c r="I7" s="24">
        <v>2400000</v>
      </c>
      <c r="J7" s="6">
        <v>2520000</v>
      </c>
      <c r="K7" s="25">
        <v>2646000</v>
      </c>
    </row>
    <row r="8" spans="1:11" ht="13.5">
      <c r="A8" s="22" t="s">
        <v>20</v>
      </c>
      <c r="B8" s="6">
        <v>72758755</v>
      </c>
      <c r="C8" s="6">
        <v>73179528</v>
      </c>
      <c r="D8" s="23">
        <v>74663051</v>
      </c>
      <c r="E8" s="24">
        <v>93879000</v>
      </c>
      <c r="F8" s="6">
        <v>93879000</v>
      </c>
      <c r="G8" s="25">
        <v>93879000</v>
      </c>
      <c r="H8" s="26">
        <v>79106208</v>
      </c>
      <c r="I8" s="24">
        <v>85742000</v>
      </c>
      <c r="J8" s="6">
        <v>90321000</v>
      </c>
      <c r="K8" s="25">
        <v>96314000</v>
      </c>
    </row>
    <row r="9" spans="1:11" ht="13.5">
      <c r="A9" s="22" t="s">
        <v>21</v>
      </c>
      <c r="B9" s="6">
        <v>2779166</v>
      </c>
      <c r="C9" s="6">
        <v>4080687</v>
      </c>
      <c r="D9" s="23">
        <v>2509855</v>
      </c>
      <c r="E9" s="24">
        <v>3191661</v>
      </c>
      <c r="F9" s="6">
        <v>3191661</v>
      </c>
      <c r="G9" s="25">
        <v>3191661</v>
      </c>
      <c r="H9" s="26">
        <v>2555617</v>
      </c>
      <c r="I9" s="24">
        <v>4347706</v>
      </c>
      <c r="J9" s="6">
        <v>3682050</v>
      </c>
      <c r="K9" s="25">
        <v>3957103</v>
      </c>
    </row>
    <row r="10" spans="1:11" ht="25.5">
      <c r="A10" s="27" t="s">
        <v>127</v>
      </c>
      <c r="B10" s="28">
        <f>SUM(B5:B9)</f>
        <v>86724684</v>
      </c>
      <c r="C10" s="29">
        <f aca="true" t="shared" si="0" ref="C10:K10">SUM(C5:C9)</f>
        <v>93396077</v>
      </c>
      <c r="D10" s="30">
        <f t="shared" si="0"/>
        <v>93028027</v>
      </c>
      <c r="E10" s="28">
        <f t="shared" si="0"/>
        <v>113161716</v>
      </c>
      <c r="F10" s="29">
        <f t="shared" si="0"/>
        <v>113161716</v>
      </c>
      <c r="G10" s="31">
        <f t="shared" si="0"/>
        <v>113161716</v>
      </c>
      <c r="H10" s="32">
        <f t="shared" si="0"/>
        <v>99927805</v>
      </c>
      <c r="I10" s="28">
        <f t="shared" si="0"/>
        <v>108902511</v>
      </c>
      <c r="J10" s="29">
        <f t="shared" si="0"/>
        <v>112894998</v>
      </c>
      <c r="K10" s="31">
        <f t="shared" si="0"/>
        <v>120107648</v>
      </c>
    </row>
    <row r="11" spans="1:11" ht="13.5">
      <c r="A11" s="22" t="s">
        <v>22</v>
      </c>
      <c r="B11" s="6">
        <v>24086062</v>
      </c>
      <c r="C11" s="6">
        <v>25439037</v>
      </c>
      <c r="D11" s="23">
        <v>27200046</v>
      </c>
      <c r="E11" s="24">
        <v>31148825</v>
      </c>
      <c r="F11" s="6">
        <v>31148825</v>
      </c>
      <c r="G11" s="25">
        <v>31148825</v>
      </c>
      <c r="H11" s="26">
        <v>30575200</v>
      </c>
      <c r="I11" s="24">
        <v>39966960</v>
      </c>
      <c r="J11" s="6">
        <v>42764648</v>
      </c>
      <c r="K11" s="25">
        <v>45777463</v>
      </c>
    </row>
    <row r="12" spans="1:11" ht="13.5">
      <c r="A12" s="22" t="s">
        <v>23</v>
      </c>
      <c r="B12" s="6">
        <v>5671985</v>
      </c>
      <c r="C12" s="6">
        <v>6326432</v>
      </c>
      <c r="D12" s="23">
        <v>6511849</v>
      </c>
      <c r="E12" s="24">
        <v>7157695</v>
      </c>
      <c r="F12" s="6">
        <v>7157695</v>
      </c>
      <c r="G12" s="25">
        <v>7157695</v>
      </c>
      <c r="H12" s="26">
        <v>8245488</v>
      </c>
      <c r="I12" s="24">
        <v>8299529</v>
      </c>
      <c r="J12" s="6">
        <v>8880496</v>
      </c>
      <c r="K12" s="25">
        <v>9502130</v>
      </c>
    </row>
    <row r="13" spans="1:11" ht="13.5">
      <c r="A13" s="22" t="s">
        <v>128</v>
      </c>
      <c r="B13" s="6">
        <v>9262497</v>
      </c>
      <c r="C13" s="6">
        <v>11105926</v>
      </c>
      <c r="D13" s="23">
        <v>11901345</v>
      </c>
      <c r="E13" s="24">
        <v>14190390</v>
      </c>
      <c r="F13" s="6">
        <v>14190390</v>
      </c>
      <c r="G13" s="25">
        <v>14190390</v>
      </c>
      <c r="H13" s="26">
        <v>13520737</v>
      </c>
      <c r="I13" s="24">
        <v>10496720</v>
      </c>
      <c r="J13" s="6">
        <v>11984720</v>
      </c>
      <c r="K13" s="25">
        <v>13542386</v>
      </c>
    </row>
    <row r="14" spans="1:11" ht="13.5">
      <c r="A14" s="22" t="s">
        <v>24</v>
      </c>
      <c r="B14" s="6">
        <v>2162025</v>
      </c>
      <c r="C14" s="6">
        <v>1519572</v>
      </c>
      <c r="D14" s="23">
        <v>804887</v>
      </c>
      <c r="E14" s="24">
        <v>243767</v>
      </c>
      <c r="F14" s="6">
        <v>243767</v>
      </c>
      <c r="G14" s="25">
        <v>243767</v>
      </c>
      <c r="H14" s="26">
        <v>246942</v>
      </c>
      <c r="I14" s="24">
        <v>41716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20050000</v>
      </c>
      <c r="F16" s="6">
        <v>20050000</v>
      </c>
      <c r="G16" s="25">
        <v>20050000</v>
      </c>
      <c r="H16" s="26">
        <v>0</v>
      </c>
      <c r="I16" s="24">
        <v>1200000</v>
      </c>
      <c r="J16" s="6">
        <v>1250000</v>
      </c>
      <c r="K16" s="25">
        <v>1300000</v>
      </c>
    </row>
    <row r="17" spans="1:11" ht="13.5">
      <c r="A17" s="22" t="s">
        <v>27</v>
      </c>
      <c r="B17" s="6">
        <v>61815595</v>
      </c>
      <c r="C17" s="6">
        <v>44818304</v>
      </c>
      <c r="D17" s="23">
        <v>36117897</v>
      </c>
      <c r="E17" s="24">
        <v>43785774</v>
      </c>
      <c r="F17" s="6">
        <v>43785774</v>
      </c>
      <c r="G17" s="25">
        <v>43785774</v>
      </c>
      <c r="H17" s="26">
        <v>50908954</v>
      </c>
      <c r="I17" s="24">
        <v>48889376</v>
      </c>
      <c r="J17" s="6">
        <v>48115551</v>
      </c>
      <c r="K17" s="25">
        <v>49935682</v>
      </c>
    </row>
    <row r="18" spans="1:11" ht="13.5">
      <c r="A18" s="34" t="s">
        <v>28</v>
      </c>
      <c r="B18" s="35">
        <f>SUM(B11:B17)</f>
        <v>102998164</v>
      </c>
      <c r="C18" s="36">
        <f aca="true" t="shared" si="1" ref="C18:K18">SUM(C11:C17)</f>
        <v>89209271</v>
      </c>
      <c r="D18" s="37">
        <f t="shared" si="1"/>
        <v>82536024</v>
      </c>
      <c r="E18" s="35">
        <f t="shared" si="1"/>
        <v>116576451</v>
      </c>
      <c r="F18" s="36">
        <f t="shared" si="1"/>
        <v>116576451</v>
      </c>
      <c r="G18" s="38">
        <f t="shared" si="1"/>
        <v>116576451</v>
      </c>
      <c r="H18" s="39">
        <f t="shared" si="1"/>
        <v>103497321</v>
      </c>
      <c r="I18" s="35">
        <f t="shared" si="1"/>
        <v>108894301</v>
      </c>
      <c r="J18" s="36">
        <f t="shared" si="1"/>
        <v>112995415</v>
      </c>
      <c r="K18" s="38">
        <f t="shared" si="1"/>
        <v>120057661</v>
      </c>
    </row>
    <row r="19" spans="1:11" ht="13.5">
      <c r="A19" s="34" t="s">
        <v>29</v>
      </c>
      <c r="B19" s="40">
        <f>+B10-B18</f>
        <v>-16273480</v>
      </c>
      <c r="C19" s="41">
        <f aca="true" t="shared" si="2" ref="C19:K19">+C10-C18</f>
        <v>4186806</v>
      </c>
      <c r="D19" s="42">
        <f t="shared" si="2"/>
        <v>10492003</v>
      </c>
      <c r="E19" s="40">
        <f t="shared" si="2"/>
        <v>-3414735</v>
      </c>
      <c r="F19" s="41">
        <f t="shared" si="2"/>
        <v>-3414735</v>
      </c>
      <c r="G19" s="43">
        <f t="shared" si="2"/>
        <v>-3414735</v>
      </c>
      <c r="H19" s="44">
        <f t="shared" si="2"/>
        <v>-3569516</v>
      </c>
      <c r="I19" s="40">
        <f t="shared" si="2"/>
        <v>8210</v>
      </c>
      <c r="J19" s="41">
        <f t="shared" si="2"/>
        <v>-100417</v>
      </c>
      <c r="K19" s="43">
        <f t="shared" si="2"/>
        <v>49987</v>
      </c>
    </row>
    <row r="20" spans="1:11" ht="13.5">
      <c r="A20" s="22" t="s">
        <v>30</v>
      </c>
      <c r="B20" s="24">
        <v>20417496</v>
      </c>
      <c r="C20" s="6">
        <v>34210325</v>
      </c>
      <c r="D20" s="23">
        <v>21687387</v>
      </c>
      <c r="E20" s="24">
        <v>22646000</v>
      </c>
      <c r="F20" s="6">
        <v>22646000</v>
      </c>
      <c r="G20" s="25">
        <v>22646000</v>
      </c>
      <c r="H20" s="26">
        <v>26341897</v>
      </c>
      <c r="I20" s="24">
        <v>29435207</v>
      </c>
      <c r="J20" s="6">
        <v>22320000</v>
      </c>
      <c r="K20" s="25">
        <v>23365000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4144016</v>
      </c>
      <c r="C22" s="52">
        <f aca="true" t="shared" si="3" ref="C22:K22">SUM(C19:C21)</f>
        <v>38397131</v>
      </c>
      <c r="D22" s="53">
        <f t="shared" si="3"/>
        <v>32179390</v>
      </c>
      <c r="E22" s="51">
        <f t="shared" si="3"/>
        <v>19231265</v>
      </c>
      <c r="F22" s="52">
        <f t="shared" si="3"/>
        <v>19231265</v>
      </c>
      <c r="G22" s="54">
        <f t="shared" si="3"/>
        <v>19231265</v>
      </c>
      <c r="H22" s="55">
        <f t="shared" si="3"/>
        <v>22772381</v>
      </c>
      <c r="I22" s="51">
        <f t="shared" si="3"/>
        <v>29443417</v>
      </c>
      <c r="J22" s="52">
        <f t="shared" si="3"/>
        <v>22219583</v>
      </c>
      <c r="K22" s="54">
        <f t="shared" si="3"/>
        <v>23414987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4144016</v>
      </c>
      <c r="C24" s="41">
        <f aca="true" t="shared" si="4" ref="C24:K24">SUM(C22:C23)</f>
        <v>38397131</v>
      </c>
      <c r="D24" s="42">
        <f t="shared" si="4"/>
        <v>32179390</v>
      </c>
      <c r="E24" s="40">
        <f t="shared" si="4"/>
        <v>19231265</v>
      </c>
      <c r="F24" s="41">
        <f t="shared" si="4"/>
        <v>19231265</v>
      </c>
      <c r="G24" s="43">
        <f t="shared" si="4"/>
        <v>19231265</v>
      </c>
      <c r="H24" s="44">
        <f t="shared" si="4"/>
        <v>22772381</v>
      </c>
      <c r="I24" s="40">
        <f t="shared" si="4"/>
        <v>29443417</v>
      </c>
      <c r="J24" s="41">
        <f t="shared" si="4"/>
        <v>22219583</v>
      </c>
      <c r="K24" s="43">
        <f t="shared" si="4"/>
        <v>23414987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44353798</v>
      </c>
      <c r="C27" s="7">
        <v>27388831</v>
      </c>
      <c r="D27" s="64">
        <v>28831081</v>
      </c>
      <c r="E27" s="65">
        <v>24491000</v>
      </c>
      <c r="F27" s="7">
        <v>29780448</v>
      </c>
      <c r="G27" s="66">
        <v>29780448</v>
      </c>
      <c r="H27" s="67">
        <v>37809129</v>
      </c>
      <c r="I27" s="65">
        <v>33722001</v>
      </c>
      <c r="J27" s="7">
        <v>22320000</v>
      </c>
      <c r="K27" s="66">
        <v>23365000</v>
      </c>
    </row>
    <row r="28" spans="1:11" ht="13.5">
      <c r="A28" s="68" t="s">
        <v>30</v>
      </c>
      <c r="B28" s="6">
        <v>22619248</v>
      </c>
      <c r="C28" s="6">
        <v>26504276</v>
      </c>
      <c r="D28" s="23">
        <v>21301000</v>
      </c>
      <c r="E28" s="24">
        <v>22646000</v>
      </c>
      <c r="F28" s="6">
        <v>27646000</v>
      </c>
      <c r="G28" s="25">
        <v>27646000</v>
      </c>
      <c r="H28" s="26">
        <v>22646000</v>
      </c>
      <c r="I28" s="24">
        <v>29435207</v>
      </c>
      <c r="J28" s="6">
        <v>22320000</v>
      </c>
      <c r="K28" s="25">
        <v>23365000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15000000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6734550</v>
      </c>
      <c r="C31" s="6">
        <v>884555</v>
      </c>
      <c r="D31" s="23">
        <v>7530081</v>
      </c>
      <c r="E31" s="24">
        <v>1845000</v>
      </c>
      <c r="F31" s="6">
        <v>2134448</v>
      </c>
      <c r="G31" s="25">
        <v>2134448</v>
      </c>
      <c r="H31" s="26">
        <v>15163129</v>
      </c>
      <c r="I31" s="24">
        <v>4286793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44353798</v>
      </c>
      <c r="C32" s="7">
        <f aca="true" t="shared" si="5" ref="C32:K32">SUM(C28:C31)</f>
        <v>27388831</v>
      </c>
      <c r="D32" s="64">
        <f t="shared" si="5"/>
        <v>28831081</v>
      </c>
      <c r="E32" s="65">
        <f t="shared" si="5"/>
        <v>24491000</v>
      </c>
      <c r="F32" s="7">
        <f t="shared" si="5"/>
        <v>29780448</v>
      </c>
      <c r="G32" s="66">
        <f t="shared" si="5"/>
        <v>29780448</v>
      </c>
      <c r="H32" s="67">
        <f t="shared" si="5"/>
        <v>37809129</v>
      </c>
      <c r="I32" s="65">
        <f t="shared" si="5"/>
        <v>33722000</v>
      </c>
      <c r="J32" s="7">
        <f t="shared" si="5"/>
        <v>22320000</v>
      </c>
      <c r="K32" s="66">
        <f t="shared" si="5"/>
        <v>23365000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31410089</v>
      </c>
      <c r="C35" s="6">
        <v>40562872</v>
      </c>
      <c r="D35" s="23">
        <v>49952785</v>
      </c>
      <c r="E35" s="24">
        <v>41780246</v>
      </c>
      <c r="F35" s="6">
        <v>44603199</v>
      </c>
      <c r="G35" s="25">
        <v>44603199</v>
      </c>
      <c r="H35" s="26">
        <v>46812219</v>
      </c>
      <c r="I35" s="24">
        <v>43776949</v>
      </c>
      <c r="J35" s="6">
        <v>55289974</v>
      </c>
      <c r="K35" s="25">
        <v>68311491</v>
      </c>
    </row>
    <row r="36" spans="1:11" ht="13.5">
      <c r="A36" s="22" t="s">
        <v>39</v>
      </c>
      <c r="B36" s="6">
        <v>174956559</v>
      </c>
      <c r="C36" s="6">
        <v>191006299</v>
      </c>
      <c r="D36" s="23">
        <v>207790084</v>
      </c>
      <c r="E36" s="24">
        <v>211648777</v>
      </c>
      <c r="F36" s="6">
        <v>223516251</v>
      </c>
      <c r="G36" s="25">
        <v>223516251</v>
      </c>
      <c r="H36" s="26">
        <v>231177782</v>
      </c>
      <c r="I36" s="24">
        <v>246741253</v>
      </c>
      <c r="J36" s="6">
        <v>257071123</v>
      </c>
      <c r="K36" s="25">
        <v>266898738</v>
      </c>
    </row>
    <row r="37" spans="1:11" ht="13.5">
      <c r="A37" s="22" t="s">
        <v>40</v>
      </c>
      <c r="B37" s="6">
        <v>51150936</v>
      </c>
      <c r="C37" s="6">
        <v>45628044</v>
      </c>
      <c r="D37" s="23">
        <v>41826937</v>
      </c>
      <c r="E37" s="24">
        <v>36670263</v>
      </c>
      <c r="F37" s="6">
        <v>31670263</v>
      </c>
      <c r="G37" s="25">
        <v>31670263</v>
      </c>
      <c r="H37" s="26">
        <v>40540718</v>
      </c>
      <c r="I37" s="24">
        <v>29070658</v>
      </c>
      <c r="J37" s="6">
        <v>28798807</v>
      </c>
      <c r="K37" s="25">
        <v>29401977</v>
      </c>
    </row>
    <row r="38" spans="1:11" ht="13.5">
      <c r="A38" s="22" t="s">
        <v>41</v>
      </c>
      <c r="B38" s="6">
        <v>11630443</v>
      </c>
      <c r="C38" s="6">
        <v>3962750</v>
      </c>
      <c r="D38" s="23">
        <v>1758166</v>
      </c>
      <c r="E38" s="24">
        <v>1887451</v>
      </c>
      <c r="F38" s="6">
        <v>2099546</v>
      </c>
      <c r="G38" s="25">
        <v>2099546</v>
      </c>
      <c r="H38" s="26">
        <v>915958</v>
      </c>
      <c r="I38" s="24">
        <v>238858</v>
      </c>
      <c r="J38" s="6">
        <v>248412</v>
      </c>
      <c r="K38" s="25">
        <v>258349</v>
      </c>
    </row>
    <row r="39" spans="1:11" ht="13.5">
      <c r="A39" s="22" t="s">
        <v>42</v>
      </c>
      <c r="B39" s="6">
        <v>143585269</v>
      </c>
      <c r="C39" s="6">
        <v>181978377</v>
      </c>
      <c r="D39" s="23">
        <v>214157766</v>
      </c>
      <c r="E39" s="24">
        <v>214871310</v>
      </c>
      <c r="F39" s="6">
        <v>234349641</v>
      </c>
      <c r="G39" s="25">
        <v>234349641</v>
      </c>
      <c r="H39" s="26">
        <v>236533325</v>
      </c>
      <c r="I39" s="24">
        <v>261208686</v>
      </c>
      <c r="J39" s="6">
        <v>283313878</v>
      </c>
      <c r="K39" s="25">
        <v>305549903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13763662</v>
      </c>
      <c r="C42" s="6">
        <v>39902594</v>
      </c>
      <c r="D42" s="23">
        <v>46075542</v>
      </c>
      <c r="E42" s="24">
        <v>26480199</v>
      </c>
      <c r="F42" s="6">
        <v>26347456</v>
      </c>
      <c r="G42" s="25">
        <v>26347456</v>
      </c>
      <c r="H42" s="26">
        <v>32077043</v>
      </c>
      <c r="I42" s="24">
        <v>36474837</v>
      </c>
      <c r="J42" s="6">
        <v>32836523</v>
      </c>
      <c r="K42" s="25">
        <v>35322046</v>
      </c>
    </row>
    <row r="43" spans="1:11" ht="13.5">
      <c r="A43" s="22" t="s">
        <v>45</v>
      </c>
      <c r="B43" s="6">
        <v>-43546836</v>
      </c>
      <c r="C43" s="6">
        <v>-25745226</v>
      </c>
      <c r="D43" s="23">
        <v>-29226405</v>
      </c>
      <c r="E43" s="24">
        <v>-24491000</v>
      </c>
      <c r="F43" s="6">
        <v>-29780450</v>
      </c>
      <c r="G43" s="25">
        <v>-29780450</v>
      </c>
      <c r="H43" s="26">
        <v>-39924761</v>
      </c>
      <c r="I43" s="24">
        <v>-33722000</v>
      </c>
      <c r="J43" s="6">
        <v>-22320000</v>
      </c>
      <c r="K43" s="25">
        <v>-23365000</v>
      </c>
    </row>
    <row r="44" spans="1:11" ht="13.5">
      <c r="A44" s="22" t="s">
        <v>46</v>
      </c>
      <c r="B44" s="6">
        <v>10381766</v>
      </c>
      <c r="C44" s="6">
        <v>-7043730</v>
      </c>
      <c r="D44" s="23">
        <v>-7057459</v>
      </c>
      <c r="E44" s="24">
        <v>-2233000</v>
      </c>
      <c r="F44" s="6">
        <v>-2233000</v>
      </c>
      <c r="G44" s="25">
        <v>-2233000</v>
      </c>
      <c r="H44" s="26">
        <v>-2683547</v>
      </c>
      <c r="I44" s="24">
        <v>-857451</v>
      </c>
      <c r="J44" s="6">
        <v>0</v>
      </c>
      <c r="K44" s="25">
        <v>0</v>
      </c>
    </row>
    <row r="45" spans="1:11" ht="13.5">
      <c r="A45" s="34" t="s">
        <v>47</v>
      </c>
      <c r="B45" s="7">
        <v>15682942</v>
      </c>
      <c r="C45" s="7">
        <v>22796580</v>
      </c>
      <c r="D45" s="64">
        <v>32588258</v>
      </c>
      <c r="E45" s="65">
        <v>27881112</v>
      </c>
      <c r="F45" s="7">
        <v>26922264</v>
      </c>
      <c r="G45" s="66">
        <v>26922264</v>
      </c>
      <c r="H45" s="67">
        <v>22056993</v>
      </c>
      <c r="I45" s="65">
        <v>24929731</v>
      </c>
      <c r="J45" s="7">
        <v>35446254</v>
      </c>
      <c r="K45" s="66">
        <v>47403300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15682942</v>
      </c>
      <c r="C48" s="6">
        <v>22796580</v>
      </c>
      <c r="D48" s="23">
        <v>32588258</v>
      </c>
      <c r="E48" s="24">
        <v>27881000</v>
      </c>
      <c r="F48" s="6">
        <v>26922463</v>
      </c>
      <c r="G48" s="25">
        <v>26922463</v>
      </c>
      <c r="H48" s="26">
        <v>22056993</v>
      </c>
      <c r="I48" s="24">
        <v>24929732</v>
      </c>
      <c r="J48" s="6">
        <v>35446255</v>
      </c>
      <c r="K48" s="25">
        <v>47403301</v>
      </c>
    </row>
    <row r="49" spans="1:11" ht="13.5">
      <c r="A49" s="22" t="s">
        <v>50</v>
      </c>
      <c r="B49" s="6">
        <f>+B75</f>
        <v>34084897.289481536</v>
      </c>
      <c r="C49" s="6">
        <f aca="true" t="shared" si="6" ref="C49:K49">+C75</f>
        <v>22402042.045837276</v>
      </c>
      <c r="D49" s="23">
        <f t="shared" si="6"/>
        <v>21178845.509446964</v>
      </c>
      <c r="E49" s="24">
        <f t="shared" si="6"/>
        <v>27103264.36254077</v>
      </c>
      <c r="F49" s="6">
        <f t="shared" si="6"/>
        <v>15745989.303301763</v>
      </c>
      <c r="G49" s="25">
        <f t="shared" si="6"/>
        <v>15745989.303301763</v>
      </c>
      <c r="H49" s="26">
        <f t="shared" si="6"/>
        <v>15677863.110662289</v>
      </c>
      <c r="I49" s="24">
        <f t="shared" si="6"/>
        <v>17088790.906981334</v>
      </c>
      <c r="J49" s="6">
        <f t="shared" si="6"/>
        <v>17589535.768378105</v>
      </c>
      <c r="K49" s="25">
        <f t="shared" si="6"/>
        <v>17608499.495758016</v>
      </c>
    </row>
    <row r="50" spans="1:11" ht="13.5">
      <c r="A50" s="34" t="s">
        <v>51</v>
      </c>
      <c r="B50" s="7">
        <f>+B48-B49</f>
        <v>-18401955.289481536</v>
      </c>
      <c r="C50" s="7">
        <f aca="true" t="shared" si="7" ref="C50:K50">+C48-C49</f>
        <v>394537.9541627243</v>
      </c>
      <c r="D50" s="64">
        <f t="shared" si="7"/>
        <v>11409412.490553036</v>
      </c>
      <c r="E50" s="65">
        <f t="shared" si="7"/>
        <v>777735.6374592297</v>
      </c>
      <c r="F50" s="7">
        <f t="shared" si="7"/>
        <v>11176473.696698237</v>
      </c>
      <c r="G50" s="66">
        <f t="shared" si="7"/>
        <v>11176473.696698237</v>
      </c>
      <c r="H50" s="67">
        <f t="shared" si="7"/>
        <v>6379129.889337711</v>
      </c>
      <c r="I50" s="65">
        <f t="shared" si="7"/>
        <v>7840941.093018666</v>
      </c>
      <c r="J50" s="7">
        <f t="shared" si="7"/>
        <v>17856719.231621895</v>
      </c>
      <c r="K50" s="66">
        <f t="shared" si="7"/>
        <v>29794801.504241984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219234767</v>
      </c>
      <c r="C53" s="6">
        <v>191006302</v>
      </c>
      <c r="D53" s="23">
        <v>207790083</v>
      </c>
      <c r="E53" s="24">
        <v>213075179</v>
      </c>
      <c r="F53" s="6">
        <v>224476024</v>
      </c>
      <c r="G53" s="25">
        <v>224476024</v>
      </c>
      <c r="H53" s="26">
        <v>232784621</v>
      </c>
      <c r="I53" s="24">
        <v>226405779</v>
      </c>
      <c r="J53" s="6">
        <v>253745010</v>
      </c>
      <c r="K53" s="25">
        <v>264106704</v>
      </c>
    </row>
    <row r="54" spans="1:11" ht="13.5">
      <c r="A54" s="22" t="s">
        <v>128</v>
      </c>
      <c r="B54" s="6">
        <v>9262497</v>
      </c>
      <c r="C54" s="6">
        <v>11105926</v>
      </c>
      <c r="D54" s="23">
        <v>11901345</v>
      </c>
      <c r="E54" s="24">
        <v>14190390</v>
      </c>
      <c r="F54" s="6">
        <v>14190390</v>
      </c>
      <c r="G54" s="25">
        <v>14190390</v>
      </c>
      <c r="H54" s="26">
        <v>13520737</v>
      </c>
      <c r="I54" s="24">
        <v>10496720</v>
      </c>
      <c r="J54" s="6">
        <v>11984720</v>
      </c>
      <c r="K54" s="25">
        <v>13542386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3950000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8163907</v>
      </c>
      <c r="C60" s="6">
        <v>9823940</v>
      </c>
      <c r="D60" s="23">
        <v>10326363</v>
      </c>
      <c r="E60" s="24">
        <v>9476687</v>
      </c>
      <c r="F60" s="6">
        <v>9476687</v>
      </c>
      <c r="G60" s="25">
        <v>9476687</v>
      </c>
      <c r="H60" s="26">
        <v>9476687</v>
      </c>
      <c r="I60" s="24">
        <v>5107470</v>
      </c>
      <c r="J60" s="6">
        <v>5380988</v>
      </c>
      <c r="K60" s="25">
        <v>5650037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10706</v>
      </c>
      <c r="C62" s="92">
        <v>10706</v>
      </c>
      <c r="D62" s="93">
        <v>10706</v>
      </c>
      <c r="E62" s="91">
        <v>10706</v>
      </c>
      <c r="F62" s="92">
        <v>19969</v>
      </c>
      <c r="G62" s="93">
        <v>19969</v>
      </c>
      <c r="H62" s="94">
        <v>0</v>
      </c>
      <c r="I62" s="91">
        <v>19969</v>
      </c>
      <c r="J62" s="92">
        <v>10706</v>
      </c>
      <c r="K62" s="93">
        <v>10706</v>
      </c>
    </row>
    <row r="63" spans="1:11" ht="13.5">
      <c r="A63" s="90" t="s">
        <v>61</v>
      </c>
      <c r="B63" s="91">
        <v>3332</v>
      </c>
      <c r="C63" s="92">
        <v>3332</v>
      </c>
      <c r="D63" s="93">
        <v>3332</v>
      </c>
      <c r="E63" s="91">
        <v>3332</v>
      </c>
      <c r="F63" s="92">
        <v>3332</v>
      </c>
      <c r="G63" s="93">
        <v>3332</v>
      </c>
      <c r="H63" s="94">
        <v>0</v>
      </c>
      <c r="I63" s="91">
        <v>3332</v>
      </c>
      <c r="J63" s="92">
        <v>3332</v>
      </c>
      <c r="K63" s="93">
        <v>3332</v>
      </c>
    </row>
    <row r="64" spans="1:11" ht="13.5">
      <c r="A64" s="90" t="s">
        <v>62</v>
      </c>
      <c r="B64" s="91">
        <v>12938</v>
      </c>
      <c r="C64" s="92">
        <v>12938</v>
      </c>
      <c r="D64" s="93">
        <v>12938</v>
      </c>
      <c r="E64" s="91">
        <v>12938</v>
      </c>
      <c r="F64" s="92">
        <v>12938</v>
      </c>
      <c r="G64" s="93">
        <v>12938</v>
      </c>
      <c r="H64" s="94">
        <v>0</v>
      </c>
      <c r="I64" s="91">
        <v>12938</v>
      </c>
      <c r="J64" s="92">
        <v>12938</v>
      </c>
      <c r="K64" s="93">
        <v>12938</v>
      </c>
    </row>
    <row r="65" spans="1:11" ht="13.5">
      <c r="A65" s="90" t="s">
        <v>63</v>
      </c>
      <c r="B65" s="91">
        <v>19393</v>
      </c>
      <c r="C65" s="92">
        <v>19393</v>
      </c>
      <c r="D65" s="93">
        <v>19393</v>
      </c>
      <c r="E65" s="91">
        <v>19393</v>
      </c>
      <c r="F65" s="92">
        <v>19393</v>
      </c>
      <c r="G65" s="93">
        <v>19393</v>
      </c>
      <c r="H65" s="94">
        <v>0</v>
      </c>
      <c r="I65" s="91">
        <v>19393</v>
      </c>
      <c r="J65" s="92">
        <v>19393</v>
      </c>
      <c r="K65" s="93">
        <v>19393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0.8684510607572894</v>
      </c>
      <c r="C70" s="5">
        <f aca="true" t="shared" si="8" ref="C70:K70">IF(ISERROR(C71/C72),0,(C71/C72))</f>
        <v>0.9342755344875973</v>
      </c>
      <c r="D70" s="5">
        <f t="shared" si="8"/>
        <v>1.0264875910845734</v>
      </c>
      <c r="E70" s="5">
        <f t="shared" si="8"/>
        <v>0.7371401756224207</v>
      </c>
      <c r="F70" s="5">
        <f t="shared" si="8"/>
        <v>0.8259253289398267</v>
      </c>
      <c r="G70" s="5">
        <f t="shared" si="8"/>
        <v>0.8259253289398267</v>
      </c>
      <c r="H70" s="5">
        <f t="shared" si="8"/>
        <v>0.9423448563684174</v>
      </c>
      <c r="I70" s="5">
        <f t="shared" si="8"/>
        <v>0.6697814904459721</v>
      </c>
      <c r="J70" s="5">
        <f t="shared" si="8"/>
        <v>0.6442001739503515</v>
      </c>
      <c r="K70" s="5">
        <f t="shared" si="8"/>
        <v>0.6431085858815127</v>
      </c>
    </row>
    <row r="71" spans="1:11" ht="12.75" hidden="1">
      <c r="A71" s="1" t="s">
        <v>134</v>
      </c>
      <c r="B71" s="1">
        <f>+B83</f>
        <v>10223623</v>
      </c>
      <c r="C71" s="1">
        <f aca="true" t="shared" si="9" ref="C71:K71">+C83</f>
        <v>16961777</v>
      </c>
      <c r="D71" s="1">
        <f t="shared" si="9"/>
        <v>15569811</v>
      </c>
      <c r="E71" s="1">
        <f t="shared" si="9"/>
        <v>12635807</v>
      </c>
      <c r="F71" s="1">
        <f t="shared" si="9"/>
        <v>14157732</v>
      </c>
      <c r="G71" s="1">
        <f t="shared" si="9"/>
        <v>14157732</v>
      </c>
      <c r="H71" s="1">
        <f t="shared" si="9"/>
        <v>16826375</v>
      </c>
      <c r="I71" s="1">
        <f t="shared" si="9"/>
        <v>13905006</v>
      </c>
      <c r="J71" s="1">
        <f t="shared" si="9"/>
        <v>12918789</v>
      </c>
      <c r="K71" s="1">
        <f t="shared" si="9"/>
        <v>13600234</v>
      </c>
    </row>
    <row r="72" spans="1:11" ht="12.75" hidden="1">
      <c r="A72" s="1" t="s">
        <v>135</v>
      </c>
      <c r="B72" s="1">
        <f>+B77</f>
        <v>11772250</v>
      </c>
      <c r="C72" s="1">
        <f aca="true" t="shared" si="10" ref="C72:K72">+C77</f>
        <v>18155005</v>
      </c>
      <c r="D72" s="1">
        <f t="shared" si="10"/>
        <v>15168046</v>
      </c>
      <c r="E72" s="1">
        <f t="shared" si="10"/>
        <v>17141661</v>
      </c>
      <c r="F72" s="1">
        <f t="shared" si="10"/>
        <v>17141661</v>
      </c>
      <c r="G72" s="1">
        <f t="shared" si="10"/>
        <v>17141661</v>
      </c>
      <c r="H72" s="1">
        <f t="shared" si="10"/>
        <v>17855857</v>
      </c>
      <c r="I72" s="1">
        <f t="shared" si="10"/>
        <v>20760511</v>
      </c>
      <c r="J72" s="1">
        <f t="shared" si="10"/>
        <v>20053998</v>
      </c>
      <c r="K72" s="1">
        <f t="shared" si="10"/>
        <v>21147648</v>
      </c>
    </row>
    <row r="73" spans="1:11" ht="12.75" hidden="1">
      <c r="A73" s="1" t="s">
        <v>136</v>
      </c>
      <c r="B73" s="1">
        <f>+B74</f>
        <v>2079920.9999999995</v>
      </c>
      <c r="C73" s="1">
        <f aca="true" t="shared" si="11" ref="C73:K73">+(C78+C80+C81+C82)-(B78+B80+B81+B82)</f>
        <v>1963555</v>
      </c>
      <c r="D73" s="1">
        <f t="shared" si="11"/>
        <v>-401765</v>
      </c>
      <c r="E73" s="1">
        <f t="shared" si="11"/>
        <v>-3465281</v>
      </c>
      <c r="F73" s="1">
        <f>+(F78+F80+F81+F82)-(D78+D80+D81+D82)</f>
        <v>316209</v>
      </c>
      <c r="G73" s="1">
        <f>+(G78+G80+G81+G82)-(D78+D80+D81+D82)</f>
        <v>316209</v>
      </c>
      <c r="H73" s="1">
        <f>+(H78+H80+H81+H82)-(D78+D80+D81+D82)</f>
        <v>7390699</v>
      </c>
      <c r="I73" s="1">
        <f>+(I78+I80+I81+I82)-(E78+E80+E81+E82)</f>
        <v>4947971</v>
      </c>
      <c r="J73" s="1">
        <f t="shared" si="11"/>
        <v>996502</v>
      </c>
      <c r="K73" s="1">
        <f t="shared" si="11"/>
        <v>1064471</v>
      </c>
    </row>
    <row r="74" spans="1:11" ht="12.75" hidden="1">
      <c r="A74" s="1" t="s">
        <v>137</v>
      </c>
      <c r="B74" s="1">
        <f>+TREND(C74:E74)</f>
        <v>2079920.9999999995</v>
      </c>
      <c r="C74" s="1">
        <f>+C73</f>
        <v>1963555</v>
      </c>
      <c r="D74" s="1">
        <f aca="true" t="shared" si="12" ref="D74:K74">+D73</f>
        <v>-401765</v>
      </c>
      <c r="E74" s="1">
        <f t="shared" si="12"/>
        <v>-3465281</v>
      </c>
      <c r="F74" s="1">
        <f t="shared" si="12"/>
        <v>316209</v>
      </c>
      <c r="G74" s="1">
        <f t="shared" si="12"/>
        <v>316209</v>
      </c>
      <c r="H74" s="1">
        <f t="shared" si="12"/>
        <v>7390699</v>
      </c>
      <c r="I74" s="1">
        <f t="shared" si="12"/>
        <v>4947971</v>
      </c>
      <c r="J74" s="1">
        <f t="shared" si="12"/>
        <v>996502</v>
      </c>
      <c r="K74" s="1">
        <f t="shared" si="12"/>
        <v>1064471</v>
      </c>
    </row>
    <row r="75" spans="1:11" ht="12.75" hidden="1">
      <c r="A75" s="1" t="s">
        <v>138</v>
      </c>
      <c r="B75" s="1">
        <f>+B84-(((B80+B81+B78)*B70)-B79)</f>
        <v>34084897.289481536</v>
      </c>
      <c r="C75" s="1">
        <f aca="true" t="shared" si="13" ref="C75:K75">+C84-(((C80+C81+C78)*C70)-C79)</f>
        <v>22402042.045837276</v>
      </c>
      <c r="D75" s="1">
        <f t="shared" si="13"/>
        <v>21178845.509446964</v>
      </c>
      <c r="E75" s="1">
        <f t="shared" si="13"/>
        <v>27103264.36254077</v>
      </c>
      <c r="F75" s="1">
        <f t="shared" si="13"/>
        <v>15745989.303301763</v>
      </c>
      <c r="G75" s="1">
        <f t="shared" si="13"/>
        <v>15745989.303301763</v>
      </c>
      <c r="H75" s="1">
        <f t="shared" si="13"/>
        <v>15677863.110662289</v>
      </c>
      <c r="I75" s="1">
        <f t="shared" si="13"/>
        <v>17088790.906981334</v>
      </c>
      <c r="J75" s="1">
        <f t="shared" si="13"/>
        <v>17589535.768378105</v>
      </c>
      <c r="K75" s="1">
        <f t="shared" si="13"/>
        <v>17608499.495758016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11772250</v>
      </c>
      <c r="C77" s="3">
        <v>18155005</v>
      </c>
      <c r="D77" s="3">
        <v>15168046</v>
      </c>
      <c r="E77" s="3">
        <v>17141661</v>
      </c>
      <c r="F77" s="3">
        <v>17141661</v>
      </c>
      <c r="G77" s="3">
        <v>17141661</v>
      </c>
      <c r="H77" s="3">
        <v>17855857</v>
      </c>
      <c r="I77" s="3">
        <v>20760511</v>
      </c>
      <c r="J77" s="3">
        <v>20053998</v>
      </c>
      <c r="K77" s="3">
        <v>21147648</v>
      </c>
    </row>
    <row r="78" spans="1:11" ht="12.75" hidden="1">
      <c r="A78" s="2" t="s">
        <v>65</v>
      </c>
      <c r="B78" s="3">
        <v>75590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44392066</v>
      </c>
      <c r="C79" s="3">
        <v>32596095</v>
      </c>
      <c r="D79" s="3">
        <v>39003317</v>
      </c>
      <c r="E79" s="3">
        <v>34436941</v>
      </c>
      <c r="F79" s="3">
        <v>29436941</v>
      </c>
      <c r="G79" s="3">
        <v>29436941</v>
      </c>
      <c r="H79" s="3">
        <v>39005823</v>
      </c>
      <c r="I79" s="3">
        <v>28213207</v>
      </c>
      <c r="J79" s="3">
        <v>28798807</v>
      </c>
      <c r="K79" s="3">
        <v>29401977</v>
      </c>
    </row>
    <row r="80" spans="1:11" ht="12.75" hidden="1">
      <c r="A80" s="2" t="s">
        <v>67</v>
      </c>
      <c r="B80" s="3">
        <v>11083326</v>
      </c>
      <c r="C80" s="3">
        <v>11817470</v>
      </c>
      <c r="D80" s="3">
        <v>14235844</v>
      </c>
      <c r="E80" s="3">
        <v>12199246</v>
      </c>
      <c r="F80" s="3">
        <v>15980736</v>
      </c>
      <c r="G80" s="3">
        <v>15980736</v>
      </c>
      <c r="H80" s="3">
        <v>18231539</v>
      </c>
      <c r="I80" s="3">
        <v>17062217</v>
      </c>
      <c r="J80" s="3">
        <v>17969469</v>
      </c>
      <c r="K80" s="3">
        <v>18940228</v>
      </c>
    </row>
    <row r="81" spans="1:11" ht="12.75" hidden="1">
      <c r="A81" s="2" t="s">
        <v>68</v>
      </c>
      <c r="B81" s="3">
        <v>4643821</v>
      </c>
      <c r="C81" s="3">
        <v>5948822</v>
      </c>
      <c r="D81" s="3">
        <v>3128683</v>
      </c>
      <c r="E81" s="3">
        <v>1700000</v>
      </c>
      <c r="F81" s="3">
        <v>1700000</v>
      </c>
      <c r="G81" s="3">
        <v>1700000</v>
      </c>
      <c r="H81" s="3">
        <v>6523687</v>
      </c>
      <c r="I81" s="3">
        <v>1785000</v>
      </c>
      <c r="J81" s="3">
        <v>1874250</v>
      </c>
      <c r="K81" s="3">
        <v>1967962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10223623</v>
      </c>
      <c r="C83" s="3">
        <v>16961777</v>
      </c>
      <c r="D83" s="3">
        <v>15569811</v>
      </c>
      <c r="E83" s="3">
        <v>12635807</v>
      </c>
      <c r="F83" s="3">
        <v>14157732</v>
      </c>
      <c r="G83" s="3">
        <v>14157732</v>
      </c>
      <c r="H83" s="3">
        <v>16826375</v>
      </c>
      <c r="I83" s="3">
        <v>13905006</v>
      </c>
      <c r="J83" s="3">
        <v>12918789</v>
      </c>
      <c r="K83" s="3">
        <v>13600234</v>
      </c>
    </row>
    <row r="84" spans="1:11" ht="12.75" hidden="1">
      <c r="A84" s="2" t="s">
        <v>71</v>
      </c>
      <c r="B84" s="3">
        <v>3416735</v>
      </c>
      <c r="C84" s="3">
        <v>6404559</v>
      </c>
      <c r="D84" s="3">
        <v>0</v>
      </c>
      <c r="E84" s="3">
        <v>2912016</v>
      </c>
      <c r="F84" s="3">
        <v>912016</v>
      </c>
      <c r="G84" s="3">
        <v>912016</v>
      </c>
      <c r="H84" s="3">
        <v>0</v>
      </c>
      <c r="I84" s="3">
        <v>1499101</v>
      </c>
      <c r="J84" s="3">
        <v>1574056</v>
      </c>
      <c r="K84" s="3">
        <v>1652759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14414000</v>
      </c>
      <c r="C5" s="6">
        <v>15384000</v>
      </c>
      <c r="D5" s="23">
        <v>16900764</v>
      </c>
      <c r="E5" s="24">
        <v>15073000</v>
      </c>
      <c r="F5" s="6">
        <v>23642000</v>
      </c>
      <c r="G5" s="25">
        <v>23642000</v>
      </c>
      <c r="H5" s="26">
        <v>31338935</v>
      </c>
      <c r="I5" s="24">
        <v>24904489</v>
      </c>
      <c r="J5" s="6">
        <v>26249000</v>
      </c>
      <c r="K5" s="25">
        <v>27693000</v>
      </c>
    </row>
    <row r="6" spans="1:11" ht="13.5">
      <c r="A6" s="22" t="s">
        <v>18</v>
      </c>
      <c r="B6" s="6">
        <v>28273000</v>
      </c>
      <c r="C6" s="6">
        <v>29539000</v>
      </c>
      <c r="D6" s="23">
        <v>31299364</v>
      </c>
      <c r="E6" s="24">
        <v>36416000</v>
      </c>
      <c r="F6" s="6">
        <v>36016000</v>
      </c>
      <c r="G6" s="25">
        <v>36016000</v>
      </c>
      <c r="H6" s="26">
        <v>32999550</v>
      </c>
      <c r="I6" s="24">
        <v>38444399</v>
      </c>
      <c r="J6" s="6">
        <v>40520563</v>
      </c>
      <c r="K6" s="25">
        <v>42748789</v>
      </c>
    </row>
    <row r="7" spans="1:11" ht="13.5">
      <c r="A7" s="22" t="s">
        <v>19</v>
      </c>
      <c r="B7" s="6">
        <v>4713000</v>
      </c>
      <c r="C7" s="6">
        <v>7271000</v>
      </c>
      <c r="D7" s="23">
        <v>10006166</v>
      </c>
      <c r="E7" s="24">
        <v>7416000</v>
      </c>
      <c r="F7" s="6">
        <v>9416000</v>
      </c>
      <c r="G7" s="25">
        <v>9416000</v>
      </c>
      <c r="H7" s="26">
        <v>11273396</v>
      </c>
      <c r="I7" s="24">
        <v>9915137</v>
      </c>
      <c r="J7" s="6">
        <v>10450554</v>
      </c>
      <c r="K7" s="25">
        <v>11025334</v>
      </c>
    </row>
    <row r="8" spans="1:11" ht="13.5">
      <c r="A8" s="22" t="s">
        <v>20</v>
      </c>
      <c r="B8" s="6">
        <v>68157000</v>
      </c>
      <c r="C8" s="6">
        <v>82571000</v>
      </c>
      <c r="D8" s="23">
        <v>77430871</v>
      </c>
      <c r="E8" s="24">
        <v>87476000</v>
      </c>
      <c r="F8" s="6">
        <v>87664000</v>
      </c>
      <c r="G8" s="25">
        <v>87664000</v>
      </c>
      <c r="H8" s="26">
        <v>86094031</v>
      </c>
      <c r="I8" s="24">
        <v>98239000</v>
      </c>
      <c r="J8" s="6">
        <v>92788000</v>
      </c>
      <c r="K8" s="25">
        <v>100590000</v>
      </c>
    </row>
    <row r="9" spans="1:11" ht="13.5">
      <c r="A9" s="22" t="s">
        <v>21</v>
      </c>
      <c r="B9" s="6">
        <v>13238000</v>
      </c>
      <c r="C9" s="6">
        <v>14976000</v>
      </c>
      <c r="D9" s="23">
        <v>13568138</v>
      </c>
      <c r="E9" s="24">
        <v>4724000</v>
      </c>
      <c r="F9" s="6">
        <v>5368006</v>
      </c>
      <c r="G9" s="25">
        <v>5368006</v>
      </c>
      <c r="H9" s="26">
        <v>10685949</v>
      </c>
      <c r="I9" s="24">
        <v>5519644</v>
      </c>
      <c r="J9" s="6">
        <v>6218261</v>
      </c>
      <c r="K9" s="25">
        <v>6537150</v>
      </c>
    </row>
    <row r="10" spans="1:11" ht="25.5">
      <c r="A10" s="27" t="s">
        <v>127</v>
      </c>
      <c r="B10" s="28">
        <f>SUM(B5:B9)</f>
        <v>128795000</v>
      </c>
      <c r="C10" s="29">
        <f aca="true" t="shared" si="0" ref="C10:K10">SUM(C5:C9)</f>
        <v>149741000</v>
      </c>
      <c r="D10" s="30">
        <f t="shared" si="0"/>
        <v>149205303</v>
      </c>
      <c r="E10" s="28">
        <f t="shared" si="0"/>
        <v>151105000</v>
      </c>
      <c r="F10" s="29">
        <f t="shared" si="0"/>
        <v>162106006</v>
      </c>
      <c r="G10" s="31">
        <f t="shared" si="0"/>
        <v>162106006</v>
      </c>
      <c r="H10" s="32">
        <f t="shared" si="0"/>
        <v>172391861</v>
      </c>
      <c r="I10" s="28">
        <f t="shared" si="0"/>
        <v>177022669</v>
      </c>
      <c r="J10" s="29">
        <f t="shared" si="0"/>
        <v>176226378</v>
      </c>
      <c r="K10" s="31">
        <f t="shared" si="0"/>
        <v>188594273</v>
      </c>
    </row>
    <row r="11" spans="1:11" ht="13.5">
      <c r="A11" s="22" t="s">
        <v>22</v>
      </c>
      <c r="B11" s="6">
        <v>33229000</v>
      </c>
      <c r="C11" s="6">
        <v>39757000</v>
      </c>
      <c r="D11" s="23">
        <v>44493055</v>
      </c>
      <c r="E11" s="24">
        <v>60735000</v>
      </c>
      <c r="F11" s="6">
        <v>60735000</v>
      </c>
      <c r="G11" s="25">
        <v>60735000</v>
      </c>
      <c r="H11" s="26">
        <v>49767128</v>
      </c>
      <c r="I11" s="24">
        <v>62851914</v>
      </c>
      <c r="J11" s="6">
        <v>66044101</v>
      </c>
      <c r="K11" s="25">
        <v>69256593</v>
      </c>
    </row>
    <row r="12" spans="1:11" ht="13.5">
      <c r="A12" s="22" t="s">
        <v>23</v>
      </c>
      <c r="B12" s="6">
        <v>6135000</v>
      </c>
      <c r="C12" s="6">
        <v>6174000</v>
      </c>
      <c r="D12" s="23">
        <v>6783733</v>
      </c>
      <c r="E12" s="24">
        <v>8646000</v>
      </c>
      <c r="F12" s="6">
        <v>8646000</v>
      </c>
      <c r="G12" s="25">
        <v>8646000</v>
      </c>
      <c r="H12" s="26">
        <v>8568526</v>
      </c>
      <c r="I12" s="24">
        <v>10151644</v>
      </c>
      <c r="J12" s="6">
        <v>10699832</v>
      </c>
      <c r="K12" s="25">
        <v>11288323</v>
      </c>
    </row>
    <row r="13" spans="1:11" ht="13.5">
      <c r="A13" s="22" t="s">
        <v>128</v>
      </c>
      <c r="B13" s="6">
        <v>8064000</v>
      </c>
      <c r="C13" s="6">
        <v>11430000</v>
      </c>
      <c r="D13" s="23">
        <v>10370543</v>
      </c>
      <c r="E13" s="24">
        <v>10869000</v>
      </c>
      <c r="F13" s="6">
        <v>13869000</v>
      </c>
      <c r="G13" s="25">
        <v>13869000</v>
      </c>
      <c r="H13" s="26">
        <v>11734606</v>
      </c>
      <c r="I13" s="24">
        <v>14604032</v>
      </c>
      <c r="J13" s="6">
        <v>15392650</v>
      </c>
      <c r="K13" s="25">
        <v>16239245</v>
      </c>
    </row>
    <row r="14" spans="1:11" ht="13.5">
      <c r="A14" s="22" t="s">
        <v>24</v>
      </c>
      <c r="B14" s="6">
        <v>864000</v>
      </c>
      <c r="C14" s="6">
        <v>321000</v>
      </c>
      <c r="D14" s="23">
        <v>0</v>
      </c>
      <c r="E14" s="24">
        <v>897000</v>
      </c>
      <c r="F14" s="6">
        <v>897000</v>
      </c>
      <c r="G14" s="25">
        <v>897000</v>
      </c>
      <c r="H14" s="26">
        <v>0</v>
      </c>
      <c r="I14" s="24">
        <v>839889</v>
      </c>
      <c r="J14" s="6">
        <v>885243</v>
      </c>
      <c r="K14" s="25">
        <v>933931</v>
      </c>
    </row>
    <row r="15" spans="1:11" ht="13.5">
      <c r="A15" s="22" t="s">
        <v>25</v>
      </c>
      <c r="B15" s="6">
        <v>20533000</v>
      </c>
      <c r="C15" s="6">
        <v>22924000</v>
      </c>
      <c r="D15" s="23">
        <v>25047668</v>
      </c>
      <c r="E15" s="24">
        <v>32849000</v>
      </c>
      <c r="F15" s="6">
        <v>32260000</v>
      </c>
      <c r="G15" s="25">
        <v>32260000</v>
      </c>
      <c r="H15" s="26">
        <v>26165356</v>
      </c>
      <c r="I15" s="24">
        <v>33961780</v>
      </c>
      <c r="J15" s="6">
        <v>35795716</v>
      </c>
      <c r="K15" s="25">
        <v>37764480</v>
      </c>
    </row>
    <row r="16" spans="1:11" ht="13.5">
      <c r="A16" s="33" t="s">
        <v>26</v>
      </c>
      <c r="B16" s="6">
        <v>215000</v>
      </c>
      <c r="C16" s="6">
        <v>327000</v>
      </c>
      <c r="D16" s="23">
        <v>1337400</v>
      </c>
      <c r="E16" s="24">
        <v>2655000</v>
      </c>
      <c r="F16" s="6">
        <v>2655000</v>
      </c>
      <c r="G16" s="25">
        <v>2655000</v>
      </c>
      <c r="H16" s="26">
        <v>1812391</v>
      </c>
      <c r="I16" s="24">
        <v>6559482</v>
      </c>
      <c r="J16" s="6">
        <v>6913694</v>
      </c>
      <c r="K16" s="25">
        <v>7293947</v>
      </c>
    </row>
    <row r="17" spans="1:11" ht="13.5">
      <c r="A17" s="22" t="s">
        <v>27</v>
      </c>
      <c r="B17" s="6">
        <v>42071000</v>
      </c>
      <c r="C17" s="6">
        <v>36296000</v>
      </c>
      <c r="D17" s="23">
        <v>44892757</v>
      </c>
      <c r="E17" s="24">
        <v>44694000</v>
      </c>
      <c r="F17" s="6">
        <v>49668000</v>
      </c>
      <c r="G17" s="25">
        <v>49668000</v>
      </c>
      <c r="H17" s="26">
        <v>50476614</v>
      </c>
      <c r="I17" s="24">
        <v>55382040</v>
      </c>
      <c r="J17" s="6">
        <v>49418546</v>
      </c>
      <c r="K17" s="25">
        <v>47849778</v>
      </c>
    </row>
    <row r="18" spans="1:11" ht="13.5">
      <c r="A18" s="34" t="s">
        <v>28</v>
      </c>
      <c r="B18" s="35">
        <f>SUM(B11:B17)</f>
        <v>111111000</v>
      </c>
      <c r="C18" s="36">
        <f aca="true" t="shared" si="1" ref="C18:K18">SUM(C11:C17)</f>
        <v>117229000</v>
      </c>
      <c r="D18" s="37">
        <f t="shared" si="1"/>
        <v>132925156</v>
      </c>
      <c r="E18" s="35">
        <f t="shared" si="1"/>
        <v>161345000</v>
      </c>
      <c r="F18" s="36">
        <f t="shared" si="1"/>
        <v>168730000</v>
      </c>
      <c r="G18" s="38">
        <f t="shared" si="1"/>
        <v>168730000</v>
      </c>
      <c r="H18" s="39">
        <f t="shared" si="1"/>
        <v>148524621</v>
      </c>
      <c r="I18" s="35">
        <f t="shared" si="1"/>
        <v>184350781</v>
      </c>
      <c r="J18" s="36">
        <f t="shared" si="1"/>
        <v>185149782</v>
      </c>
      <c r="K18" s="38">
        <f t="shared" si="1"/>
        <v>190626297</v>
      </c>
    </row>
    <row r="19" spans="1:11" ht="13.5">
      <c r="A19" s="34" t="s">
        <v>29</v>
      </c>
      <c r="B19" s="40">
        <f>+B10-B18</f>
        <v>17684000</v>
      </c>
      <c r="C19" s="41">
        <f aca="true" t="shared" si="2" ref="C19:K19">+C10-C18</f>
        <v>32512000</v>
      </c>
      <c r="D19" s="42">
        <f t="shared" si="2"/>
        <v>16280147</v>
      </c>
      <c r="E19" s="40">
        <f t="shared" si="2"/>
        <v>-10240000</v>
      </c>
      <c r="F19" s="41">
        <f t="shared" si="2"/>
        <v>-6623994</v>
      </c>
      <c r="G19" s="43">
        <f t="shared" si="2"/>
        <v>-6623994</v>
      </c>
      <c r="H19" s="44">
        <f t="shared" si="2"/>
        <v>23867240</v>
      </c>
      <c r="I19" s="40">
        <f t="shared" si="2"/>
        <v>-7328112</v>
      </c>
      <c r="J19" s="41">
        <f t="shared" si="2"/>
        <v>-8923404</v>
      </c>
      <c r="K19" s="43">
        <f t="shared" si="2"/>
        <v>-2032024</v>
      </c>
    </row>
    <row r="20" spans="1:11" ht="13.5">
      <c r="A20" s="22" t="s">
        <v>30</v>
      </c>
      <c r="B20" s="24">
        <v>24187000</v>
      </c>
      <c r="C20" s="6">
        <v>24523000</v>
      </c>
      <c r="D20" s="23">
        <v>27159788</v>
      </c>
      <c r="E20" s="24">
        <v>23685000</v>
      </c>
      <c r="F20" s="6">
        <v>23685000</v>
      </c>
      <c r="G20" s="25">
        <v>23685000</v>
      </c>
      <c r="H20" s="26">
        <v>34492888</v>
      </c>
      <c r="I20" s="24">
        <v>22940000</v>
      </c>
      <c r="J20" s="6">
        <v>23340000</v>
      </c>
      <c r="K20" s="25">
        <v>23340000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41871000</v>
      </c>
      <c r="C22" s="52">
        <f aca="true" t="shared" si="3" ref="C22:K22">SUM(C19:C21)</f>
        <v>57035000</v>
      </c>
      <c r="D22" s="53">
        <f t="shared" si="3"/>
        <v>43439935</v>
      </c>
      <c r="E22" s="51">
        <f t="shared" si="3"/>
        <v>13445000</v>
      </c>
      <c r="F22" s="52">
        <f t="shared" si="3"/>
        <v>17061006</v>
      </c>
      <c r="G22" s="54">
        <f t="shared" si="3"/>
        <v>17061006</v>
      </c>
      <c r="H22" s="55">
        <f t="shared" si="3"/>
        <v>58360128</v>
      </c>
      <c r="I22" s="51">
        <f t="shared" si="3"/>
        <v>15611888</v>
      </c>
      <c r="J22" s="52">
        <f t="shared" si="3"/>
        <v>14416596</v>
      </c>
      <c r="K22" s="54">
        <f t="shared" si="3"/>
        <v>21307976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41871000</v>
      </c>
      <c r="C24" s="41">
        <f aca="true" t="shared" si="4" ref="C24:K24">SUM(C22:C23)</f>
        <v>57035000</v>
      </c>
      <c r="D24" s="42">
        <f t="shared" si="4"/>
        <v>43439935</v>
      </c>
      <c r="E24" s="40">
        <f t="shared" si="4"/>
        <v>13445000</v>
      </c>
      <c r="F24" s="41">
        <f t="shared" si="4"/>
        <v>17061006</v>
      </c>
      <c r="G24" s="43">
        <f t="shared" si="4"/>
        <v>17061006</v>
      </c>
      <c r="H24" s="44">
        <f t="shared" si="4"/>
        <v>58360128</v>
      </c>
      <c r="I24" s="40">
        <f t="shared" si="4"/>
        <v>15611888</v>
      </c>
      <c r="J24" s="41">
        <f t="shared" si="4"/>
        <v>14416596</v>
      </c>
      <c r="K24" s="43">
        <f t="shared" si="4"/>
        <v>21307976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37242000</v>
      </c>
      <c r="C27" s="7">
        <v>63104000</v>
      </c>
      <c r="D27" s="64">
        <v>31398431</v>
      </c>
      <c r="E27" s="65">
        <v>79111974</v>
      </c>
      <c r="F27" s="7">
        <v>71492000</v>
      </c>
      <c r="G27" s="66">
        <v>71492000</v>
      </c>
      <c r="H27" s="67">
        <v>37318922</v>
      </c>
      <c r="I27" s="65">
        <v>79353050</v>
      </c>
      <c r="J27" s="7">
        <v>71930489</v>
      </c>
      <c r="K27" s="66">
        <v>40896098</v>
      </c>
    </row>
    <row r="28" spans="1:11" ht="13.5">
      <c r="A28" s="68" t="s">
        <v>30</v>
      </c>
      <c r="B28" s="6">
        <v>24187000</v>
      </c>
      <c r="C28" s="6">
        <v>29362000</v>
      </c>
      <c r="D28" s="23">
        <v>23711000</v>
      </c>
      <c r="E28" s="24">
        <v>22501000</v>
      </c>
      <c r="F28" s="6">
        <v>22501000</v>
      </c>
      <c r="G28" s="25">
        <v>22501000</v>
      </c>
      <c r="H28" s="26">
        <v>28685000</v>
      </c>
      <c r="I28" s="24">
        <v>27686193</v>
      </c>
      <c r="J28" s="6">
        <v>22173000</v>
      </c>
      <c r="K28" s="25">
        <v>23224650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13055000</v>
      </c>
      <c r="C31" s="6">
        <v>33742000</v>
      </c>
      <c r="D31" s="23">
        <v>7687431</v>
      </c>
      <c r="E31" s="24">
        <v>56610974</v>
      </c>
      <c r="F31" s="6">
        <v>48991000</v>
      </c>
      <c r="G31" s="25">
        <v>48991000</v>
      </c>
      <c r="H31" s="26">
        <v>8633922</v>
      </c>
      <c r="I31" s="24">
        <v>51666857</v>
      </c>
      <c r="J31" s="6">
        <v>49757489</v>
      </c>
      <c r="K31" s="25">
        <v>17671448</v>
      </c>
    </row>
    <row r="32" spans="1:11" ht="13.5">
      <c r="A32" s="34" t="s">
        <v>36</v>
      </c>
      <c r="B32" s="7">
        <f>SUM(B28:B31)</f>
        <v>37242000</v>
      </c>
      <c r="C32" s="7">
        <f aca="true" t="shared" si="5" ref="C32:K32">SUM(C28:C31)</f>
        <v>63104000</v>
      </c>
      <c r="D32" s="64">
        <f t="shared" si="5"/>
        <v>31398431</v>
      </c>
      <c r="E32" s="65">
        <f t="shared" si="5"/>
        <v>79111974</v>
      </c>
      <c r="F32" s="7">
        <f t="shared" si="5"/>
        <v>71492000</v>
      </c>
      <c r="G32" s="66">
        <f t="shared" si="5"/>
        <v>71492000</v>
      </c>
      <c r="H32" s="67">
        <f t="shared" si="5"/>
        <v>37318922</v>
      </c>
      <c r="I32" s="65">
        <f t="shared" si="5"/>
        <v>79353050</v>
      </c>
      <c r="J32" s="7">
        <f t="shared" si="5"/>
        <v>71930489</v>
      </c>
      <c r="K32" s="66">
        <f t="shared" si="5"/>
        <v>40896098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92048990</v>
      </c>
      <c r="C35" s="6">
        <v>129061946</v>
      </c>
      <c r="D35" s="23">
        <v>150585250</v>
      </c>
      <c r="E35" s="24">
        <v>61790000</v>
      </c>
      <c r="F35" s="6">
        <v>103785000</v>
      </c>
      <c r="G35" s="25">
        <v>103785000</v>
      </c>
      <c r="H35" s="26">
        <v>188921859</v>
      </c>
      <c r="I35" s="24">
        <v>98428605</v>
      </c>
      <c r="J35" s="6">
        <v>53612986</v>
      </c>
      <c r="K35" s="25">
        <v>45108106</v>
      </c>
    </row>
    <row r="36" spans="1:11" ht="13.5">
      <c r="A36" s="22" t="s">
        <v>39</v>
      </c>
      <c r="B36" s="6">
        <v>209314863</v>
      </c>
      <c r="C36" s="6">
        <v>233443840</v>
      </c>
      <c r="D36" s="23">
        <v>255578480</v>
      </c>
      <c r="E36" s="24">
        <v>268929000</v>
      </c>
      <c r="F36" s="6">
        <v>268929000</v>
      </c>
      <c r="G36" s="25">
        <v>268929000</v>
      </c>
      <c r="H36" s="26">
        <v>313162800</v>
      </c>
      <c r="I36" s="24">
        <v>213808237</v>
      </c>
      <c r="J36" s="6">
        <v>225353077</v>
      </c>
      <c r="K36" s="25">
        <v>237264153</v>
      </c>
    </row>
    <row r="37" spans="1:11" ht="13.5">
      <c r="A37" s="22" t="s">
        <v>40</v>
      </c>
      <c r="B37" s="6">
        <v>22001611</v>
      </c>
      <c r="C37" s="6">
        <v>18633023</v>
      </c>
      <c r="D37" s="23">
        <v>17450693</v>
      </c>
      <c r="E37" s="24">
        <v>14262000</v>
      </c>
      <c r="F37" s="6">
        <v>9835000</v>
      </c>
      <c r="G37" s="25">
        <v>9835000</v>
      </c>
      <c r="H37" s="26">
        <v>21510738</v>
      </c>
      <c r="I37" s="24">
        <v>10556255</v>
      </c>
      <c r="J37" s="6">
        <v>10915493</v>
      </c>
      <c r="K37" s="25">
        <v>11515844</v>
      </c>
    </row>
    <row r="38" spans="1:11" ht="13.5">
      <c r="A38" s="22" t="s">
        <v>41</v>
      </c>
      <c r="B38" s="6">
        <v>3953122</v>
      </c>
      <c r="C38" s="6">
        <v>4992196</v>
      </c>
      <c r="D38" s="23">
        <v>5220737</v>
      </c>
      <c r="E38" s="24">
        <v>5698000</v>
      </c>
      <c r="F38" s="6">
        <v>5698000</v>
      </c>
      <c r="G38" s="25">
        <v>5698000</v>
      </c>
      <c r="H38" s="26">
        <v>5596868</v>
      </c>
      <c r="I38" s="24">
        <v>5999994</v>
      </c>
      <c r="J38" s="6">
        <v>6323993</v>
      </c>
      <c r="K38" s="25">
        <v>6671813</v>
      </c>
    </row>
    <row r="39" spans="1:11" ht="13.5">
      <c r="A39" s="22" t="s">
        <v>42</v>
      </c>
      <c r="B39" s="6">
        <v>275409120</v>
      </c>
      <c r="C39" s="6">
        <v>338880567</v>
      </c>
      <c r="D39" s="23">
        <v>383492300</v>
      </c>
      <c r="E39" s="24">
        <v>310759000</v>
      </c>
      <c r="F39" s="6">
        <v>357181000</v>
      </c>
      <c r="G39" s="25">
        <v>357181000</v>
      </c>
      <c r="H39" s="26">
        <v>474977053</v>
      </c>
      <c r="I39" s="24">
        <v>295680593</v>
      </c>
      <c r="J39" s="6">
        <v>261726577</v>
      </c>
      <c r="K39" s="25">
        <v>264184602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56027539</v>
      </c>
      <c r="C42" s="6">
        <v>69336613</v>
      </c>
      <c r="D42" s="23">
        <v>49080669</v>
      </c>
      <c r="E42" s="24">
        <v>21111000</v>
      </c>
      <c r="F42" s="6">
        <v>21414180</v>
      </c>
      <c r="G42" s="25">
        <v>21414180</v>
      </c>
      <c r="H42" s="26">
        <v>76037620</v>
      </c>
      <c r="I42" s="24">
        <v>22703439</v>
      </c>
      <c r="J42" s="6">
        <v>26488169</v>
      </c>
      <c r="K42" s="25">
        <v>31706266</v>
      </c>
    </row>
    <row r="43" spans="1:11" ht="13.5">
      <c r="A43" s="22" t="s">
        <v>45</v>
      </c>
      <c r="B43" s="6">
        <v>-38189284</v>
      </c>
      <c r="C43" s="6">
        <v>-35027330</v>
      </c>
      <c r="D43" s="23">
        <v>-29255150</v>
      </c>
      <c r="E43" s="24">
        <v>-79111000</v>
      </c>
      <c r="F43" s="6">
        <v>-71492004</v>
      </c>
      <c r="G43" s="25">
        <v>-71492004</v>
      </c>
      <c r="H43" s="26">
        <v>-40187090</v>
      </c>
      <c r="I43" s="24">
        <v>-79353050</v>
      </c>
      <c r="J43" s="6">
        <v>-71929983</v>
      </c>
      <c r="K43" s="25">
        <v>-40896207</v>
      </c>
    </row>
    <row r="44" spans="1:11" ht="13.5">
      <c r="A44" s="22" t="s">
        <v>46</v>
      </c>
      <c r="B44" s="6">
        <v>-381561</v>
      </c>
      <c r="C44" s="6">
        <v>-566009</v>
      </c>
      <c r="D44" s="23">
        <v>-734511</v>
      </c>
      <c r="E44" s="24">
        <v>-646000</v>
      </c>
      <c r="F44" s="6">
        <v>-646008</v>
      </c>
      <c r="G44" s="25">
        <v>-646008</v>
      </c>
      <c r="H44" s="26">
        <v>-947397</v>
      </c>
      <c r="I44" s="24">
        <v>-733000</v>
      </c>
      <c r="J44" s="6">
        <v>-772000</v>
      </c>
      <c r="K44" s="25">
        <v>-815000</v>
      </c>
    </row>
    <row r="45" spans="1:11" ht="13.5">
      <c r="A45" s="34" t="s">
        <v>47</v>
      </c>
      <c r="B45" s="7">
        <v>77094792</v>
      </c>
      <c r="C45" s="7">
        <v>110840066</v>
      </c>
      <c r="D45" s="64">
        <v>129931074</v>
      </c>
      <c r="E45" s="65">
        <v>48786000</v>
      </c>
      <c r="F45" s="7">
        <v>79207168</v>
      </c>
      <c r="G45" s="66">
        <v>79207168</v>
      </c>
      <c r="H45" s="67">
        <v>164834206</v>
      </c>
      <c r="I45" s="65">
        <v>72548389</v>
      </c>
      <c r="J45" s="7">
        <v>26334575</v>
      </c>
      <c r="K45" s="66">
        <v>16329634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77096793</v>
      </c>
      <c r="C48" s="6">
        <v>110840066</v>
      </c>
      <c r="D48" s="23">
        <v>129931073</v>
      </c>
      <c r="E48" s="24">
        <v>48798000</v>
      </c>
      <c r="F48" s="6">
        <v>79207000</v>
      </c>
      <c r="G48" s="25">
        <v>79207000</v>
      </c>
      <c r="H48" s="26">
        <v>164834205</v>
      </c>
      <c r="I48" s="24">
        <v>72547971</v>
      </c>
      <c r="J48" s="6">
        <v>26334798</v>
      </c>
      <c r="K48" s="25">
        <v>16329617</v>
      </c>
    </row>
    <row r="49" spans="1:11" ht="13.5">
      <c r="A49" s="22" t="s">
        <v>50</v>
      </c>
      <c r="B49" s="6">
        <f>+B75</f>
        <v>-1996419.8076333664</v>
      </c>
      <c r="C49" s="6">
        <f aca="true" t="shared" si="6" ref="C49:K49">+C75</f>
        <v>-7170040.14080023</v>
      </c>
      <c r="D49" s="23">
        <f t="shared" si="6"/>
        <v>-9204292.65671042</v>
      </c>
      <c r="E49" s="24">
        <f t="shared" si="6"/>
        <v>14972970.817319836</v>
      </c>
      <c r="F49" s="6">
        <f t="shared" si="6"/>
        <v>15221174.77896459</v>
      </c>
      <c r="G49" s="25">
        <f t="shared" si="6"/>
        <v>15221174.77896459</v>
      </c>
      <c r="H49" s="26">
        <f t="shared" si="6"/>
        <v>20682234.26537013</v>
      </c>
      <c r="I49" s="24">
        <f t="shared" si="6"/>
        <v>14572194.72950999</v>
      </c>
      <c r="J49" s="6">
        <f t="shared" si="6"/>
        <v>-9384518.322791811</v>
      </c>
      <c r="K49" s="25">
        <f t="shared" si="6"/>
        <v>-10558491.865075264</v>
      </c>
    </row>
    <row r="50" spans="1:11" ht="13.5">
      <c r="A50" s="34" t="s">
        <v>51</v>
      </c>
      <c r="B50" s="7">
        <f>+B48-B49</f>
        <v>79093212.80763337</v>
      </c>
      <c r="C50" s="7">
        <f aca="true" t="shared" si="7" ref="C50:K50">+C48-C49</f>
        <v>118010106.14080024</v>
      </c>
      <c r="D50" s="64">
        <f t="shared" si="7"/>
        <v>139135365.65671042</v>
      </c>
      <c r="E50" s="65">
        <f t="shared" si="7"/>
        <v>33825029.18268016</v>
      </c>
      <c r="F50" s="7">
        <f t="shared" si="7"/>
        <v>63985825.221035406</v>
      </c>
      <c r="G50" s="66">
        <f t="shared" si="7"/>
        <v>63985825.221035406</v>
      </c>
      <c r="H50" s="67">
        <f t="shared" si="7"/>
        <v>144151970.73462987</v>
      </c>
      <c r="I50" s="65">
        <f t="shared" si="7"/>
        <v>57975776.270490006</v>
      </c>
      <c r="J50" s="7">
        <f t="shared" si="7"/>
        <v>35719316.322791815</v>
      </c>
      <c r="K50" s="66">
        <f t="shared" si="7"/>
        <v>26888108.865075264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186045340</v>
      </c>
      <c r="C53" s="6">
        <v>204111752</v>
      </c>
      <c r="D53" s="23">
        <v>227832382</v>
      </c>
      <c r="E53" s="24">
        <v>275095429</v>
      </c>
      <c r="F53" s="6">
        <v>313193355</v>
      </c>
      <c r="G53" s="25">
        <v>313193355</v>
      </c>
      <c r="H53" s="26">
        <v>279604718</v>
      </c>
      <c r="I53" s="24">
        <v>407150437</v>
      </c>
      <c r="J53" s="6">
        <v>494473575</v>
      </c>
      <c r="K53" s="25">
        <v>551608918</v>
      </c>
    </row>
    <row r="54" spans="1:11" ht="13.5">
      <c r="A54" s="22" t="s">
        <v>128</v>
      </c>
      <c r="B54" s="6">
        <v>8064000</v>
      </c>
      <c r="C54" s="6">
        <v>11430000</v>
      </c>
      <c r="D54" s="23">
        <v>10370543</v>
      </c>
      <c r="E54" s="24">
        <v>10869000</v>
      </c>
      <c r="F54" s="6">
        <v>13869000</v>
      </c>
      <c r="G54" s="25">
        <v>13869000</v>
      </c>
      <c r="H54" s="26">
        <v>11734606</v>
      </c>
      <c r="I54" s="24">
        <v>14604032</v>
      </c>
      <c r="J54" s="6">
        <v>15392650</v>
      </c>
      <c r="K54" s="25">
        <v>16239245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23500000</v>
      </c>
      <c r="J55" s="6">
        <v>0</v>
      </c>
      <c r="K55" s="25">
        <v>0</v>
      </c>
    </row>
    <row r="56" spans="1:11" ht="13.5">
      <c r="A56" s="22" t="s">
        <v>55</v>
      </c>
      <c r="B56" s="6">
        <v>2723794</v>
      </c>
      <c r="C56" s="6">
        <v>3978411</v>
      </c>
      <c r="D56" s="23">
        <v>4514007</v>
      </c>
      <c r="E56" s="24">
        <v>7124654</v>
      </c>
      <c r="F56" s="6">
        <v>7067654</v>
      </c>
      <c r="G56" s="25">
        <v>7067654</v>
      </c>
      <c r="H56" s="26">
        <v>4994367</v>
      </c>
      <c r="I56" s="24">
        <v>10687712</v>
      </c>
      <c r="J56" s="6">
        <v>11265394</v>
      </c>
      <c r="K56" s="25">
        <v>11885106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2901684</v>
      </c>
      <c r="J59" s="6">
        <v>2539368</v>
      </c>
      <c r="K59" s="25">
        <v>2679033</v>
      </c>
    </row>
    <row r="60" spans="1:11" ht="13.5">
      <c r="A60" s="33" t="s">
        <v>58</v>
      </c>
      <c r="B60" s="6">
        <v>205000</v>
      </c>
      <c r="C60" s="6">
        <v>180000</v>
      </c>
      <c r="D60" s="23">
        <v>0</v>
      </c>
      <c r="E60" s="24">
        <v>3788999</v>
      </c>
      <c r="F60" s="6">
        <v>0</v>
      </c>
      <c r="G60" s="25">
        <v>0</v>
      </c>
      <c r="H60" s="26">
        <v>3573979</v>
      </c>
      <c r="I60" s="24">
        <v>420000</v>
      </c>
      <c r="J60" s="6">
        <v>403428</v>
      </c>
      <c r="K60" s="25">
        <v>467366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8222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754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63607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1.238163808672329</v>
      </c>
      <c r="C70" s="5">
        <f aca="true" t="shared" si="8" ref="C70:K70">IF(ISERROR(C71/C72),0,(C71/C72))</f>
        <v>1.0688264745655187</v>
      </c>
      <c r="D70" s="5">
        <f t="shared" si="8"/>
        <v>0.9597903234000449</v>
      </c>
      <c r="E70" s="5">
        <f t="shared" si="8"/>
        <v>0.9001298631989042</v>
      </c>
      <c r="F70" s="5">
        <f t="shared" si="8"/>
        <v>0.824103882375922</v>
      </c>
      <c r="G70" s="5">
        <f t="shared" si="8"/>
        <v>0.824103882375922</v>
      </c>
      <c r="H70" s="5">
        <f t="shared" si="8"/>
        <v>1.2057445311750037</v>
      </c>
      <c r="I70" s="5">
        <f t="shared" si="8"/>
        <v>0.888078447788026</v>
      </c>
      <c r="J70" s="5">
        <f t="shared" si="8"/>
        <v>0.8831730070484085</v>
      </c>
      <c r="K70" s="5">
        <f t="shared" si="8"/>
        <v>0.8963190828078313</v>
      </c>
    </row>
    <row r="71" spans="1:11" ht="12.75" hidden="1">
      <c r="A71" s="1" t="s">
        <v>134</v>
      </c>
      <c r="B71" s="1">
        <f>+B83</f>
        <v>69244311</v>
      </c>
      <c r="C71" s="1">
        <f aca="true" t="shared" si="9" ref="C71:K71">+C83</f>
        <v>64021637</v>
      </c>
      <c r="D71" s="1">
        <f t="shared" si="9"/>
        <v>59284584</v>
      </c>
      <c r="E71" s="1">
        <f t="shared" si="9"/>
        <v>50599000</v>
      </c>
      <c r="F71" s="1">
        <f t="shared" si="9"/>
        <v>53588184</v>
      </c>
      <c r="G71" s="1">
        <f t="shared" si="9"/>
        <v>53588184</v>
      </c>
      <c r="H71" s="1">
        <f t="shared" si="9"/>
        <v>90460301</v>
      </c>
      <c r="I71" s="1">
        <f t="shared" si="9"/>
        <v>61160659</v>
      </c>
      <c r="J71" s="1">
        <f t="shared" si="9"/>
        <v>64460876</v>
      </c>
      <c r="K71" s="1">
        <f t="shared" si="9"/>
        <v>68997692</v>
      </c>
    </row>
    <row r="72" spans="1:11" ht="12.75" hidden="1">
      <c r="A72" s="1" t="s">
        <v>135</v>
      </c>
      <c r="B72" s="1">
        <f>+B77</f>
        <v>55925000</v>
      </c>
      <c r="C72" s="1">
        <f aca="true" t="shared" si="10" ref="C72:K72">+C77</f>
        <v>59899000</v>
      </c>
      <c r="D72" s="1">
        <f t="shared" si="10"/>
        <v>61768266</v>
      </c>
      <c r="E72" s="1">
        <f t="shared" si="10"/>
        <v>56213000</v>
      </c>
      <c r="F72" s="1">
        <f t="shared" si="10"/>
        <v>65026006</v>
      </c>
      <c r="G72" s="1">
        <f t="shared" si="10"/>
        <v>65026006</v>
      </c>
      <c r="H72" s="1">
        <f t="shared" si="10"/>
        <v>75024434</v>
      </c>
      <c r="I72" s="1">
        <f t="shared" si="10"/>
        <v>68868532</v>
      </c>
      <c r="J72" s="1">
        <f t="shared" si="10"/>
        <v>72987824</v>
      </c>
      <c r="K72" s="1">
        <f t="shared" si="10"/>
        <v>76978939</v>
      </c>
    </row>
    <row r="73" spans="1:11" ht="12.75" hidden="1">
      <c r="A73" s="1" t="s">
        <v>136</v>
      </c>
      <c r="B73" s="1">
        <f>+B74</f>
        <v>4638547.333333333</v>
      </c>
      <c r="C73" s="1">
        <f aca="true" t="shared" si="11" ref="C73:K73">+(C78+C80+C81+C82)-(B78+B80+B81+B82)</f>
        <v>3146653</v>
      </c>
      <c r="D73" s="1">
        <f t="shared" si="11"/>
        <v>2476210</v>
      </c>
      <c r="E73" s="1">
        <f t="shared" si="11"/>
        <v>-7145599</v>
      </c>
      <c r="F73" s="1">
        <f>+(F78+F80+F81+F82)-(D78+D80+D81+D82)</f>
        <v>4440401</v>
      </c>
      <c r="G73" s="1">
        <f>+(G78+G80+G81+G82)-(D78+D80+D81+D82)</f>
        <v>4440401</v>
      </c>
      <c r="H73" s="1">
        <f>+(H78+H80+H81+H82)-(D78+D80+D81+D82)</f>
        <v>3623804</v>
      </c>
      <c r="I73" s="1">
        <f>+(I78+I80+I81+I82)-(E78+E80+E81+E82)</f>
        <v>12888634</v>
      </c>
      <c r="J73" s="1">
        <f t="shared" si="11"/>
        <v>1397554</v>
      </c>
      <c r="K73" s="1">
        <f t="shared" si="11"/>
        <v>1500301</v>
      </c>
    </row>
    <row r="74" spans="1:11" ht="12.75" hidden="1">
      <c r="A74" s="1" t="s">
        <v>137</v>
      </c>
      <c r="B74" s="1">
        <f>+TREND(C74:E74)</f>
        <v>4638547.333333333</v>
      </c>
      <c r="C74" s="1">
        <f>+C73</f>
        <v>3146653</v>
      </c>
      <c r="D74" s="1">
        <f aca="true" t="shared" si="12" ref="D74:K74">+D73</f>
        <v>2476210</v>
      </c>
      <c r="E74" s="1">
        <f t="shared" si="12"/>
        <v>-7145599</v>
      </c>
      <c r="F74" s="1">
        <f t="shared" si="12"/>
        <v>4440401</v>
      </c>
      <c r="G74" s="1">
        <f t="shared" si="12"/>
        <v>4440401</v>
      </c>
      <c r="H74" s="1">
        <f t="shared" si="12"/>
        <v>3623804</v>
      </c>
      <c r="I74" s="1">
        <f t="shared" si="12"/>
        <v>12888634</v>
      </c>
      <c r="J74" s="1">
        <f t="shared" si="12"/>
        <v>1397554</v>
      </c>
      <c r="K74" s="1">
        <f t="shared" si="12"/>
        <v>1500301</v>
      </c>
    </row>
    <row r="75" spans="1:11" ht="12.75" hidden="1">
      <c r="A75" s="1" t="s">
        <v>138</v>
      </c>
      <c r="B75" s="1">
        <f>+B84-(((B80+B81+B78)*B70)-B79)</f>
        <v>-1996419.8076333664</v>
      </c>
      <c r="C75" s="1">
        <f aca="true" t="shared" si="13" ref="C75:K75">+C84-(((C80+C81+C78)*C70)-C79)</f>
        <v>-7170040.14080023</v>
      </c>
      <c r="D75" s="1">
        <f t="shared" si="13"/>
        <v>-9204292.65671042</v>
      </c>
      <c r="E75" s="1">
        <f t="shared" si="13"/>
        <v>14972970.817319836</v>
      </c>
      <c r="F75" s="1">
        <f t="shared" si="13"/>
        <v>15221174.77896459</v>
      </c>
      <c r="G75" s="1">
        <f t="shared" si="13"/>
        <v>15221174.77896459</v>
      </c>
      <c r="H75" s="1">
        <f t="shared" si="13"/>
        <v>20682234.26537013</v>
      </c>
      <c r="I75" s="1">
        <f t="shared" si="13"/>
        <v>14572194.72950999</v>
      </c>
      <c r="J75" s="1">
        <f t="shared" si="13"/>
        <v>-9384518.322791811</v>
      </c>
      <c r="K75" s="1">
        <f t="shared" si="13"/>
        <v>-10558491.865075264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55925000</v>
      </c>
      <c r="C77" s="3">
        <v>59899000</v>
      </c>
      <c r="D77" s="3">
        <v>61768266</v>
      </c>
      <c r="E77" s="3">
        <v>56213000</v>
      </c>
      <c r="F77" s="3">
        <v>65026006</v>
      </c>
      <c r="G77" s="3">
        <v>65026006</v>
      </c>
      <c r="H77" s="3">
        <v>75024434</v>
      </c>
      <c r="I77" s="3">
        <v>68868532</v>
      </c>
      <c r="J77" s="3">
        <v>72987824</v>
      </c>
      <c r="K77" s="3">
        <v>76978939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15975201</v>
      </c>
      <c r="C79" s="3">
        <v>11706920</v>
      </c>
      <c r="D79" s="3">
        <v>10123580</v>
      </c>
      <c r="E79" s="3">
        <v>6956000</v>
      </c>
      <c r="F79" s="3">
        <v>2529000</v>
      </c>
      <c r="G79" s="3">
        <v>2529000</v>
      </c>
      <c r="H79" s="3">
        <v>13405885</v>
      </c>
      <c r="I79" s="3">
        <v>2863037</v>
      </c>
      <c r="J79" s="3">
        <v>2806841</v>
      </c>
      <c r="K79" s="3">
        <v>2961217</v>
      </c>
    </row>
    <row r="80" spans="1:11" ht="12.75" hidden="1">
      <c r="A80" s="2" t="s">
        <v>67</v>
      </c>
      <c r="B80" s="3">
        <v>10390647</v>
      </c>
      <c r="C80" s="3">
        <v>12638232</v>
      </c>
      <c r="D80" s="3">
        <v>15755037</v>
      </c>
      <c r="E80" s="3">
        <v>12992000</v>
      </c>
      <c r="F80" s="3">
        <v>24578000</v>
      </c>
      <c r="G80" s="3">
        <v>24578000</v>
      </c>
      <c r="H80" s="3">
        <v>18277209</v>
      </c>
      <c r="I80" s="3">
        <v>25880634</v>
      </c>
      <c r="J80" s="3">
        <v>27278188</v>
      </c>
      <c r="K80" s="3">
        <v>28778489</v>
      </c>
    </row>
    <row r="81" spans="1:11" ht="12.75" hidden="1">
      <c r="A81" s="2" t="s">
        <v>68</v>
      </c>
      <c r="B81" s="3">
        <v>4124089</v>
      </c>
      <c r="C81" s="3">
        <v>5023157</v>
      </c>
      <c r="D81" s="3">
        <v>4382562</v>
      </c>
      <c r="E81" s="3">
        <v>0</v>
      </c>
      <c r="F81" s="3">
        <v>0</v>
      </c>
      <c r="G81" s="3">
        <v>0</v>
      </c>
      <c r="H81" s="3">
        <v>3013081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2471113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69244311</v>
      </c>
      <c r="C83" s="3">
        <v>64021637</v>
      </c>
      <c r="D83" s="3">
        <v>59284584</v>
      </c>
      <c r="E83" s="3">
        <v>50599000</v>
      </c>
      <c r="F83" s="3">
        <v>53588184</v>
      </c>
      <c r="G83" s="3">
        <v>53588184</v>
      </c>
      <c r="H83" s="3">
        <v>90460301</v>
      </c>
      <c r="I83" s="3">
        <v>61160659</v>
      </c>
      <c r="J83" s="3">
        <v>64460876</v>
      </c>
      <c r="K83" s="3">
        <v>68997692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19711458</v>
      </c>
      <c r="F84" s="3">
        <v>32947000</v>
      </c>
      <c r="G84" s="3">
        <v>32947000</v>
      </c>
      <c r="H84" s="3">
        <v>32947000</v>
      </c>
      <c r="I84" s="3">
        <v>34693191</v>
      </c>
      <c r="J84" s="3">
        <v>11900000</v>
      </c>
      <c r="K84" s="3">
        <v>12275000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145000897</v>
      </c>
      <c r="C6" s="6">
        <v>145147918</v>
      </c>
      <c r="D6" s="23">
        <v>136637840</v>
      </c>
      <c r="E6" s="24">
        <v>159035904</v>
      </c>
      <c r="F6" s="6">
        <v>130951113</v>
      </c>
      <c r="G6" s="25">
        <v>130951113</v>
      </c>
      <c r="H6" s="26">
        <v>127677292</v>
      </c>
      <c r="I6" s="24">
        <v>145503458</v>
      </c>
      <c r="J6" s="6">
        <v>159326286</v>
      </c>
      <c r="K6" s="25">
        <v>174462283</v>
      </c>
    </row>
    <row r="7" spans="1:11" ht="13.5">
      <c r="A7" s="22" t="s">
        <v>19</v>
      </c>
      <c r="B7" s="6">
        <v>3676614</v>
      </c>
      <c r="C7" s="6">
        <v>4936681</v>
      </c>
      <c r="D7" s="23">
        <v>3107911</v>
      </c>
      <c r="E7" s="24">
        <v>1943831</v>
      </c>
      <c r="F7" s="6">
        <v>9634912</v>
      </c>
      <c r="G7" s="25">
        <v>9634912</v>
      </c>
      <c r="H7" s="26">
        <v>8086492</v>
      </c>
      <c r="I7" s="24">
        <v>7250000</v>
      </c>
      <c r="J7" s="6">
        <v>7928750</v>
      </c>
      <c r="K7" s="25">
        <v>8671432</v>
      </c>
    </row>
    <row r="8" spans="1:11" ht="13.5">
      <c r="A8" s="22" t="s">
        <v>20</v>
      </c>
      <c r="B8" s="6">
        <v>372902593</v>
      </c>
      <c r="C8" s="6">
        <v>386611747</v>
      </c>
      <c r="D8" s="23">
        <v>385967080</v>
      </c>
      <c r="E8" s="24">
        <v>441250002</v>
      </c>
      <c r="F8" s="6">
        <v>460250055</v>
      </c>
      <c r="G8" s="25">
        <v>460250055</v>
      </c>
      <c r="H8" s="26">
        <v>456658166</v>
      </c>
      <c r="I8" s="24">
        <v>509101000</v>
      </c>
      <c r="J8" s="6">
        <v>541734000</v>
      </c>
      <c r="K8" s="25">
        <v>612641000</v>
      </c>
    </row>
    <row r="9" spans="1:11" ht="13.5">
      <c r="A9" s="22" t="s">
        <v>21</v>
      </c>
      <c r="B9" s="6">
        <v>34107220</v>
      </c>
      <c r="C9" s="6">
        <v>45852339</v>
      </c>
      <c r="D9" s="23">
        <v>36778332</v>
      </c>
      <c r="E9" s="24">
        <v>43603738</v>
      </c>
      <c r="F9" s="6">
        <v>53623237</v>
      </c>
      <c r="G9" s="25">
        <v>53623237</v>
      </c>
      <c r="H9" s="26">
        <v>27338961</v>
      </c>
      <c r="I9" s="24">
        <v>61088816</v>
      </c>
      <c r="J9" s="6">
        <v>64091937</v>
      </c>
      <c r="K9" s="25">
        <v>69507266</v>
      </c>
    </row>
    <row r="10" spans="1:11" ht="25.5">
      <c r="A10" s="27" t="s">
        <v>127</v>
      </c>
      <c r="B10" s="28">
        <f>SUM(B5:B9)</f>
        <v>555687324</v>
      </c>
      <c r="C10" s="29">
        <f aca="true" t="shared" si="0" ref="C10:K10">SUM(C5:C9)</f>
        <v>582548685</v>
      </c>
      <c r="D10" s="30">
        <f t="shared" si="0"/>
        <v>562491163</v>
      </c>
      <c r="E10" s="28">
        <f t="shared" si="0"/>
        <v>645833475</v>
      </c>
      <c r="F10" s="29">
        <f t="shared" si="0"/>
        <v>654459317</v>
      </c>
      <c r="G10" s="31">
        <f t="shared" si="0"/>
        <v>654459317</v>
      </c>
      <c r="H10" s="32">
        <f t="shared" si="0"/>
        <v>619760911</v>
      </c>
      <c r="I10" s="28">
        <f t="shared" si="0"/>
        <v>722943274</v>
      </c>
      <c r="J10" s="29">
        <f t="shared" si="0"/>
        <v>773080973</v>
      </c>
      <c r="K10" s="31">
        <f t="shared" si="0"/>
        <v>865281981</v>
      </c>
    </row>
    <row r="11" spans="1:11" ht="13.5">
      <c r="A11" s="22" t="s">
        <v>22</v>
      </c>
      <c r="B11" s="6">
        <v>161903153</v>
      </c>
      <c r="C11" s="6">
        <v>171705103</v>
      </c>
      <c r="D11" s="23">
        <v>185749993</v>
      </c>
      <c r="E11" s="24">
        <v>204889225</v>
      </c>
      <c r="F11" s="6">
        <v>204276205</v>
      </c>
      <c r="G11" s="25">
        <v>204276205</v>
      </c>
      <c r="H11" s="26">
        <v>186446114</v>
      </c>
      <c r="I11" s="24">
        <v>238041646</v>
      </c>
      <c r="J11" s="6">
        <v>256146011</v>
      </c>
      <c r="K11" s="25">
        <v>276179339</v>
      </c>
    </row>
    <row r="12" spans="1:11" ht="13.5">
      <c r="A12" s="22" t="s">
        <v>23</v>
      </c>
      <c r="B12" s="6">
        <v>9068543</v>
      </c>
      <c r="C12" s="6">
        <v>10269054</v>
      </c>
      <c r="D12" s="23">
        <v>8584332</v>
      </c>
      <c r="E12" s="24">
        <v>11809498</v>
      </c>
      <c r="F12" s="6">
        <v>9515995</v>
      </c>
      <c r="G12" s="25">
        <v>9515995</v>
      </c>
      <c r="H12" s="26">
        <v>8405692</v>
      </c>
      <c r="I12" s="24">
        <v>9951582</v>
      </c>
      <c r="J12" s="6">
        <v>10545521</v>
      </c>
      <c r="K12" s="25">
        <v>11174922</v>
      </c>
    </row>
    <row r="13" spans="1:11" ht="13.5">
      <c r="A13" s="22" t="s">
        <v>128</v>
      </c>
      <c r="B13" s="6">
        <v>-136135500</v>
      </c>
      <c r="C13" s="6">
        <v>73493636</v>
      </c>
      <c r="D13" s="23">
        <v>90430512</v>
      </c>
      <c r="E13" s="24">
        <v>76970325</v>
      </c>
      <c r="F13" s="6">
        <v>77281325</v>
      </c>
      <c r="G13" s="25">
        <v>77281325</v>
      </c>
      <c r="H13" s="26">
        <v>81789590</v>
      </c>
      <c r="I13" s="24">
        <v>82285488</v>
      </c>
      <c r="J13" s="6">
        <v>89947681</v>
      </c>
      <c r="K13" s="25">
        <v>98372443</v>
      </c>
    </row>
    <row r="14" spans="1:11" ht="13.5">
      <c r="A14" s="22" t="s">
        <v>24</v>
      </c>
      <c r="B14" s="6">
        <v>11246933</v>
      </c>
      <c r="C14" s="6">
        <v>8447809</v>
      </c>
      <c r="D14" s="23">
        <v>9976764</v>
      </c>
      <c r="E14" s="24">
        <v>10906303</v>
      </c>
      <c r="F14" s="6">
        <v>9461797</v>
      </c>
      <c r="G14" s="25">
        <v>9461797</v>
      </c>
      <c r="H14" s="26">
        <v>9745721</v>
      </c>
      <c r="I14" s="24">
        <v>9927854</v>
      </c>
      <c r="J14" s="6">
        <v>9395712</v>
      </c>
      <c r="K14" s="25">
        <v>5458042</v>
      </c>
    </row>
    <row r="15" spans="1:11" ht="13.5">
      <c r="A15" s="22" t="s">
        <v>25</v>
      </c>
      <c r="B15" s="6">
        <v>127275129</v>
      </c>
      <c r="C15" s="6">
        <v>124318144</v>
      </c>
      <c r="D15" s="23">
        <v>107944590</v>
      </c>
      <c r="E15" s="24">
        <v>138842791</v>
      </c>
      <c r="F15" s="6">
        <v>132424970</v>
      </c>
      <c r="G15" s="25">
        <v>132424970</v>
      </c>
      <c r="H15" s="26">
        <v>143807552</v>
      </c>
      <c r="I15" s="24">
        <v>149698531</v>
      </c>
      <c r="J15" s="6">
        <v>168443772</v>
      </c>
      <c r="K15" s="25">
        <v>184576820</v>
      </c>
    </row>
    <row r="16" spans="1:11" ht="13.5">
      <c r="A16" s="33" t="s">
        <v>26</v>
      </c>
      <c r="B16" s="6">
        <v>35295494</v>
      </c>
      <c r="C16" s="6">
        <v>32584355</v>
      </c>
      <c r="D16" s="23">
        <v>7362708</v>
      </c>
      <c r="E16" s="24">
        <v>15789474</v>
      </c>
      <c r="F16" s="6">
        <v>31578947</v>
      </c>
      <c r="G16" s="25">
        <v>31578947</v>
      </c>
      <c r="H16" s="26">
        <v>28532283</v>
      </c>
      <c r="I16" s="24">
        <v>26086957</v>
      </c>
      <c r="J16" s="6">
        <v>13043478</v>
      </c>
      <c r="K16" s="25">
        <v>23478261</v>
      </c>
    </row>
    <row r="17" spans="1:11" ht="13.5">
      <c r="A17" s="22" t="s">
        <v>27</v>
      </c>
      <c r="B17" s="6">
        <v>198541965</v>
      </c>
      <c r="C17" s="6">
        <v>261504795</v>
      </c>
      <c r="D17" s="23">
        <v>199066992</v>
      </c>
      <c r="E17" s="24">
        <v>182739179</v>
      </c>
      <c r="F17" s="6">
        <v>188460933</v>
      </c>
      <c r="G17" s="25">
        <v>188460933</v>
      </c>
      <c r="H17" s="26">
        <v>201778365</v>
      </c>
      <c r="I17" s="24">
        <v>204099541</v>
      </c>
      <c r="J17" s="6">
        <v>209957621</v>
      </c>
      <c r="K17" s="25">
        <v>226415147</v>
      </c>
    </row>
    <row r="18" spans="1:11" ht="13.5">
      <c r="A18" s="34" t="s">
        <v>28</v>
      </c>
      <c r="B18" s="35">
        <f>SUM(B11:B17)</f>
        <v>407195717</v>
      </c>
      <c r="C18" s="36">
        <f aca="true" t="shared" si="1" ref="C18:K18">SUM(C11:C17)</f>
        <v>682322896</v>
      </c>
      <c r="D18" s="37">
        <f t="shared" si="1"/>
        <v>609115891</v>
      </c>
      <c r="E18" s="35">
        <f t="shared" si="1"/>
        <v>641946795</v>
      </c>
      <c r="F18" s="36">
        <f t="shared" si="1"/>
        <v>653000172</v>
      </c>
      <c r="G18" s="38">
        <f t="shared" si="1"/>
        <v>653000172</v>
      </c>
      <c r="H18" s="39">
        <f t="shared" si="1"/>
        <v>660505317</v>
      </c>
      <c r="I18" s="35">
        <f t="shared" si="1"/>
        <v>720091599</v>
      </c>
      <c r="J18" s="36">
        <f t="shared" si="1"/>
        <v>757479796</v>
      </c>
      <c r="K18" s="38">
        <f t="shared" si="1"/>
        <v>825654974</v>
      </c>
    </row>
    <row r="19" spans="1:11" ht="13.5">
      <c r="A19" s="34" t="s">
        <v>29</v>
      </c>
      <c r="B19" s="40">
        <f>+B10-B18</f>
        <v>148491607</v>
      </c>
      <c r="C19" s="41">
        <f aca="true" t="shared" si="2" ref="C19:K19">+C10-C18</f>
        <v>-99774211</v>
      </c>
      <c r="D19" s="42">
        <f t="shared" si="2"/>
        <v>-46624728</v>
      </c>
      <c r="E19" s="40">
        <f t="shared" si="2"/>
        <v>3886680</v>
      </c>
      <c r="F19" s="41">
        <f t="shared" si="2"/>
        <v>1459145</v>
      </c>
      <c r="G19" s="43">
        <f t="shared" si="2"/>
        <v>1459145</v>
      </c>
      <c r="H19" s="44">
        <f t="shared" si="2"/>
        <v>-40744406</v>
      </c>
      <c r="I19" s="40">
        <f t="shared" si="2"/>
        <v>2851675</v>
      </c>
      <c r="J19" s="41">
        <f t="shared" si="2"/>
        <v>15601177</v>
      </c>
      <c r="K19" s="43">
        <f t="shared" si="2"/>
        <v>39627007</v>
      </c>
    </row>
    <row r="20" spans="1:11" ht="13.5">
      <c r="A20" s="22" t="s">
        <v>30</v>
      </c>
      <c r="B20" s="24">
        <v>340835152</v>
      </c>
      <c r="C20" s="6">
        <v>522258555</v>
      </c>
      <c r="D20" s="23">
        <v>376947500</v>
      </c>
      <c r="E20" s="24">
        <v>392626000</v>
      </c>
      <c r="F20" s="6">
        <v>374626000</v>
      </c>
      <c r="G20" s="25">
        <v>374626000</v>
      </c>
      <c r="H20" s="26">
        <v>343197540</v>
      </c>
      <c r="I20" s="24">
        <v>336720000</v>
      </c>
      <c r="J20" s="6">
        <v>287440000</v>
      </c>
      <c r="K20" s="25">
        <v>292458000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489326759</v>
      </c>
      <c r="C22" s="52">
        <f aca="true" t="shared" si="3" ref="C22:K22">SUM(C19:C21)</f>
        <v>422484344</v>
      </c>
      <c r="D22" s="53">
        <f t="shared" si="3"/>
        <v>330322772</v>
      </c>
      <c r="E22" s="51">
        <f t="shared" si="3"/>
        <v>396512680</v>
      </c>
      <c r="F22" s="52">
        <f t="shared" si="3"/>
        <v>376085145</v>
      </c>
      <c r="G22" s="54">
        <f t="shared" si="3"/>
        <v>376085145</v>
      </c>
      <c r="H22" s="55">
        <f t="shared" si="3"/>
        <v>302453134</v>
      </c>
      <c r="I22" s="51">
        <f t="shared" si="3"/>
        <v>339571675</v>
      </c>
      <c r="J22" s="52">
        <f t="shared" si="3"/>
        <v>303041177</v>
      </c>
      <c r="K22" s="54">
        <f t="shared" si="3"/>
        <v>332085007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489326759</v>
      </c>
      <c r="C24" s="41">
        <f aca="true" t="shared" si="4" ref="C24:K24">SUM(C22:C23)</f>
        <v>422484344</v>
      </c>
      <c r="D24" s="42">
        <f t="shared" si="4"/>
        <v>330322772</v>
      </c>
      <c r="E24" s="40">
        <f t="shared" si="4"/>
        <v>396512680</v>
      </c>
      <c r="F24" s="41">
        <f t="shared" si="4"/>
        <v>376085145</v>
      </c>
      <c r="G24" s="43">
        <f t="shared" si="4"/>
        <v>376085145</v>
      </c>
      <c r="H24" s="44">
        <f t="shared" si="4"/>
        <v>302453134</v>
      </c>
      <c r="I24" s="40">
        <f t="shared" si="4"/>
        <v>339571675</v>
      </c>
      <c r="J24" s="41">
        <f t="shared" si="4"/>
        <v>303041177</v>
      </c>
      <c r="K24" s="43">
        <f t="shared" si="4"/>
        <v>332085007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353349811</v>
      </c>
      <c r="C27" s="7">
        <v>500714197</v>
      </c>
      <c r="D27" s="64">
        <v>362369624</v>
      </c>
      <c r="E27" s="65">
        <v>354720174</v>
      </c>
      <c r="F27" s="7">
        <v>337303304</v>
      </c>
      <c r="G27" s="66">
        <v>337303304</v>
      </c>
      <c r="H27" s="67">
        <v>306157099</v>
      </c>
      <c r="I27" s="65">
        <v>364302652</v>
      </c>
      <c r="J27" s="7">
        <v>324868173</v>
      </c>
      <c r="K27" s="66">
        <v>380344762</v>
      </c>
    </row>
    <row r="28" spans="1:11" ht="13.5">
      <c r="A28" s="68" t="s">
        <v>30</v>
      </c>
      <c r="B28" s="6">
        <v>254419755</v>
      </c>
      <c r="C28" s="6">
        <v>349736491</v>
      </c>
      <c r="D28" s="23">
        <v>238493731</v>
      </c>
      <c r="E28" s="24">
        <v>343957016</v>
      </c>
      <c r="F28" s="6">
        <v>328619304</v>
      </c>
      <c r="G28" s="25">
        <v>328619304</v>
      </c>
      <c r="H28" s="26">
        <v>301937130</v>
      </c>
      <c r="I28" s="24">
        <v>292800001</v>
      </c>
      <c r="J28" s="6">
        <v>249947825</v>
      </c>
      <c r="K28" s="25">
        <v>171010435</v>
      </c>
    </row>
    <row r="29" spans="1:11" ht="13.5">
      <c r="A29" s="22" t="s">
        <v>132</v>
      </c>
      <c r="B29" s="6">
        <v>72534056</v>
      </c>
      <c r="C29" s="6">
        <v>125309979</v>
      </c>
      <c r="D29" s="23">
        <v>109730276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63148521</v>
      </c>
      <c r="J30" s="6">
        <v>0</v>
      </c>
      <c r="K30" s="25">
        <v>0</v>
      </c>
    </row>
    <row r="31" spans="1:11" ht="13.5">
      <c r="A31" s="22" t="s">
        <v>35</v>
      </c>
      <c r="B31" s="6">
        <v>26396000</v>
      </c>
      <c r="C31" s="6">
        <v>25667727</v>
      </c>
      <c r="D31" s="23">
        <v>14145618</v>
      </c>
      <c r="E31" s="24">
        <v>10763158</v>
      </c>
      <c r="F31" s="6">
        <v>8684000</v>
      </c>
      <c r="G31" s="25">
        <v>8684000</v>
      </c>
      <c r="H31" s="26">
        <v>4219970</v>
      </c>
      <c r="I31" s="24">
        <v>8354130</v>
      </c>
      <c r="J31" s="6">
        <v>74920348</v>
      </c>
      <c r="K31" s="25">
        <v>209334326</v>
      </c>
    </row>
    <row r="32" spans="1:11" ht="13.5">
      <c r="A32" s="34" t="s">
        <v>36</v>
      </c>
      <c r="B32" s="7">
        <f>SUM(B28:B31)</f>
        <v>353349811</v>
      </c>
      <c r="C32" s="7">
        <f aca="true" t="shared" si="5" ref="C32:K32">SUM(C28:C31)</f>
        <v>500714197</v>
      </c>
      <c r="D32" s="64">
        <f t="shared" si="5"/>
        <v>362369625</v>
      </c>
      <c r="E32" s="65">
        <f t="shared" si="5"/>
        <v>354720174</v>
      </c>
      <c r="F32" s="7">
        <f t="shared" si="5"/>
        <v>337303304</v>
      </c>
      <c r="G32" s="66">
        <f t="shared" si="5"/>
        <v>337303304</v>
      </c>
      <c r="H32" s="67">
        <f t="shared" si="5"/>
        <v>306157100</v>
      </c>
      <c r="I32" s="65">
        <f t="shared" si="5"/>
        <v>364302652</v>
      </c>
      <c r="J32" s="7">
        <f t="shared" si="5"/>
        <v>324868173</v>
      </c>
      <c r="K32" s="66">
        <f t="shared" si="5"/>
        <v>380344761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267413326</v>
      </c>
      <c r="C35" s="6">
        <v>305931723</v>
      </c>
      <c r="D35" s="23">
        <v>148296644</v>
      </c>
      <c r="E35" s="24">
        <v>134692067</v>
      </c>
      <c r="F35" s="6">
        <v>162811462</v>
      </c>
      <c r="G35" s="25">
        <v>162811462</v>
      </c>
      <c r="H35" s="26">
        <v>217802012</v>
      </c>
      <c r="I35" s="24">
        <v>317369879</v>
      </c>
      <c r="J35" s="6">
        <v>458338645</v>
      </c>
      <c r="K35" s="25">
        <v>544610364</v>
      </c>
    </row>
    <row r="36" spans="1:11" ht="13.5">
      <c r="A36" s="22" t="s">
        <v>39</v>
      </c>
      <c r="B36" s="6">
        <v>1589936651</v>
      </c>
      <c r="C36" s="6">
        <v>2016440205</v>
      </c>
      <c r="D36" s="23">
        <v>2289940217</v>
      </c>
      <c r="E36" s="24">
        <v>2512451537</v>
      </c>
      <c r="F36" s="6">
        <v>2494723539</v>
      </c>
      <c r="G36" s="25">
        <v>2494723539</v>
      </c>
      <c r="H36" s="26">
        <v>2495179824</v>
      </c>
      <c r="I36" s="24">
        <v>2867388357</v>
      </c>
      <c r="J36" s="6">
        <v>3071952741</v>
      </c>
      <c r="K36" s="25">
        <v>3351965926</v>
      </c>
    </row>
    <row r="37" spans="1:11" ht="13.5">
      <c r="A37" s="22" t="s">
        <v>40</v>
      </c>
      <c r="B37" s="6">
        <v>300510035</v>
      </c>
      <c r="C37" s="6">
        <v>381587248</v>
      </c>
      <c r="D37" s="23">
        <v>262923109</v>
      </c>
      <c r="E37" s="24">
        <v>91363384</v>
      </c>
      <c r="F37" s="6">
        <v>103233672</v>
      </c>
      <c r="G37" s="25">
        <v>103233672</v>
      </c>
      <c r="H37" s="26">
        <v>217425200</v>
      </c>
      <c r="I37" s="24">
        <v>126062412</v>
      </c>
      <c r="J37" s="6">
        <v>99694355</v>
      </c>
      <c r="K37" s="25">
        <v>79171892</v>
      </c>
    </row>
    <row r="38" spans="1:11" ht="13.5">
      <c r="A38" s="22" t="s">
        <v>41</v>
      </c>
      <c r="B38" s="6">
        <v>120113014</v>
      </c>
      <c r="C38" s="6">
        <v>93418081</v>
      </c>
      <c r="D38" s="23">
        <v>87137520</v>
      </c>
      <c r="E38" s="24">
        <v>75106878</v>
      </c>
      <c r="F38" s="6">
        <v>81971188</v>
      </c>
      <c r="G38" s="25">
        <v>81971188</v>
      </c>
      <c r="H38" s="26">
        <v>87780318</v>
      </c>
      <c r="I38" s="24">
        <v>90306206</v>
      </c>
      <c r="J38" s="6">
        <v>65075228</v>
      </c>
      <c r="K38" s="25">
        <v>41122730</v>
      </c>
    </row>
    <row r="39" spans="1:11" ht="13.5">
      <c r="A39" s="22" t="s">
        <v>42</v>
      </c>
      <c r="B39" s="6">
        <v>1436726928</v>
      </c>
      <c r="C39" s="6">
        <v>1847366599</v>
      </c>
      <c r="D39" s="23">
        <v>2088176232</v>
      </c>
      <c r="E39" s="24">
        <v>2480673342</v>
      </c>
      <c r="F39" s="6">
        <v>2472330141</v>
      </c>
      <c r="G39" s="25">
        <v>2472330141</v>
      </c>
      <c r="H39" s="26">
        <v>2407776318</v>
      </c>
      <c r="I39" s="24">
        <v>2968389618</v>
      </c>
      <c r="J39" s="6">
        <v>3365521803</v>
      </c>
      <c r="K39" s="25">
        <v>3776281668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355190379</v>
      </c>
      <c r="C42" s="6">
        <v>606775788</v>
      </c>
      <c r="D42" s="23">
        <v>359377334</v>
      </c>
      <c r="E42" s="24">
        <v>415906907</v>
      </c>
      <c r="F42" s="6">
        <v>412288831</v>
      </c>
      <c r="G42" s="25">
        <v>412288831</v>
      </c>
      <c r="H42" s="26">
        <v>-4865317</v>
      </c>
      <c r="I42" s="24">
        <v>379844150</v>
      </c>
      <c r="J42" s="6">
        <v>389539391</v>
      </c>
      <c r="K42" s="25">
        <v>417216270</v>
      </c>
    </row>
    <row r="43" spans="1:11" ht="13.5">
      <c r="A43" s="22" t="s">
        <v>45</v>
      </c>
      <c r="B43" s="6">
        <v>-354850635</v>
      </c>
      <c r="C43" s="6">
        <v>-584639510</v>
      </c>
      <c r="D43" s="23">
        <v>-363630175</v>
      </c>
      <c r="E43" s="24">
        <v>-333590988</v>
      </c>
      <c r="F43" s="6">
        <v>-337519177</v>
      </c>
      <c r="G43" s="25">
        <v>-337519177</v>
      </c>
      <c r="H43" s="26">
        <v>97135534</v>
      </c>
      <c r="I43" s="24">
        <v>-235767475</v>
      </c>
      <c r="J43" s="6">
        <v>-231259365</v>
      </c>
      <c r="K43" s="25">
        <v>-314215897</v>
      </c>
    </row>
    <row r="44" spans="1:11" ht="13.5">
      <c r="A44" s="22" t="s">
        <v>46</v>
      </c>
      <c r="B44" s="6">
        <v>-10678549</v>
      </c>
      <c r="C44" s="6">
        <v>-22711377</v>
      </c>
      <c r="D44" s="23">
        <v>-25594466</v>
      </c>
      <c r="E44" s="24">
        <v>-41737457</v>
      </c>
      <c r="F44" s="6">
        <v>-11703855</v>
      </c>
      <c r="G44" s="25">
        <v>-11703855</v>
      </c>
      <c r="H44" s="26">
        <v>-27333666</v>
      </c>
      <c r="I44" s="24">
        <v>-25283349</v>
      </c>
      <c r="J44" s="6">
        <v>-25674507</v>
      </c>
      <c r="K44" s="25">
        <v>-26091983</v>
      </c>
    </row>
    <row r="45" spans="1:11" ht="13.5">
      <c r="A45" s="34" t="s">
        <v>47</v>
      </c>
      <c r="B45" s="7">
        <v>36718014</v>
      </c>
      <c r="C45" s="7">
        <v>36142916</v>
      </c>
      <c r="D45" s="64">
        <v>6295610</v>
      </c>
      <c r="E45" s="65">
        <v>42606532</v>
      </c>
      <c r="F45" s="7">
        <v>69361409</v>
      </c>
      <c r="G45" s="66">
        <v>69361409</v>
      </c>
      <c r="H45" s="67">
        <v>70703174</v>
      </c>
      <c r="I45" s="65">
        <v>174462943</v>
      </c>
      <c r="J45" s="7">
        <v>307068462</v>
      </c>
      <c r="K45" s="66">
        <v>383976852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59700437</v>
      </c>
      <c r="C48" s="6">
        <v>60562627</v>
      </c>
      <c r="D48" s="23">
        <v>32105483</v>
      </c>
      <c r="E48" s="24">
        <v>42606528</v>
      </c>
      <c r="F48" s="6">
        <v>65093141</v>
      </c>
      <c r="G48" s="25">
        <v>65093141</v>
      </c>
      <c r="H48" s="26">
        <v>97989603</v>
      </c>
      <c r="I48" s="24">
        <v>202473372</v>
      </c>
      <c r="J48" s="6">
        <v>307068476</v>
      </c>
      <c r="K48" s="25">
        <v>383976867</v>
      </c>
    </row>
    <row r="49" spans="1:11" ht="13.5">
      <c r="A49" s="22" t="s">
        <v>50</v>
      </c>
      <c r="B49" s="6">
        <f>+B75</f>
        <v>170049417.91907015</v>
      </c>
      <c r="C49" s="6">
        <f aca="true" t="shared" si="6" ref="C49:K49">+C75</f>
        <v>234436308.58999425</v>
      </c>
      <c r="D49" s="23">
        <f t="shared" si="6"/>
        <v>158111972.31884298</v>
      </c>
      <c r="E49" s="24">
        <f t="shared" si="6"/>
        <v>-9000785.330960616</v>
      </c>
      <c r="F49" s="6">
        <f t="shared" si="6"/>
        <v>28428100.112532005</v>
      </c>
      <c r="G49" s="25">
        <f t="shared" si="6"/>
        <v>28428100.112532005</v>
      </c>
      <c r="H49" s="26">
        <f t="shared" si="6"/>
        <v>135316271.49100387</v>
      </c>
      <c r="I49" s="24">
        <f t="shared" si="6"/>
        <v>1029493.5324743986</v>
      </c>
      <c r="J49" s="6">
        <f t="shared" si="6"/>
        <v>-31895002.169329464</v>
      </c>
      <c r="K49" s="25">
        <f t="shared" si="6"/>
        <v>-61272535.12672953</v>
      </c>
    </row>
    <row r="50" spans="1:11" ht="13.5">
      <c r="A50" s="34" t="s">
        <v>51</v>
      </c>
      <c r="B50" s="7">
        <f>+B48-B49</f>
        <v>-110348980.91907015</v>
      </c>
      <c r="C50" s="7">
        <f aca="true" t="shared" si="7" ref="C50:K50">+C48-C49</f>
        <v>-173873681.58999425</v>
      </c>
      <c r="D50" s="64">
        <f t="shared" si="7"/>
        <v>-126006489.31884298</v>
      </c>
      <c r="E50" s="65">
        <f t="shared" si="7"/>
        <v>51607313.33096062</v>
      </c>
      <c r="F50" s="7">
        <f t="shared" si="7"/>
        <v>36665040.887467995</v>
      </c>
      <c r="G50" s="66">
        <f t="shared" si="7"/>
        <v>36665040.887467995</v>
      </c>
      <c r="H50" s="67">
        <f t="shared" si="7"/>
        <v>-37326668.49100387</v>
      </c>
      <c r="I50" s="65">
        <f t="shared" si="7"/>
        <v>201443878.4675256</v>
      </c>
      <c r="J50" s="7">
        <f t="shared" si="7"/>
        <v>338963478.16932946</v>
      </c>
      <c r="K50" s="66">
        <f t="shared" si="7"/>
        <v>445249402.12672955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1566954225</v>
      </c>
      <c r="C53" s="6">
        <v>1991985177</v>
      </c>
      <c r="D53" s="23">
        <v>2263514135</v>
      </c>
      <c r="E53" s="24">
        <v>2512451767</v>
      </c>
      <c r="F53" s="6">
        <v>2501022805</v>
      </c>
      <c r="G53" s="25">
        <v>2501022805</v>
      </c>
      <c r="H53" s="26">
        <v>2206342415</v>
      </c>
      <c r="I53" s="24">
        <v>2775131645</v>
      </c>
      <c r="J53" s="6">
        <v>3007494992</v>
      </c>
      <c r="K53" s="25">
        <v>3287285750</v>
      </c>
    </row>
    <row r="54" spans="1:11" ht="13.5">
      <c r="A54" s="22" t="s">
        <v>128</v>
      </c>
      <c r="B54" s="6">
        <v>-136135500</v>
      </c>
      <c r="C54" s="6">
        <v>73493636</v>
      </c>
      <c r="D54" s="23">
        <v>90430512</v>
      </c>
      <c r="E54" s="24">
        <v>76970325</v>
      </c>
      <c r="F54" s="6">
        <v>77281325</v>
      </c>
      <c r="G54" s="25">
        <v>77281325</v>
      </c>
      <c r="H54" s="26">
        <v>81789590</v>
      </c>
      <c r="I54" s="24">
        <v>82285488</v>
      </c>
      <c r="J54" s="6">
        <v>89947681</v>
      </c>
      <c r="K54" s="25">
        <v>98372443</v>
      </c>
    </row>
    <row r="55" spans="1:11" ht="13.5">
      <c r="A55" s="22" t="s">
        <v>54</v>
      </c>
      <c r="B55" s="6">
        <v>69812471</v>
      </c>
      <c r="C55" s="6">
        <v>623917</v>
      </c>
      <c r="D55" s="23">
        <v>59111480</v>
      </c>
      <c r="E55" s="24">
        <v>56006579</v>
      </c>
      <c r="F55" s="6">
        <v>44926957</v>
      </c>
      <c r="G55" s="25">
        <v>44926957</v>
      </c>
      <c r="H55" s="26">
        <v>52498597</v>
      </c>
      <c r="I55" s="24">
        <v>60383479</v>
      </c>
      <c r="J55" s="6">
        <v>86681739</v>
      </c>
      <c r="K55" s="25">
        <v>104504348</v>
      </c>
    </row>
    <row r="56" spans="1:11" ht="13.5">
      <c r="A56" s="22" t="s">
        <v>55</v>
      </c>
      <c r="B56" s="6">
        <v>52834449</v>
      </c>
      <c r="C56" s="6">
        <v>61565669</v>
      </c>
      <c r="D56" s="23">
        <v>32141962</v>
      </c>
      <c r="E56" s="24">
        <v>58740434</v>
      </c>
      <c r="F56" s="6">
        <v>0</v>
      </c>
      <c r="G56" s="25">
        <v>0</v>
      </c>
      <c r="H56" s="26">
        <v>0</v>
      </c>
      <c r="I56" s="24">
        <v>50153031</v>
      </c>
      <c r="J56" s="6">
        <v>53966447</v>
      </c>
      <c r="K56" s="25">
        <v>56934603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25041063</v>
      </c>
      <c r="F59" s="6">
        <v>19041683</v>
      </c>
      <c r="G59" s="25">
        <v>19041683</v>
      </c>
      <c r="H59" s="26">
        <v>19042314</v>
      </c>
      <c r="I59" s="24">
        <v>23148738</v>
      </c>
      <c r="J59" s="6">
        <v>25344064</v>
      </c>
      <c r="K59" s="25">
        <v>27747042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39852</v>
      </c>
      <c r="C62" s="92">
        <v>38497</v>
      </c>
      <c r="D62" s="93">
        <v>38497</v>
      </c>
      <c r="E62" s="91">
        <v>29961</v>
      </c>
      <c r="F62" s="92">
        <v>12117</v>
      </c>
      <c r="G62" s="93">
        <v>12117</v>
      </c>
      <c r="H62" s="94">
        <v>12117</v>
      </c>
      <c r="I62" s="91">
        <v>12117</v>
      </c>
      <c r="J62" s="92">
        <v>12117</v>
      </c>
      <c r="K62" s="93">
        <v>12117</v>
      </c>
    </row>
    <row r="63" spans="1:11" ht="13.5">
      <c r="A63" s="90" t="s">
        <v>61</v>
      </c>
      <c r="B63" s="91">
        <v>63185</v>
      </c>
      <c r="C63" s="92">
        <v>62602</v>
      </c>
      <c r="D63" s="93">
        <v>62602</v>
      </c>
      <c r="E63" s="91">
        <v>27719</v>
      </c>
      <c r="F63" s="92">
        <v>81518</v>
      </c>
      <c r="G63" s="93">
        <v>81518</v>
      </c>
      <c r="H63" s="94">
        <v>81518</v>
      </c>
      <c r="I63" s="91">
        <v>74046</v>
      </c>
      <c r="J63" s="92">
        <v>74046</v>
      </c>
      <c r="K63" s="93">
        <v>74046</v>
      </c>
    </row>
    <row r="64" spans="1:11" ht="13.5">
      <c r="A64" s="90" t="s">
        <v>62</v>
      </c>
      <c r="B64" s="91">
        <v>12938</v>
      </c>
      <c r="C64" s="92">
        <v>12938</v>
      </c>
      <c r="D64" s="93">
        <v>28007</v>
      </c>
      <c r="E64" s="91">
        <v>32875</v>
      </c>
      <c r="F64" s="92">
        <v>0</v>
      </c>
      <c r="G64" s="93">
        <v>0</v>
      </c>
      <c r="H64" s="94">
        <v>17519</v>
      </c>
      <c r="I64" s="91">
        <v>30807</v>
      </c>
      <c r="J64" s="92">
        <v>31165</v>
      </c>
      <c r="K64" s="93">
        <v>31529</v>
      </c>
    </row>
    <row r="65" spans="1:11" ht="13.5">
      <c r="A65" s="90" t="s">
        <v>63</v>
      </c>
      <c r="B65" s="91">
        <v>12629</v>
      </c>
      <c r="C65" s="92">
        <v>12536</v>
      </c>
      <c r="D65" s="93">
        <v>20287</v>
      </c>
      <c r="E65" s="91">
        <v>41503</v>
      </c>
      <c r="F65" s="92">
        <v>30953</v>
      </c>
      <c r="G65" s="93">
        <v>30953</v>
      </c>
      <c r="H65" s="94">
        <v>54433</v>
      </c>
      <c r="I65" s="91">
        <v>41282</v>
      </c>
      <c r="J65" s="92">
        <v>41569</v>
      </c>
      <c r="K65" s="93">
        <v>41862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0.5317325498856861</v>
      </c>
      <c r="C70" s="5">
        <f aca="true" t="shared" si="8" ref="C70:K70">IF(ISERROR(C71/C72),0,(C71/C72))</f>
        <v>0.48043714935943777</v>
      </c>
      <c r="D70" s="5">
        <f t="shared" si="8"/>
        <v>0.6567105402372738</v>
      </c>
      <c r="E70" s="5">
        <f t="shared" si="8"/>
        <v>1.0254280255785293</v>
      </c>
      <c r="F70" s="5">
        <f t="shared" si="8"/>
        <v>1.0133432624847385</v>
      </c>
      <c r="G70" s="5">
        <f t="shared" si="8"/>
        <v>1.0133432624847385</v>
      </c>
      <c r="H70" s="5">
        <f t="shared" si="8"/>
        <v>0.7470422988484956</v>
      </c>
      <c r="I70" s="5">
        <f t="shared" si="8"/>
        <v>0.7448870619430812</v>
      </c>
      <c r="J70" s="5">
        <f t="shared" si="8"/>
        <v>0.7415114656963322</v>
      </c>
      <c r="K70" s="5">
        <f t="shared" si="8"/>
        <v>0.7408042058560349</v>
      </c>
    </row>
    <row r="71" spans="1:11" ht="12.75" hidden="1">
      <c r="A71" s="1" t="s">
        <v>134</v>
      </c>
      <c r="B71" s="1">
        <f>+B83</f>
        <v>95232752</v>
      </c>
      <c r="C71" s="1">
        <f aca="true" t="shared" si="9" ref="C71:K71">+C83</f>
        <v>91763619</v>
      </c>
      <c r="D71" s="1">
        <f t="shared" si="9"/>
        <v>113884228</v>
      </c>
      <c r="E71" s="1">
        <f t="shared" si="9"/>
        <v>207792368</v>
      </c>
      <c r="F71" s="1">
        <f t="shared" si="9"/>
        <v>187037174</v>
      </c>
      <c r="G71" s="1">
        <f t="shared" si="9"/>
        <v>187037174</v>
      </c>
      <c r="H71" s="1">
        <f t="shared" si="9"/>
        <v>115803698</v>
      </c>
      <c r="I71" s="1">
        <f t="shared" si="9"/>
        <v>153887912</v>
      </c>
      <c r="J71" s="1">
        <f t="shared" si="9"/>
        <v>165667174</v>
      </c>
      <c r="K71" s="1">
        <f t="shared" si="9"/>
        <v>180733668</v>
      </c>
    </row>
    <row r="72" spans="1:11" ht="12.75" hidden="1">
      <c r="A72" s="1" t="s">
        <v>135</v>
      </c>
      <c r="B72" s="1">
        <f>+B77</f>
        <v>179098970</v>
      </c>
      <c r="C72" s="1">
        <f aca="true" t="shared" si="10" ref="C72:K72">+C77</f>
        <v>191000257</v>
      </c>
      <c r="D72" s="1">
        <f t="shared" si="10"/>
        <v>173416172</v>
      </c>
      <c r="E72" s="1">
        <f t="shared" si="10"/>
        <v>202639642</v>
      </c>
      <c r="F72" s="1">
        <f t="shared" si="10"/>
        <v>184574350</v>
      </c>
      <c r="G72" s="1">
        <f t="shared" si="10"/>
        <v>184574350</v>
      </c>
      <c r="H72" s="1">
        <f t="shared" si="10"/>
        <v>155016253</v>
      </c>
      <c r="I72" s="1">
        <f t="shared" si="10"/>
        <v>206592274</v>
      </c>
      <c r="J72" s="1">
        <f t="shared" si="10"/>
        <v>223418223</v>
      </c>
      <c r="K72" s="1">
        <f t="shared" si="10"/>
        <v>243969549</v>
      </c>
    </row>
    <row r="73" spans="1:11" ht="12.75" hidden="1">
      <c r="A73" s="1" t="s">
        <v>136</v>
      </c>
      <c r="B73" s="1">
        <f>+B74</f>
        <v>917722.6666666791</v>
      </c>
      <c r="C73" s="1">
        <f aca="true" t="shared" si="11" ref="C73:K73">+(C78+C80+C81+C82)-(B78+B80+B81+B82)</f>
        <v>43460639</v>
      </c>
      <c r="D73" s="1">
        <f t="shared" si="11"/>
        <v>-130213252</v>
      </c>
      <c r="E73" s="1">
        <f t="shared" si="11"/>
        <v>-48629645</v>
      </c>
      <c r="F73" s="1">
        <f>+(F78+F80+F81+F82)-(D78+D80+D81+D82)</f>
        <v>-42996863</v>
      </c>
      <c r="G73" s="1">
        <f>+(G78+G80+G81+G82)-(D78+D80+D81+D82)</f>
        <v>-42996863</v>
      </c>
      <c r="H73" s="1">
        <f>+(H78+H80+H81+H82)-(D78+D80+D81+D82)</f>
        <v>10633186</v>
      </c>
      <c r="I73" s="1">
        <f>+(I78+I80+I81+I82)-(E78+E80+E81+E82)</f>
        <v>51992741</v>
      </c>
      <c r="J73" s="1">
        <f t="shared" si="11"/>
        <v>9417468</v>
      </c>
      <c r="K73" s="1">
        <f t="shared" si="11"/>
        <v>10312128</v>
      </c>
    </row>
    <row r="74" spans="1:11" ht="12.75" hidden="1">
      <c r="A74" s="1" t="s">
        <v>137</v>
      </c>
      <c r="B74" s="1">
        <f>+TREND(C74:E74)</f>
        <v>917722.6666666791</v>
      </c>
      <c r="C74" s="1">
        <f>+C73</f>
        <v>43460639</v>
      </c>
      <c r="D74" s="1">
        <f aca="true" t="shared" si="12" ref="D74:K74">+D73</f>
        <v>-130213252</v>
      </c>
      <c r="E74" s="1">
        <f t="shared" si="12"/>
        <v>-48629645</v>
      </c>
      <c r="F74" s="1">
        <f t="shared" si="12"/>
        <v>-42996863</v>
      </c>
      <c r="G74" s="1">
        <f t="shared" si="12"/>
        <v>-42996863</v>
      </c>
      <c r="H74" s="1">
        <f t="shared" si="12"/>
        <v>10633186</v>
      </c>
      <c r="I74" s="1">
        <f t="shared" si="12"/>
        <v>51992741</v>
      </c>
      <c r="J74" s="1">
        <f t="shared" si="12"/>
        <v>9417468</v>
      </c>
      <c r="K74" s="1">
        <f t="shared" si="12"/>
        <v>10312128</v>
      </c>
    </row>
    <row r="75" spans="1:11" ht="12.75" hidden="1">
      <c r="A75" s="1" t="s">
        <v>138</v>
      </c>
      <c r="B75" s="1">
        <f>+B84-(((B80+B81+B78)*B70)-B79)</f>
        <v>170049417.91907015</v>
      </c>
      <c r="C75" s="1">
        <f aca="true" t="shared" si="13" ref="C75:K75">+C84-(((C80+C81+C78)*C70)-C79)</f>
        <v>234436308.58999425</v>
      </c>
      <c r="D75" s="1">
        <f t="shared" si="13"/>
        <v>158111972.31884298</v>
      </c>
      <c r="E75" s="1">
        <f t="shared" si="13"/>
        <v>-9000785.330960616</v>
      </c>
      <c r="F75" s="1">
        <f t="shared" si="13"/>
        <v>28428100.112532005</v>
      </c>
      <c r="G75" s="1">
        <f t="shared" si="13"/>
        <v>28428100.112532005</v>
      </c>
      <c r="H75" s="1">
        <f t="shared" si="13"/>
        <v>135316271.49100387</v>
      </c>
      <c r="I75" s="1">
        <f t="shared" si="13"/>
        <v>1029493.5324743986</v>
      </c>
      <c r="J75" s="1">
        <f t="shared" si="13"/>
        <v>-31895002.169329464</v>
      </c>
      <c r="K75" s="1">
        <f t="shared" si="13"/>
        <v>-61272535.12672953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179098970</v>
      </c>
      <c r="C77" s="3">
        <v>191000257</v>
      </c>
      <c r="D77" s="3">
        <v>173416172</v>
      </c>
      <c r="E77" s="3">
        <v>202639642</v>
      </c>
      <c r="F77" s="3">
        <v>184574350</v>
      </c>
      <c r="G77" s="3">
        <v>184574350</v>
      </c>
      <c r="H77" s="3">
        <v>155016253</v>
      </c>
      <c r="I77" s="3">
        <v>206592274</v>
      </c>
      <c r="J77" s="3">
        <v>223418223</v>
      </c>
      <c r="K77" s="3">
        <v>243969549</v>
      </c>
    </row>
    <row r="78" spans="1:11" ht="12.75" hidden="1">
      <c r="A78" s="2" t="s">
        <v>65</v>
      </c>
      <c r="B78" s="3">
        <v>0</v>
      </c>
      <c r="C78" s="3">
        <v>35314</v>
      </c>
      <c r="D78" s="3">
        <v>20632</v>
      </c>
      <c r="E78" s="3">
        <v>0</v>
      </c>
      <c r="F78" s="3">
        <v>0</v>
      </c>
      <c r="G78" s="3">
        <v>0</v>
      </c>
      <c r="H78" s="3">
        <v>453265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284772960</v>
      </c>
      <c r="C79" s="3">
        <v>358972757</v>
      </c>
      <c r="D79" s="3">
        <v>242828688</v>
      </c>
      <c r="E79" s="3">
        <v>73414878</v>
      </c>
      <c r="F79" s="3">
        <v>89578035</v>
      </c>
      <c r="G79" s="3">
        <v>89578035</v>
      </c>
      <c r="H79" s="3">
        <v>213626975</v>
      </c>
      <c r="I79" s="3">
        <v>71615833</v>
      </c>
      <c r="J79" s="3">
        <v>73238104</v>
      </c>
      <c r="K79" s="3">
        <v>51399562</v>
      </c>
    </row>
    <row r="80" spans="1:11" ht="12.75" hidden="1">
      <c r="A80" s="2" t="s">
        <v>67</v>
      </c>
      <c r="B80" s="3">
        <v>141568215</v>
      </c>
      <c r="C80" s="3">
        <v>112174209</v>
      </c>
      <c r="D80" s="3">
        <v>101557520</v>
      </c>
      <c r="E80" s="3">
        <v>80371963</v>
      </c>
      <c r="F80" s="3">
        <v>86004745</v>
      </c>
      <c r="G80" s="3">
        <v>86004745</v>
      </c>
      <c r="H80" s="3">
        <v>103009155</v>
      </c>
      <c r="I80" s="3">
        <v>132364704</v>
      </c>
      <c r="J80" s="3">
        <v>141782172</v>
      </c>
      <c r="K80" s="3">
        <v>152094300</v>
      </c>
    </row>
    <row r="81" spans="1:11" ht="12.75" hidden="1">
      <c r="A81" s="2" t="s">
        <v>68</v>
      </c>
      <c r="B81" s="3">
        <v>74186006</v>
      </c>
      <c r="C81" s="3">
        <v>147005337</v>
      </c>
      <c r="D81" s="3">
        <v>27423456</v>
      </c>
      <c r="E81" s="3">
        <v>0</v>
      </c>
      <c r="F81" s="3">
        <v>0</v>
      </c>
      <c r="G81" s="3">
        <v>0</v>
      </c>
      <c r="H81" s="3">
        <v>36172374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95232752</v>
      </c>
      <c r="C83" s="3">
        <v>91763619</v>
      </c>
      <c r="D83" s="3">
        <v>113884228</v>
      </c>
      <c r="E83" s="3">
        <v>207792368</v>
      </c>
      <c r="F83" s="3">
        <v>187037174</v>
      </c>
      <c r="G83" s="3">
        <v>187037174</v>
      </c>
      <c r="H83" s="3">
        <v>115803698</v>
      </c>
      <c r="I83" s="3">
        <v>153887912</v>
      </c>
      <c r="J83" s="3">
        <v>165667174</v>
      </c>
      <c r="K83" s="3">
        <v>180733668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26002394</v>
      </c>
      <c r="G84" s="3">
        <v>26002394</v>
      </c>
      <c r="H84" s="3">
        <v>26002394</v>
      </c>
      <c r="I84" s="3">
        <v>28010416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85160680</v>
      </c>
      <c r="C5" s="6">
        <v>88824594</v>
      </c>
      <c r="D5" s="23">
        <v>94609744</v>
      </c>
      <c r="E5" s="24">
        <v>101523979</v>
      </c>
      <c r="F5" s="6">
        <v>101523979</v>
      </c>
      <c r="G5" s="25">
        <v>101523979</v>
      </c>
      <c r="H5" s="26">
        <v>94601966</v>
      </c>
      <c r="I5" s="24">
        <v>141700322</v>
      </c>
      <c r="J5" s="6">
        <v>149210440</v>
      </c>
      <c r="K5" s="25">
        <v>157417015</v>
      </c>
    </row>
    <row r="6" spans="1:11" ht="13.5">
      <c r="A6" s="22" t="s">
        <v>18</v>
      </c>
      <c r="B6" s="6">
        <v>104622708</v>
      </c>
      <c r="C6" s="6">
        <v>123074035</v>
      </c>
      <c r="D6" s="23">
        <v>128596038</v>
      </c>
      <c r="E6" s="24">
        <v>133227653</v>
      </c>
      <c r="F6" s="6">
        <v>135053645</v>
      </c>
      <c r="G6" s="25">
        <v>135053645</v>
      </c>
      <c r="H6" s="26">
        <v>118707755</v>
      </c>
      <c r="I6" s="24">
        <v>150936329</v>
      </c>
      <c r="J6" s="6">
        <v>159008809</v>
      </c>
      <c r="K6" s="25">
        <v>167754294</v>
      </c>
    </row>
    <row r="7" spans="1:11" ht="13.5">
      <c r="A7" s="22" t="s">
        <v>19</v>
      </c>
      <c r="B7" s="6">
        <v>1995639</v>
      </c>
      <c r="C7" s="6">
        <v>5711571</v>
      </c>
      <c r="D7" s="23">
        <v>7896117</v>
      </c>
      <c r="E7" s="24">
        <v>7274507</v>
      </c>
      <c r="F7" s="6">
        <v>8045507</v>
      </c>
      <c r="G7" s="25">
        <v>8045507</v>
      </c>
      <c r="H7" s="26">
        <v>9777018</v>
      </c>
      <c r="I7" s="24">
        <v>8528238</v>
      </c>
      <c r="J7" s="6">
        <v>8980235</v>
      </c>
      <c r="K7" s="25">
        <v>9474148</v>
      </c>
    </row>
    <row r="8" spans="1:11" ht="13.5">
      <c r="A8" s="22" t="s">
        <v>20</v>
      </c>
      <c r="B8" s="6">
        <v>53611549</v>
      </c>
      <c r="C8" s="6">
        <v>55179509</v>
      </c>
      <c r="D8" s="23">
        <v>55835482</v>
      </c>
      <c r="E8" s="24">
        <v>60672940</v>
      </c>
      <c r="F8" s="6">
        <v>56807637</v>
      </c>
      <c r="G8" s="25">
        <v>56807637</v>
      </c>
      <c r="H8" s="26">
        <v>54572926</v>
      </c>
      <c r="I8" s="24">
        <v>61065000</v>
      </c>
      <c r="J8" s="6">
        <v>58774000</v>
      </c>
      <c r="K8" s="25">
        <v>63635000</v>
      </c>
    </row>
    <row r="9" spans="1:11" ht="13.5">
      <c r="A9" s="22" t="s">
        <v>21</v>
      </c>
      <c r="B9" s="6">
        <v>23054150</v>
      </c>
      <c r="C9" s="6">
        <v>19945812</v>
      </c>
      <c r="D9" s="23">
        <v>31782289</v>
      </c>
      <c r="E9" s="24">
        <v>15114834</v>
      </c>
      <c r="F9" s="6">
        <v>15164650</v>
      </c>
      <c r="G9" s="25">
        <v>15164650</v>
      </c>
      <c r="H9" s="26">
        <v>18687277</v>
      </c>
      <c r="I9" s="24">
        <v>16740818</v>
      </c>
      <c r="J9" s="6">
        <v>17885035</v>
      </c>
      <c r="K9" s="25">
        <v>18756890</v>
      </c>
    </row>
    <row r="10" spans="1:11" ht="25.5">
      <c r="A10" s="27" t="s">
        <v>127</v>
      </c>
      <c r="B10" s="28">
        <f>SUM(B5:B9)</f>
        <v>268444726</v>
      </c>
      <c r="C10" s="29">
        <f aca="true" t="shared" si="0" ref="C10:K10">SUM(C5:C9)</f>
        <v>292735521</v>
      </c>
      <c r="D10" s="30">
        <f t="shared" si="0"/>
        <v>318719670</v>
      </c>
      <c r="E10" s="28">
        <f t="shared" si="0"/>
        <v>317813913</v>
      </c>
      <c r="F10" s="29">
        <f t="shared" si="0"/>
        <v>316595418</v>
      </c>
      <c r="G10" s="31">
        <f t="shared" si="0"/>
        <v>316595418</v>
      </c>
      <c r="H10" s="32">
        <f t="shared" si="0"/>
        <v>296346942</v>
      </c>
      <c r="I10" s="28">
        <f t="shared" si="0"/>
        <v>378970707</v>
      </c>
      <c r="J10" s="29">
        <f t="shared" si="0"/>
        <v>393858519</v>
      </c>
      <c r="K10" s="31">
        <f t="shared" si="0"/>
        <v>417037347</v>
      </c>
    </row>
    <row r="11" spans="1:11" ht="13.5">
      <c r="A11" s="22" t="s">
        <v>22</v>
      </c>
      <c r="B11" s="6">
        <v>83896378</v>
      </c>
      <c r="C11" s="6">
        <v>90521369</v>
      </c>
      <c r="D11" s="23">
        <v>98295342</v>
      </c>
      <c r="E11" s="24">
        <v>121033103</v>
      </c>
      <c r="F11" s="6">
        <v>121033000</v>
      </c>
      <c r="G11" s="25">
        <v>121033000</v>
      </c>
      <c r="H11" s="26">
        <v>100481843</v>
      </c>
      <c r="I11" s="24">
        <v>136236759</v>
      </c>
      <c r="J11" s="6">
        <v>146014542</v>
      </c>
      <c r="K11" s="25">
        <v>157063976</v>
      </c>
    </row>
    <row r="12" spans="1:11" ht="13.5">
      <c r="A12" s="22" t="s">
        <v>23</v>
      </c>
      <c r="B12" s="6">
        <v>4850528</v>
      </c>
      <c r="C12" s="6">
        <v>5239212</v>
      </c>
      <c r="D12" s="23">
        <v>6038304</v>
      </c>
      <c r="E12" s="24">
        <v>7429497</v>
      </c>
      <c r="F12" s="6">
        <v>7429497</v>
      </c>
      <c r="G12" s="25">
        <v>7429497</v>
      </c>
      <c r="H12" s="26">
        <v>6969793</v>
      </c>
      <c r="I12" s="24">
        <v>7589282</v>
      </c>
      <c r="J12" s="6">
        <v>8135710</v>
      </c>
      <c r="K12" s="25">
        <v>8754024</v>
      </c>
    </row>
    <row r="13" spans="1:11" ht="13.5">
      <c r="A13" s="22" t="s">
        <v>128</v>
      </c>
      <c r="B13" s="6">
        <v>50540999</v>
      </c>
      <c r="C13" s="6">
        <v>40409893</v>
      </c>
      <c r="D13" s="23">
        <v>38664987</v>
      </c>
      <c r="E13" s="24">
        <v>63137861</v>
      </c>
      <c r="F13" s="6">
        <v>52137861</v>
      </c>
      <c r="G13" s="25">
        <v>52137861</v>
      </c>
      <c r="H13" s="26">
        <v>34612231</v>
      </c>
      <c r="I13" s="24">
        <v>57721000</v>
      </c>
      <c r="J13" s="6">
        <v>60780724</v>
      </c>
      <c r="K13" s="25">
        <v>64123664</v>
      </c>
    </row>
    <row r="14" spans="1:11" ht="13.5">
      <c r="A14" s="22" t="s">
        <v>24</v>
      </c>
      <c r="B14" s="6">
        <v>1048491</v>
      </c>
      <c r="C14" s="6">
        <v>803936</v>
      </c>
      <c r="D14" s="23">
        <v>497704</v>
      </c>
      <c r="E14" s="24">
        <v>1782331</v>
      </c>
      <c r="F14" s="6">
        <v>1782331</v>
      </c>
      <c r="G14" s="25">
        <v>1782331</v>
      </c>
      <c r="H14" s="26">
        <v>22822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68479343</v>
      </c>
      <c r="C15" s="6">
        <v>75885783</v>
      </c>
      <c r="D15" s="23">
        <v>80966910</v>
      </c>
      <c r="E15" s="24">
        <v>94829345</v>
      </c>
      <c r="F15" s="6">
        <v>94829345</v>
      </c>
      <c r="G15" s="25">
        <v>94829345</v>
      </c>
      <c r="H15" s="26">
        <v>84005005</v>
      </c>
      <c r="I15" s="24">
        <v>103167550</v>
      </c>
      <c r="J15" s="6">
        <v>108633703</v>
      </c>
      <c r="K15" s="25">
        <v>114605966</v>
      </c>
    </row>
    <row r="16" spans="1:11" ht="13.5">
      <c r="A16" s="33" t="s">
        <v>26</v>
      </c>
      <c r="B16" s="6">
        <v>4432754</v>
      </c>
      <c r="C16" s="6">
        <v>15206402</v>
      </c>
      <c r="D16" s="23">
        <v>14495988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60072224</v>
      </c>
      <c r="C17" s="6">
        <v>55256394</v>
      </c>
      <c r="D17" s="23">
        <v>68793037</v>
      </c>
      <c r="E17" s="24">
        <v>81898783</v>
      </c>
      <c r="F17" s="6">
        <v>89382966</v>
      </c>
      <c r="G17" s="25">
        <v>89382966</v>
      </c>
      <c r="H17" s="26">
        <v>75843359</v>
      </c>
      <c r="I17" s="24">
        <v>100475840</v>
      </c>
      <c r="J17" s="6">
        <v>105800749</v>
      </c>
      <c r="K17" s="25">
        <v>111601857</v>
      </c>
    </row>
    <row r="18" spans="1:11" ht="13.5">
      <c r="A18" s="34" t="s">
        <v>28</v>
      </c>
      <c r="B18" s="35">
        <f>SUM(B11:B17)</f>
        <v>273320717</v>
      </c>
      <c r="C18" s="36">
        <f aca="true" t="shared" si="1" ref="C18:K18">SUM(C11:C17)</f>
        <v>283322989</v>
      </c>
      <c r="D18" s="37">
        <f t="shared" si="1"/>
        <v>307752272</v>
      </c>
      <c r="E18" s="35">
        <f t="shared" si="1"/>
        <v>370110920</v>
      </c>
      <c r="F18" s="36">
        <f t="shared" si="1"/>
        <v>366595000</v>
      </c>
      <c r="G18" s="38">
        <f t="shared" si="1"/>
        <v>366595000</v>
      </c>
      <c r="H18" s="39">
        <f t="shared" si="1"/>
        <v>301935053</v>
      </c>
      <c r="I18" s="35">
        <f t="shared" si="1"/>
        <v>405190431</v>
      </c>
      <c r="J18" s="36">
        <f t="shared" si="1"/>
        <v>429365428</v>
      </c>
      <c r="K18" s="38">
        <f t="shared" si="1"/>
        <v>456149487</v>
      </c>
    </row>
    <row r="19" spans="1:11" ht="13.5">
      <c r="A19" s="34" t="s">
        <v>29</v>
      </c>
      <c r="B19" s="40">
        <f>+B10-B18</f>
        <v>-4875991</v>
      </c>
      <c r="C19" s="41">
        <f aca="true" t="shared" si="2" ref="C19:K19">+C10-C18</f>
        <v>9412532</v>
      </c>
      <c r="D19" s="42">
        <f t="shared" si="2"/>
        <v>10967398</v>
      </c>
      <c r="E19" s="40">
        <f t="shared" si="2"/>
        <v>-52297007</v>
      </c>
      <c r="F19" s="41">
        <f t="shared" si="2"/>
        <v>-49999582</v>
      </c>
      <c r="G19" s="43">
        <f t="shared" si="2"/>
        <v>-49999582</v>
      </c>
      <c r="H19" s="44">
        <f t="shared" si="2"/>
        <v>-5588111</v>
      </c>
      <c r="I19" s="40">
        <f t="shared" si="2"/>
        <v>-26219724</v>
      </c>
      <c r="J19" s="41">
        <f t="shared" si="2"/>
        <v>-35506909</v>
      </c>
      <c r="K19" s="43">
        <f t="shared" si="2"/>
        <v>-39112140</v>
      </c>
    </row>
    <row r="20" spans="1:11" ht="13.5">
      <c r="A20" s="22" t="s">
        <v>30</v>
      </c>
      <c r="B20" s="24">
        <v>56615053</v>
      </c>
      <c r="C20" s="6">
        <v>24750602</v>
      </c>
      <c r="D20" s="23">
        <v>27544417</v>
      </c>
      <c r="E20" s="24">
        <v>27550000</v>
      </c>
      <c r="F20" s="6">
        <v>43591000</v>
      </c>
      <c r="G20" s="25">
        <v>43591000</v>
      </c>
      <c r="H20" s="26">
        <v>44043533</v>
      </c>
      <c r="I20" s="24">
        <v>30963000</v>
      </c>
      <c r="J20" s="6">
        <v>29318000</v>
      </c>
      <c r="K20" s="25">
        <v>30062000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51739062</v>
      </c>
      <c r="C22" s="52">
        <f aca="true" t="shared" si="3" ref="C22:K22">SUM(C19:C21)</f>
        <v>34163134</v>
      </c>
      <c r="D22" s="53">
        <f t="shared" si="3"/>
        <v>38511815</v>
      </c>
      <c r="E22" s="51">
        <f t="shared" si="3"/>
        <v>-24747007</v>
      </c>
      <c r="F22" s="52">
        <f t="shared" si="3"/>
        <v>-6408582</v>
      </c>
      <c r="G22" s="54">
        <f t="shared" si="3"/>
        <v>-6408582</v>
      </c>
      <c r="H22" s="55">
        <f t="shared" si="3"/>
        <v>38455422</v>
      </c>
      <c r="I22" s="51">
        <f t="shared" si="3"/>
        <v>4743276</v>
      </c>
      <c r="J22" s="52">
        <f t="shared" si="3"/>
        <v>-6188909</v>
      </c>
      <c r="K22" s="54">
        <f t="shared" si="3"/>
        <v>-9050140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51739062</v>
      </c>
      <c r="C24" s="41">
        <f aca="true" t="shared" si="4" ref="C24:K24">SUM(C22:C23)</f>
        <v>34163134</v>
      </c>
      <c r="D24" s="42">
        <f t="shared" si="4"/>
        <v>38511815</v>
      </c>
      <c r="E24" s="40">
        <f t="shared" si="4"/>
        <v>-24747007</v>
      </c>
      <c r="F24" s="41">
        <f t="shared" si="4"/>
        <v>-6408582</v>
      </c>
      <c r="G24" s="43">
        <f t="shared" si="4"/>
        <v>-6408582</v>
      </c>
      <c r="H24" s="44">
        <f t="shared" si="4"/>
        <v>38455422</v>
      </c>
      <c r="I24" s="40">
        <f t="shared" si="4"/>
        <v>4743276</v>
      </c>
      <c r="J24" s="41">
        <f t="shared" si="4"/>
        <v>-6188909</v>
      </c>
      <c r="K24" s="43">
        <f t="shared" si="4"/>
        <v>-9050140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55975544</v>
      </c>
      <c r="C27" s="7">
        <v>35196899</v>
      </c>
      <c r="D27" s="64">
        <v>37337616</v>
      </c>
      <c r="E27" s="65">
        <v>63705000</v>
      </c>
      <c r="F27" s="7">
        <v>93986840</v>
      </c>
      <c r="G27" s="66">
        <v>93986840</v>
      </c>
      <c r="H27" s="67">
        <v>73463155</v>
      </c>
      <c r="I27" s="65">
        <v>98798000</v>
      </c>
      <c r="J27" s="7">
        <v>75818000</v>
      </c>
      <c r="K27" s="66">
        <v>60700000</v>
      </c>
    </row>
    <row r="28" spans="1:11" ht="13.5">
      <c r="A28" s="68" t="s">
        <v>30</v>
      </c>
      <c r="B28" s="6">
        <v>52343958</v>
      </c>
      <c r="C28" s="6">
        <v>22012832</v>
      </c>
      <c r="D28" s="23">
        <v>27544417</v>
      </c>
      <c r="E28" s="24">
        <v>27550000</v>
      </c>
      <c r="F28" s="6">
        <v>33549740</v>
      </c>
      <c r="G28" s="25">
        <v>33549740</v>
      </c>
      <c r="H28" s="26">
        <v>22591000</v>
      </c>
      <c r="I28" s="24">
        <v>30963388</v>
      </c>
      <c r="J28" s="6">
        <v>29317620</v>
      </c>
      <c r="K28" s="25">
        <v>30062000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3631586</v>
      </c>
      <c r="C31" s="6">
        <v>13184067</v>
      </c>
      <c r="D31" s="23">
        <v>9793199</v>
      </c>
      <c r="E31" s="24">
        <v>36155000</v>
      </c>
      <c r="F31" s="6">
        <v>60437100</v>
      </c>
      <c r="G31" s="25">
        <v>60437100</v>
      </c>
      <c r="H31" s="26">
        <v>50872155</v>
      </c>
      <c r="I31" s="24">
        <v>67834612</v>
      </c>
      <c r="J31" s="6">
        <v>46500380</v>
      </c>
      <c r="K31" s="25">
        <v>30638000</v>
      </c>
    </row>
    <row r="32" spans="1:11" ht="13.5">
      <c r="A32" s="34" t="s">
        <v>36</v>
      </c>
      <c r="B32" s="7">
        <f>SUM(B28:B31)</f>
        <v>55975544</v>
      </c>
      <c r="C32" s="7">
        <f aca="true" t="shared" si="5" ref="C32:K32">SUM(C28:C31)</f>
        <v>35196899</v>
      </c>
      <c r="D32" s="64">
        <f t="shared" si="5"/>
        <v>37337616</v>
      </c>
      <c r="E32" s="65">
        <f t="shared" si="5"/>
        <v>63705000</v>
      </c>
      <c r="F32" s="7">
        <f t="shared" si="5"/>
        <v>93986840</v>
      </c>
      <c r="G32" s="66">
        <f t="shared" si="5"/>
        <v>93986840</v>
      </c>
      <c r="H32" s="67">
        <f t="shared" si="5"/>
        <v>73463155</v>
      </c>
      <c r="I32" s="65">
        <f t="shared" si="5"/>
        <v>98798000</v>
      </c>
      <c r="J32" s="7">
        <f t="shared" si="5"/>
        <v>75818000</v>
      </c>
      <c r="K32" s="66">
        <f t="shared" si="5"/>
        <v>60700000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84555149</v>
      </c>
      <c r="C35" s="6">
        <v>134007837</v>
      </c>
      <c r="D35" s="23">
        <v>173042274</v>
      </c>
      <c r="E35" s="24">
        <v>155004820</v>
      </c>
      <c r="F35" s="6">
        <v>229221820</v>
      </c>
      <c r="G35" s="25">
        <v>229221820</v>
      </c>
      <c r="H35" s="26">
        <v>165311753</v>
      </c>
      <c r="I35" s="24">
        <v>175109125</v>
      </c>
      <c r="J35" s="6">
        <v>180207862</v>
      </c>
      <c r="K35" s="25">
        <v>186064920</v>
      </c>
    </row>
    <row r="36" spans="1:11" ht="13.5">
      <c r="A36" s="22" t="s">
        <v>39</v>
      </c>
      <c r="B36" s="6">
        <v>595394719</v>
      </c>
      <c r="C36" s="6">
        <v>547994395</v>
      </c>
      <c r="D36" s="23">
        <v>547559893</v>
      </c>
      <c r="E36" s="24">
        <v>582829698</v>
      </c>
      <c r="F36" s="6">
        <v>593829698</v>
      </c>
      <c r="G36" s="25">
        <v>593829698</v>
      </c>
      <c r="H36" s="26">
        <v>583641131</v>
      </c>
      <c r="I36" s="24">
        <v>576857127</v>
      </c>
      <c r="J36" s="6">
        <v>607293236</v>
      </c>
      <c r="K36" s="25">
        <v>640551864</v>
      </c>
    </row>
    <row r="37" spans="1:11" ht="13.5">
      <c r="A37" s="22" t="s">
        <v>40</v>
      </c>
      <c r="B37" s="6">
        <v>44593992</v>
      </c>
      <c r="C37" s="6">
        <v>55317267</v>
      </c>
      <c r="D37" s="23">
        <v>61233092</v>
      </c>
      <c r="E37" s="24">
        <v>49437531</v>
      </c>
      <c r="F37" s="6">
        <v>49437531</v>
      </c>
      <c r="G37" s="25">
        <v>49437531</v>
      </c>
      <c r="H37" s="26">
        <v>54238639</v>
      </c>
      <c r="I37" s="24">
        <v>53239265</v>
      </c>
      <c r="J37" s="6">
        <v>47903640</v>
      </c>
      <c r="K37" s="25">
        <v>43883571</v>
      </c>
    </row>
    <row r="38" spans="1:11" ht="13.5">
      <c r="A38" s="22" t="s">
        <v>41</v>
      </c>
      <c r="B38" s="6">
        <v>22615580</v>
      </c>
      <c r="C38" s="6">
        <v>19701587</v>
      </c>
      <c r="D38" s="23">
        <v>13720441</v>
      </c>
      <c r="E38" s="24">
        <v>18610604</v>
      </c>
      <c r="F38" s="6">
        <v>18610604</v>
      </c>
      <c r="G38" s="25">
        <v>18610604</v>
      </c>
      <c r="H38" s="26">
        <v>15016006</v>
      </c>
      <c r="I38" s="24">
        <v>13720441</v>
      </c>
      <c r="J38" s="6">
        <v>13720441</v>
      </c>
      <c r="K38" s="25">
        <v>13720441</v>
      </c>
    </row>
    <row r="39" spans="1:11" ht="13.5">
      <c r="A39" s="22" t="s">
        <v>42</v>
      </c>
      <c r="B39" s="6">
        <v>612740296</v>
      </c>
      <c r="C39" s="6">
        <v>606983378</v>
      </c>
      <c r="D39" s="23">
        <v>645648634</v>
      </c>
      <c r="E39" s="24">
        <v>669786382</v>
      </c>
      <c r="F39" s="6">
        <v>755003382</v>
      </c>
      <c r="G39" s="25">
        <v>755003382</v>
      </c>
      <c r="H39" s="26">
        <v>679698239</v>
      </c>
      <c r="I39" s="24">
        <v>685006546</v>
      </c>
      <c r="J39" s="6">
        <v>725877017</v>
      </c>
      <c r="K39" s="25">
        <v>769012772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97973143</v>
      </c>
      <c r="C42" s="6">
        <v>73690723</v>
      </c>
      <c r="D42" s="23">
        <v>76676582</v>
      </c>
      <c r="E42" s="24">
        <v>42618629</v>
      </c>
      <c r="F42" s="6">
        <v>49920113</v>
      </c>
      <c r="G42" s="25">
        <v>49920113</v>
      </c>
      <c r="H42" s="26">
        <v>72276491</v>
      </c>
      <c r="I42" s="24">
        <v>59711362</v>
      </c>
      <c r="J42" s="6">
        <v>42295815</v>
      </c>
      <c r="K42" s="25">
        <v>42360092</v>
      </c>
    </row>
    <row r="43" spans="1:11" ht="13.5">
      <c r="A43" s="22" t="s">
        <v>45</v>
      </c>
      <c r="B43" s="6">
        <v>-55795535</v>
      </c>
      <c r="C43" s="6">
        <v>-34778367</v>
      </c>
      <c r="D43" s="23">
        <v>-37337616</v>
      </c>
      <c r="E43" s="24">
        <v>-63705001</v>
      </c>
      <c r="F43" s="6">
        <v>-93986840</v>
      </c>
      <c r="G43" s="25">
        <v>-93986840</v>
      </c>
      <c r="H43" s="26">
        <v>-82019913</v>
      </c>
      <c r="I43" s="24">
        <v>-98798001</v>
      </c>
      <c r="J43" s="6">
        <v>-75818000</v>
      </c>
      <c r="K43" s="25">
        <v>-60700000</v>
      </c>
    </row>
    <row r="44" spans="1:11" ht="13.5">
      <c r="A44" s="22" t="s">
        <v>46</v>
      </c>
      <c r="B44" s="6">
        <v>-2984283</v>
      </c>
      <c r="C44" s="6">
        <v>-3260857</v>
      </c>
      <c r="D44" s="23">
        <v>-2421472</v>
      </c>
      <c r="E44" s="24">
        <v>-1089294</v>
      </c>
      <c r="F44" s="6">
        <v>-1089000</v>
      </c>
      <c r="G44" s="25">
        <v>-1089000</v>
      </c>
      <c r="H44" s="26">
        <v>-1278848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52715872</v>
      </c>
      <c r="C45" s="7">
        <v>88367347</v>
      </c>
      <c r="D45" s="64">
        <v>125284839</v>
      </c>
      <c r="E45" s="65">
        <v>95367798</v>
      </c>
      <c r="F45" s="7">
        <v>80128848</v>
      </c>
      <c r="G45" s="66">
        <v>80128848</v>
      </c>
      <c r="H45" s="67">
        <v>114262305</v>
      </c>
      <c r="I45" s="65">
        <v>88533113</v>
      </c>
      <c r="J45" s="7">
        <v>55010928</v>
      </c>
      <c r="K45" s="66">
        <v>36671020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52715848</v>
      </c>
      <c r="C48" s="6">
        <v>88367345</v>
      </c>
      <c r="D48" s="23">
        <v>125284575</v>
      </c>
      <c r="E48" s="24">
        <v>95367971</v>
      </c>
      <c r="F48" s="6">
        <v>169584971</v>
      </c>
      <c r="G48" s="25">
        <v>169584971</v>
      </c>
      <c r="H48" s="26">
        <v>114262305</v>
      </c>
      <c r="I48" s="24">
        <v>132919753</v>
      </c>
      <c r="J48" s="6">
        <v>139964499</v>
      </c>
      <c r="K48" s="25">
        <v>147662546</v>
      </c>
    </row>
    <row r="49" spans="1:11" ht="13.5">
      <c r="A49" s="22" t="s">
        <v>50</v>
      </c>
      <c r="B49" s="6">
        <f>+B75</f>
        <v>7539446.365738172</v>
      </c>
      <c r="C49" s="6">
        <f aca="true" t="shared" si="6" ref="C49:K49">+C75</f>
        <v>8924283.615668349</v>
      </c>
      <c r="D49" s="23">
        <f t="shared" si="6"/>
        <v>12942946.82026337</v>
      </c>
      <c r="E49" s="24">
        <f t="shared" si="6"/>
        <v>16254211.243643247</v>
      </c>
      <c r="F49" s="6">
        <f t="shared" si="6"/>
        <v>-4994051.5299628</v>
      </c>
      <c r="G49" s="25">
        <f t="shared" si="6"/>
        <v>-4994051.5299628</v>
      </c>
      <c r="H49" s="26">
        <f t="shared" si="6"/>
        <v>3051498.4416457713</v>
      </c>
      <c r="I49" s="24">
        <f t="shared" si="6"/>
        <v>6126880.487650901</v>
      </c>
      <c r="J49" s="6">
        <f t="shared" si="6"/>
        <v>2174839.397755228</v>
      </c>
      <c r="K49" s="25">
        <f t="shared" si="6"/>
        <v>-412858.4310318753</v>
      </c>
    </row>
    <row r="50" spans="1:11" ht="13.5">
      <c r="A50" s="34" t="s">
        <v>51</v>
      </c>
      <c r="B50" s="7">
        <f>+B48-B49</f>
        <v>45176401.63426183</v>
      </c>
      <c r="C50" s="7">
        <f aca="true" t="shared" si="7" ref="C50:K50">+C48-C49</f>
        <v>79443061.38433164</v>
      </c>
      <c r="D50" s="64">
        <f t="shared" si="7"/>
        <v>112341628.17973663</v>
      </c>
      <c r="E50" s="65">
        <f t="shared" si="7"/>
        <v>79113759.75635675</v>
      </c>
      <c r="F50" s="7">
        <f t="shared" si="7"/>
        <v>174579022.5299628</v>
      </c>
      <c r="G50" s="66">
        <f t="shared" si="7"/>
        <v>174579022.5299628</v>
      </c>
      <c r="H50" s="67">
        <f t="shared" si="7"/>
        <v>111210806.55835423</v>
      </c>
      <c r="I50" s="65">
        <f t="shared" si="7"/>
        <v>126792872.5123491</v>
      </c>
      <c r="J50" s="7">
        <f t="shared" si="7"/>
        <v>137789659.60224476</v>
      </c>
      <c r="K50" s="66">
        <f t="shared" si="7"/>
        <v>148075404.43103188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595394719</v>
      </c>
      <c r="C53" s="6">
        <v>547994395</v>
      </c>
      <c r="D53" s="23">
        <v>547559893</v>
      </c>
      <c r="E53" s="24">
        <v>582830000</v>
      </c>
      <c r="F53" s="6">
        <v>709237394</v>
      </c>
      <c r="G53" s="25">
        <v>709237394</v>
      </c>
      <c r="H53" s="26">
        <v>487375590</v>
      </c>
      <c r="I53" s="24">
        <v>579169800</v>
      </c>
      <c r="J53" s="6">
        <v>609606000</v>
      </c>
      <c r="K53" s="25">
        <v>642865000</v>
      </c>
    </row>
    <row r="54" spans="1:11" ht="13.5">
      <c r="A54" s="22" t="s">
        <v>128</v>
      </c>
      <c r="B54" s="6">
        <v>50540999</v>
      </c>
      <c r="C54" s="6">
        <v>40409893</v>
      </c>
      <c r="D54" s="23">
        <v>38664987</v>
      </c>
      <c r="E54" s="24">
        <v>63137861</v>
      </c>
      <c r="F54" s="6">
        <v>52137861</v>
      </c>
      <c r="G54" s="25">
        <v>52137861</v>
      </c>
      <c r="H54" s="26">
        <v>34612231</v>
      </c>
      <c r="I54" s="24">
        <v>57721000</v>
      </c>
      <c r="J54" s="6">
        <v>60780724</v>
      </c>
      <c r="K54" s="25">
        <v>64123664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31300000</v>
      </c>
      <c r="F55" s="6">
        <v>40154927</v>
      </c>
      <c r="G55" s="25">
        <v>40154927</v>
      </c>
      <c r="H55" s="26">
        <v>0</v>
      </c>
      <c r="I55" s="24">
        <v>57953000</v>
      </c>
      <c r="J55" s="6">
        <v>46118000</v>
      </c>
      <c r="K55" s="25">
        <v>33700000</v>
      </c>
    </row>
    <row r="56" spans="1:11" ht="13.5">
      <c r="A56" s="22" t="s">
        <v>55</v>
      </c>
      <c r="B56" s="6">
        <v>6093408</v>
      </c>
      <c r="C56" s="6">
        <v>8288888</v>
      </c>
      <c r="D56" s="23">
        <v>13405467</v>
      </c>
      <c r="E56" s="24">
        <v>18146780</v>
      </c>
      <c r="F56" s="6">
        <v>18146780</v>
      </c>
      <c r="G56" s="25">
        <v>18146780</v>
      </c>
      <c r="H56" s="26">
        <v>14251296</v>
      </c>
      <c r="I56" s="24">
        <v>20128000</v>
      </c>
      <c r="J56" s="6">
        <v>21194696</v>
      </c>
      <c r="K56" s="25">
        <v>22360745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2248504</v>
      </c>
      <c r="E59" s="24">
        <v>2338146</v>
      </c>
      <c r="F59" s="6">
        <v>2338146</v>
      </c>
      <c r="G59" s="25">
        <v>2338146</v>
      </c>
      <c r="H59" s="26">
        <v>0</v>
      </c>
      <c r="I59" s="24">
        <v>1239221</v>
      </c>
      <c r="J59" s="6">
        <v>1304899</v>
      </c>
      <c r="K59" s="25">
        <v>1376669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26905601</v>
      </c>
      <c r="F60" s="6">
        <v>12502959</v>
      </c>
      <c r="G60" s="25">
        <v>12502959</v>
      </c>
      <c r="H60" s="26">
        <v>14402642</v>
      </c>
      <c r="I60" s="24">
        <v>16346851</v>
      </c>
      <c r="J60" s="6">
        <v>17213234</v>
      </c>
      <c r="K60" s="25">
        <v>18159961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5000</v>
      </c>
      <c r="C64" s="92">
        <v>0</v>
      </c>
      <c r="D64" s="93">
        <v>4717</v>
      </c>
      <c r="E64" s="91">
        <v>12844</v>
      </c>
      <c r="F64" s="92">
        <v>12484</v>
      </c>
      <c r="G64" s="93">
        <v>12484</v>
      </c>
      <c r="H64" s="94">
        <v>12484</v>
      </c>
      <c r="I64" s="91">
        <v>12852</v>
      </c>
      <c r="J64" s="92">
        <v>12852</v>
      </c>
      <c r="K64" s="93">
        <v>12852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0.8899785901488863</v>
      </c>
      <c r="C70" s="5">
        <f aca="true" t="shared" si="8" ref="C70:K70">IF(ISERROR(C71/C72),0,(C71/C72))</f>
        <v>0.8424750800904474</v>
      </c>
      <c r="D70" s="5">
        <f t="shared" si="8"/>
        <v>0.8656329465936101</v>
      </c>
      <c r="E70" s="5">
        <f t="shared" si="8"/>
        <v>0.9629732746930515</v>
      </c>
      <c r="F70" s="5">
        <f t="shared" si="8"/>
        <v>0.9561262166083397</v>
      </c>
      <c r="G70" s="5">
        <f t="shared" si="8"/>
        <v>0.9561262166083397</v>
      </c>
      <c r="H70" s="5">
        <f t="shared" si="8"/>
        <v>0.9696793619717441</v>
      </c>
      <c r="I70" s="5">
        <f t="shared" si="8"/>
        <v>0.9488131212295877</v>
      </c>
      <c r="J70" s="5">
        <f t="shared" si="8"/>
        <v>0.9533177092515596</v>
      </c>
      <c r="K70" s="5">
        <f t="shared" si="8"/>
        <v>0.9540732773703153</v>
      </c>
    </row>
    <row r="71" spans="1:11" ht="12.75" hidden="1">
      <c r="A71" s="1" t="s">
        <v>134</v>
      </c>
      <c r="B71" s="1">
        <f>+B83</f>
        <v>189420852</v>
      </c>
      <c r="C71" s="1">
        <f aca="true" t="shared" si="9" ref="C71:K71">+C83</f>
        <v>195323164</v>
      </c>
      <c r="D71" s="1">
        <f t="shared" si="9"/>
        <v>214733932</v>
      </c>
      <c r="E71" s="1">
        <f t="shared" si="9"/>
        <v>240614729</v>
      </c>
      <c r="F71" s="1">
        <f t="shared" si="9"/>
        <v>240697388</v>
      </c>
      <c r="G71" s="1">
        <f t="shared" si="9"/>
        <v>240697388</v>
      </c>
      <c r="H71" s="1">
        <f t="shared" si="9"/>
        <v>224962701</v>
      </c>
      <c r="I71" s="1">
        <f t="shared" si="9"/>
        <v>293541402</v>
      </c>
      <c r="J71" s="1">
        <f t="shared" si="9"/>
        <v>310880989</v>
      </c>
      <c r="K71" s="1">
        <f t="shared" si="9"/>
        <v>328132704</v>
      </c>
    </row>
    <row r="72" spans="1:11" ht="12.75" hidden="1">
      <c r="A72" s="1" t="s">
        <v>135</v>
      </c>
      <c r="B72" s="1">
        <f>+B77</f>
        <v>212837538</v>
      </c>
      <c r="C72" s="1">
        <f aca="true" t="shared" si="10" ref="C72:K72">+C77</f>
        <v>231844441</v>
      </c>
      <c r="D72" s="1">
        <f t="shared" si="10"/>
        <v>248065803</v>
      </c>
      <c r="E72" s="1">
        <f t="shared" si="10"/>
        <v>249866466</v>
      </c>
      <c r="F72" s="1">
        <f t="shared" si="10"/>
        <v>251742274</v>
      </c>
      <c r="G72" s="1">
        <f t="shared" si="10"/>
        <v>251742274</v>
      </c>
      <c r="H72" s="1">
        <f t="shared" si="10"/>
        <v>231996998</v>
      </c>
      <c r="I72" s="1">
        <f t="shared" si="10"/>
        <v>309377469</v>
      </c>
      <c r="J72" s="1">
        <f t="shared" si="10"/>
        <v>326104284</v>
      </c>
      <c r="K72" s="1">
        <f t="shared" si="10"/>
        <v>343928199</v>
      </c>
    </row>
    <row r="73" spans="1:11" ht="12.75" hidden="1">
      <c r="A73" s="1" t="s">
        <v>136</v>
      </c>
      <c r="B73" s="1">
        <f>+B74</f>
        <v>9938761.333333336</v>
      </c>
      <c r="C73" s="1">
        <f aca="true" t="shared" si="11" ref="C73:K73">+(C78+C80+C81+C82)-(B78+B80+B81+B82)</f>
        <v>13624068</v>
      </c>
      <c r="D73" s="1">
        <f t="shared" si="11"/>
        <v>1836195</v>
      </c>
      <c r="E73" s="1">
        <f t="shared" si="11"/>
        <v>12160162</v>
      </c>
      <c r="F73" s="1">
        <f>+(F78+F80+F81+F82)-(D78+D80+D81+D82)</f>
        <v>12160162</v>
      </c>
      <c r="G73" s="1">
        <f>+(G78+G80+G81+G82)-(D78+D80+D81+D82)</f>
        <v>12160162</v>
      </c>
      <c r="H73" s="1">
        <f>+(H78+H80+H81+H82)-(D78+D80+D81+D82)</f>
        <v>2615576</v>
      </c>
      <c r="I73" s="1">
        <f>+(I78+I80+I81+I82)-(E78+E80+E81+E82)</f>
        <v>-18269795</v>
      </c>
      <c r="J73" s="1">
        <f t="shared" si="11"/>
        <v>-1946009</v>
      </c>
      <c r="K73" s="1">
        <f t="shared" si="11"/>
        <v>-1840989</v>
      </c>
    </row>
    <row r="74" spans="1:11" ht="12.75" hidden="1">
      <c r="A74" s="1" t="s">
        <v>137</v>
      </c>
      <c r="B74" s="1">
        <f>+TREND(C74:E74)</f>
        <v>9938761.333333336</v>
      </c>
      <c r="C74" s="1">
        <f>+C73</f>
        <v>13624068</v>
      </c>
      <c r="D74" s="1">
        <f aca="true" t="shared" si="12" ref="D74:K74">+D73</f>
        <v>1836195</v>
      </c>
      <c r="E74" s="1">
        <f t="shared" si="12"/>
        <v>12160162</v>
      </c>
      <c r="F74" s="1">
        <f t="shared" si="12"/>
        <v>12160162</v>
      </c>
      <c r="G74" s="1">
        <f t="shared" si="12"/>
        <v>12160162</v>
      </c>
      <c r="H74" s="1">
        <f t="shared" si="12"/>
        <v>2615576</v>
      </c>
      <c r="I74" s="1">
        <f t="shared" si="12"/>
        <v>-18269795</v>
      </c>
      <c r="J74" s="1">
        <f t="shared" si="12"/>
        <v>-1946009</v>
      </c>
      <c r="K74" s="1">
        <f t="shared" si="12"/>
        <v>-1840989</v>
      </c>
    </row>
    <row r="75" spans="1:11" ht="12.75" hidden="1">
      <c r="A75" s="1" t="s">
        <v>138</v>
      </c>
      <c r="B75" s="1">
        <f>+B84-(((B80+B81+B78)*B70)-B79)</f>
        <v>7539446.365738172</v>
      </c>
      <c r="C75" s="1">
        <f aca="true" t="shared" si="13" ref="C75:K75">+C84-(((C80+C81+C78)*C70)-C79)</f>
        <v>8924283.615668349</v>
      </c>
      <c r="D75" s="1">
        <f t="shared" si="13"/>
        <v>12942946.82026337</v>
      </c>
      <c r="E75" s="1">
        <f t="shared" si="13"/>
        <v>16254211.243643247</v>
      </c>
      <c r="F75" s="1">
        <f t="shared" si="13"/>
        <v>-4994051.5299628</v>
      </c>
      <c r="G75" s="1">
        <f t="shared" si="13"/>
        <v>-4994051.5299628</v>
      </c>
      <c r="H75" s="1">
        <f t="shared" si="13"/>
        <v>3051498.4416457713</v>
      </c>
      <c r="I75" s="1">
        <f t="shared" si="13"/>
        <v>6126880.487650901</v>
      </c>
      <c r="J75" s="1">
        <f t="shared" si="13"/>
        <v>2174839.397755228</v>
      </c>
      <c r="K75" s="1">
        <f t="shared" si="13"/>
        <v>-412858.4310318753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212837538</v>
      </c>
      <c r="C77" s="3">
        <v>231844441</v>
      </c>
      <c r="D77" s="3">
        <v>248065803</v>
      </c>
      <c r="E77" s="3">
        <v>249866466</v>
      </c>
      <c r="F77" s="3">
        <v>251742274</v>
      </c>
      <c r="G77" s="3">
        <v>251742274</v>
      </c>
      <c r="H77" s="3">
        <v>231996998</v>
      </c>
      <c r="I77" s="3">
        <v>309377469</v>
      </c>
      <c r="J77" s="3">
        <v>326104284</v>
      </c>
      <c r="K77" s="3">
        <v>343928199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35226068</v>
      </c>
      <c r="C79" s="3">
        <v>46685887</v>
      </c>
      <c r="D79" s="3">
        <v>53192565</v>
      </c>
      <c r="E79" s="3">
        <v>42089665</v>
      </c>
      <c r="F79" s="3">
        <v>42089665</v>
      </c>
      <c r="G79" s="3">
        <v>42089665</v>
      </c>
      <c r="H79" s="3">
        <v>47524991</v>
      </c>
      <c r="I79" s="3">
        <v>41174884</v>
      </c>
      <c r="J79" s="3">
        <v>35356242</v>
      </c>
      <c r="K79" s="3">
        <v>30828038</v>
      </c>
    </row>
    <row r="80" spans="1:11" ht="12.75" hidden="1">
      <c r="A80" s="2" t="s">
        <v>67</v>
      </c>
      <c r="B80" s="3">
        <v>26240250</v>
      </c>
      <c r="C80" s="3">
        <v>34585431</v>
      </c>
      <c r="D80" s="3">
        <v>31561498</v>
      </c>
      <c r="E80" s="3">
        <v>48970000</v>
      </c>
      <c r="F80" s="3">
        <v>48970000</v>
      </c>
      <c r="G80" s="3">
        <v>48970000</v>
      </c>
      <c r="H80" s="3">
        <v>28927001</v>
      </c>
      <c r="I80" s="3">
        <v>39890436</v>
      </c>
      <c r="J80" s="3">
        <v>37895000</v>
      </c>
      <c r="K80" s="3">
        <v>36000000</v>
      </c>
    </row>
    <row r="81" spans="1:11" ht="12.75" hidden="1">
      <c r="A81" s="2" t="s">
        <v>68</v>
      </c>
      <c r="B81" s="3">
        <v>4869062</v>
      </c>
      <c r="C81" s="3">
        <v>10236789</v>
      </c>
      <c r="D81" s="3">
        <v>14935829</v>
      </c>
      <c r="E81" s="3">
        <v>274248</v>
      </c>
      <c r="F81" s="3">
        <v>274248</v>
      </c>
      <c r="G81" s="3">
        <v>274248</v>
      </c>
      <c r="H81" s="3">
        <v>16937121</v>
      </c>
      <c r="I81" s="3">
        <v>932594</v>
      </c>
      <c r="J81" s="3">
        <v>982021</v>
      </c>
      <c r="K81" s="3">
        <v>1036032</v>
      </c>
    </row>
    <row r="82" spans="1:11" ht="12.75" hidden="1">
      <c r="A82" s="2" t="s">
        <v>69</v>
      </c>
      <c r="B82" s="3">
        <v>363088</v>
      </c>
      <c r="C82" s="3">
        <v>274248</v>
      </c>
      <c r="D82" s="3">
        <v>435336</v>
      </c>
      <c r="E82" s="3">
        <v>9848577</v>
      </c>
      <c r="F82" s="3">
        <v>9848577</v>
      </c>
      <c r="G82" s="3">
        <v>9848577</v>
      </c>
      <c r="H82" s="3">
        <v>3684117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189420852</v>
      </c>
      <c r="C83" s="3">
        <v>195323164</v>
      </c>
      <c r="D83" s="3">
        <v>214733932</v>
      </c>
      <c r="E83" s="3">
        <v>240614729</v>
      </c>
      <c r="F83" s="3">
        <v>240697388</v>
      </c>
      <c r="G83" s="3">
        <v>240697388</v>
      </c>
      <c r="H83" s="3">
        <v>224962701</v>
      </c>
      <c r="I83" s="3">
        <v>293541402</v>
      </c>
      <c r="J83" s="3">
        <v>310880989</v>
      </c>
      <c r="K83" s="3">
        <v>328132704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21585441</v>
      </c>
      <c r="F84" s="3">
        <v>0</v>
      </c>
      <c r="G84" s="3">
        <v>0</v>
      </c>
      <c r="H84" s="3">
        <v>0</v>
      </c>
      <c r="I84" s="3">
        <v>3685423</v>
      </c>
      <c r="J84" s="3">
        <v>3880750</v>
      </c>
      <c r="K84" s="3">
        <v>4094192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12348822</v>
      </c>
      <c r="C5" s="6">
        <v>13123930</v>
      </c>
      <c r="D5" s="23">
        <v>13122243</v>
      </c>
      <c r="E5" s="24">
        <v>15747822</v>
      </c>
      <c r="F5" s="6">
        <v>14585235</v>
      </c>
      <c r="G5" s="25">
        <v>14585235</v>
      </c>
      <c r="H5" s="26">
        <v>12744063</v>
      </c>
      <c r="I5" s="24">
        <v>36001948</v>
      </c>
      <c r="J5" s="6">
        <v>37946052</v>
      </c>
      <c r="K5" s="25">
        <v>40032026</v>
      </c>
    </row>
    <row r="6" spans="1:11" ht="13.5">
      <c r="A6" s="22" t="s">
        <v>18</v>
      </c>
      <c r="B6" s="6">
        <v>1463902</v>
      </c>
      <c r="C6" s="6">
        <v>1681650</v>
      </c>
      <c r="D6" s="23">
        <v>1726005</v>
      </c>
      <c r="E6" s="24">
        <v>1990711</v>
      </c>
      <c r="F6" s="6">
        <v>1990711</v>
      </c>
      <c r="G6" s="25">
        <v>1990711</v>
      </c>
      <c r="H6" s="26">
        <v>0</v>
      </c>
      <c r="I6" s="24">
        <v>2090247</v>
      </c>
      <c r="J6" s="6">
        <v>2194759</v>
      </c>
      <c r="K6" s="25">
        <v>2304497</v>
      </c>
    </row>
    <row r="7" spans="1:11" ht="13.5">
      <c r="A7" s="22" t="s">
        <v>19</v>
      </c>
      <c r="B7" s="6">
        <v>5445943</v>
      </c>
      <c r="C7" s="6">
        <v>6872906</v>
      </c>
      <c r="D7" s="23">
        <v>9215250</v>
      </c>
      <c r="E7" s="24">
        <v>7000000</v>
      </c>
      <c r="F7" s="6">
        <v>10000000</v>
      </c>
      <c r="G7" s="25">
        <v>10000000</v>
      </c>
      <c r="H7" s="26">
        <v>10664810</v>
      </c>
      <c r="I7" s="24">
        <v>10000000</v>
      </c>
      <c r="J7" s="6">
        <v>10540000</v>
      </c>
      <c r="K7" s="25">
        <v>11119700</v>
      </c>
    </row>
    <row r="8" spans="1:11" ht="13.5">
      <c r="A8" s="22" t="s">
        <v>20</v>
      </c>
      <c r="B8" s="6">
        <v>74057261</v>
      </c>
      <c r="C8" s="6">
        <v>90246295</v>
      </c>
      <c r="D8" s="23">
        <v>95039000</v>
      </c>
      <c r="E8" s="24">
        <v>99114000</v>
      </c>
      <c r="F8" s="6">
        <v>119579000</v>
      </c>
      <c r="G8" s="25">
        <v>119579000</v>
      </c>
      <c r="H8" s="26">
        <v>119717461</v>
      </c>
      <c r="I8" s="24">
        <v>122380096</v>
      </c>
      <c r="J8" s="6">
        <v>127934621</v>
      </c>
      <c r="K8" s="25">
        <v>134970506</v>
      </c>
    </row>
    <row r="9" spans="1:11" ht="13.5">
      <c r="A9" s="22" t="s">
        <v>21</v>
      </c>
      <c r="B9" s="6">
        <v>6256829</v>
      </c>
      <c r="C9" s="6">
        <v>7870924</v>
      </c>
      <c r="D9" s="23">
        <v>12033023</v>
      </c>
      <c r="E9" s="24">
        <v>10494500</v>
      </c>
      <c r="F9" s="6">
        <v>7396000</v>
      </c>
      <c r="G9" s="25">
        <v>7396000</v>
      </c>
      <c r="H9" s="26">
        <v>8939139</v>
      </c>
      <c r="I9" s="24">
        <v>7000392</v>
      </c>
      <c r="J9" s="6">
        <v>7378411</v>
      </c>
      <c r="K9" s="25">
        <v>7784227</v>
      </c>
    </row>
    <row r="10" spans="1:11" ht="25.5">
      <c r="A10" s="27" t="s">
        <v>127</v>
      </c>
      <c r="B10" s="28">
        <f>SUM(B5:B9)</f>
        <v>99572757</v>
      </c>
      <c r="C10" s="29">
        <f aca="true" t="shared" si="0" ref="C10:K10">SUM(C5:C9)</f>
        <v>119795705</v>
      </c>
      <c r="D10" s="30">
        <f t="shared" si="0"/>
        <v>131135521</v>
      </c>
      <c r="E10" s="28">
        <f t="shared" si="0"/>
        <v>134347033</v>
      </c>
      <c r="F10" s="29">
        <f t="shared" si="0"/>
        <v>153550946</v>
      </c>
      <c r="G10" s="31">
        <f t="shared" si="0"/>
        <v>153550946</v>
      </c>
      <c r="H10" s="32">
        <f t="shared" si="0"/>
        <v>152065473</v>
      </c>
      <c r="I10" s="28">
        <f t="shared" si="0"/>
        <v>177472683</v>
      </c>
      <c r="J10" s="29">
        <f t="shared" si="0"/>
        <v>185993843</v>
      </c>
      <c r="K10" s="31">
        <f t="shared" si="0"/>
        <v>196210956</v>
      </c>
    </row>
    <row r="11" spans="1:11" ht="13.5">
      <c r="A11" s="22" t="s">
        <v>22</v>
      </c>
      <c r="B11" s="6">
        <v>41191856</v>
      </c>
      <c r="C11" s="6">
        <v>49029525</v>
      </c>
      <c r="D11" s="23">
        <v>52842444</v>
      </c>
      <c r="E11" s="24">
        <v>67684861</v>
      </c>
      <c r="F11" s="6">
        <v>67621748</v>
      </c>
      <c r="G11" s="25">
        <v>67621748</v>
      </c>
      <c r="H11" s="26">
        <v>61639056</v>
      </c>
      <c r="I11" s="24">
        <v>68426000</v>
      </c>
      <c r="J11" s="6">
        <v>72121000</v>
      </c>
      <c r="K11" s="25">
        <v>76095000</v>
      </c>
    </row>
    <row r="12" spans="1:11" ht="13.5">
      <c r="A12" s="22" t="s">
        <v>23</v>
      </c>
      <c r="B12" s="6">
        <v>7180257</v>
      </c>
      <c r="C12" s="6">
        <v>7554047</v>
      </c>
      <c r="D12" s="23">
        <v>8378802</v>
      </c>
      <c r="E12" s="24">
        <v>9854978</v>
      </c>
      <c r="F12" s="6">
        <v>9891930</v>
      </c>
      <c r="G12" s="25">
        <v>9891930</v>
      </c>
      <c r="H12" s="26">
        <v>9901684</v>
      </c>
      <c r="I12" s="24">
        <v>9862407</v>
      </c>
      <c r="J12" s="6">
        <v>10394975</v>
      </c>
      <c r="K12" s="25">
        <v>10966696</v>
      </c>
    </row>
    <row r="13" spans="1:11" ht="13.5">
      <c r="A13" s="22" t="s">
        <v>128</v>
      </c>
      <c r="B13" s="6">
        <v>16606097</v>
      </c>
      <c r="C13" s="6">
        <v>18742590</v>
      </c>
      <c r="D13" s="23">
        <v>20172670</v>
      </c>
      <c r="E13" s="24">
        <v>19000000</v>
      </c>
      <c r="F13" s="6">
        <v>19000000</v>
      </c>
      <c r="G13" s="25">
        <v>19000000</v>
      </c>
      <c r="H13" s="26">
        <v>20470908</v>
      </c>
      <c r="I13" s="24">
        <v>20000000</v>
      </c>
      <c r="J13" s="6">
        <v>21080000</v>
      </c>
      <c r="K13" s="25">
        <v>22239400</v>
      </c>
    </row>
    <row r="14" spans="1:11" ht="13.5">
      <c r="A14" s="22" t="s">
        <v>24</v>
      </c>
      <c r="B14" s="6">
        <v>56951</v>
      </c>
      <c r="C14" s="6">
        <v>17066</v>
      </c>
      <c r="D14" s="23">
        <v>1423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2339132</v>
      </c>
      <c r="C15" s="6">
        <v>2930058</v>
      </c>
      <c r="D15" s="23">
        <v>2882897</v>
      </c>
      <c r="E15" s="24">
        <v>4186385</v>
      </c>
      <c r="F15" s="6">
        <v>689800</v>
      </c>
      <c r="G15" s="25">
        <v>689800</v>
      </c>
      <c r="H15" s="26">
        <v>811823</v>
      </c>
      <c r="I15" s="24">
        <v>756454</v>
      </c>
      <c r="J15" s="6">
        <v>797301</v>
      </c>
      <c r="K15" s="25">
        <v>841153</v>
      </c>
    </row>
    <row r="16" spans="1:11" ht="13.5">
      <c r="A16" s="33" t="s">
        <v>26</v>
      </c>
      <c r="B16" s="6">
        <v>840971</v>
      </c>
      <c r="C16" s="6">
        <v>1344000</v>
      </c>
      <c r="D16" s="23">
        <v>0</v>
      </c>
      <c r="E16" s="24">
        <v>4221000</v>
      </c>
      <c r="F16" s="6">
        <v>22075000</v>
      </c>
      <c r="G16" s="25">
        <v>22075000</v>
      </c>
      <c r="H16" s="26">
        <v>0</v>
      </c>
      <c r="I16" s="24">
        <v>20152096</v>
      </c>
      <c r="J16" s="6">
        <v>21240309</v>
      </c>
      <c r="K16" s="25">
        <v>22408526</v>
      </c>
    </row>
    <row r="17" spans="1:11" ht="13.5">
      <c r="A17" s="22" t="s">
        <v>27</v>
      </c>
      <c r="B17" s="6">
        <v>35918744</v>
      </c>
      <c r="C17" s="6">
        <v>36563438</v>
      </c>
      <c r="D17" s="23">
        <v>39003712</v>
      </c>
      <c r="E17" s="24">
        <v>40136500</v>
      </c>
      <c r="F17" s="6">
        <v>45643304</v>
      </c>
      <c r="G17" s="25">
        <v>45643304</v>
      </c>
      <c r="H17" s="26">
        <v>38982044</v>
      </c>
      <c r="I17" s="24">
        <v>46750636</v>
      </c>
      <c r="J17" s="6">
        <v>49226157</v>
      </c>
      <c r="K17" s="25">
        <v>51985924</v>
      </c>
    </row>
    <row r="18" spans="1:11" ht="13.5">
      <c r="A18" s="34" t="s">
        <v>28</v>
      </c>
      <c r="B18" s="35">
        <f>SUM(B11:B17)</f>
        <v>104134008</v>
      </c>
      <c r="C18" s="36">
        <f aca="true" t="shared" si="1" ref="C18:K18">SUM(C11:C17)</f>
        <v>116180724</v>
      </c>
      <c r="D18" s="37">
        <f t="shared" si="1"/>
        <v>123281948</v>
      </c>
      <c r="E18" s="35">
        <f t="shared" si="1"/>
        <v>145083724</v>
      </c>
      <c r="F18" s="36">
        <f t="shared" si="1"/>
        <v>164921782</v>
      </c>
      <c r="G18" s="38">
        <f t="shared" si="1"/>
        <v>164921782</v>
      </c>
      <c r="H18" s="39">
        <f t="shared" si="1"/>
        <v>131805515</v>
      </c>
      <c r="I18" s="35">
        <f t="shared" si="1"/>
        <v>165947593</v>
      </c>
      <c r="J18" s="36">
        <f t="shared" si="1"/>
        <v>174859742</v>
      </c>
      <c r="K18" s="38">
        <f t="shared" si="1"/>
        <v>184536699</v>
      </c>
    </row>
    <row r="19" spans="1:11" ht="13.5">
      <c r="A19" s="34" t="s">
        <v>29</v>
      </c>
      <c r="B19" s="40">
        <f>+B10-B18</f>
        <v>-4561251</v>
      </c>
      <c r="C19" s="41">
        <f aca="true" t="shared" si="2" ref="C19:K19">+C10-C18</f>
        <v>3614981</v>
      </c>
      <c r="D19" s="42">
        <f t="shared" si="2"/>
        <v>7853573</v>
      </c>
      <c r="E19" s="40">
        <f t="shared" si="2"/>
        <v>-10736691</v>
      </c>
      <c r="F19" s="41">
        <f t="shared" si="2"/>
        <v>-11370836</v>
      </c>
      <c r="G19" s="43">
        <f t="shared" si="2"/>
        <v>-11370836</v>
      </c>
      <c r="H19" s="44">
        <f t="shared" si="2"/>
        <v>20259958</v>
      </c>
      <c r="I19" s="40">
        <f t="shared" si="2"/>
        <v>11525090</v>
      </c>
      <c r="J19" s="41">
        <f t="shared" si="2"/>
        <v>11134101</v>
      </c>
      <c r="K19" s="43">
        <f t="shared" si="2"/>
        <v>11674257</v>
      </c>
    </row>
    <row r="20" spans="1:11" ht="13.5">
      <c r="A20" s="22" t="s">
        <v>30</v>
      </c>
      <c r="B20" s="24">
        <v>65553661</v>
      </c>
      <c r="C20" s="6">
        <v>28592760</v>
      </c>
      <c r="D20" s="23">
        <v>29718917</v>
      </c>
      <c r="E20" s="24">
        <v>47834052</v>
      </c>
      <c r="F20" s="6">
        <v>27330000</v>
      </c>
      <c r="G20" s="25">
        <v>27330000</v>
      </c>
      <c r="H20" s="26">
        <v>47791060</v>
      </c>
      <c r="I20" s="24">
        <v>26438978</v>
      </c>
      <c r="J20" s="6">
        <v>27868000</v>
      </c>
      <c r="K20" s="25">
        <v>29400000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60992410</v>
      </c>
      <c r="C22" s="52">
        <f aca="true" t="shared" si="3" ref="C22:K22">SUM(C19:C21)</f>
        <v>32207741</v>
      </c>
      <c r="D22" s="53">
        <f t="shared" si="3"/>
        <v>37572490</v>
      </c>
      <c r="E22" s="51">
        <f t="shared" si="3"/>
        <v>37097361</v>
      </c>
      <c r="F22" s="52">
        <f t="shared" si="3"/>
        <v>15959164</v>
      </c>
      <c r="G22" s="54">
        <f t="shared" si="3"/>
        <v>15959164</v>
      </c>
      <c r="H22" s="55">
        <f t="shared" si="3"/>
        <v>68051018</v>
      </c>
      <c r="I22" s="51">
        <f t="shared" si="3"/>
        <v>37964068</v>
      </c>
      <c r="J22" s="52">
        <f t="shared" si="3"/>
        <v>39002101</v>
      </c>
      <c r="K22" s="54">
        <f t="shared" si="3"/>
        <v>41074257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60992410</v>
      </c>
      <c r="C24" s="41">
        <f aca="true" t="shared" si="4" ref="C24:K24">SUM(C22:C23)</f>
        <v>32207741</v>
      </c>
      <c r="D24" s="42">
        <f t="shared" si="4"/>
        <v>37572490</v>
      </c>
      <c r="E24" s="40">
        <f t="shared" si="4"/>
        <v>37097361</v>
      </c>
      <c r="F24" s="41">
        <f t="shared" si="4"/>
        <v>15959164</v>
      </c>
      <c r="G24" s="43">
        <f t="shared" si="4"/>
        <v>15959164</v>
      </c>
      <c r="H24" s="44">
        <f t="shared" si="4"/>
        <v>68051018</v>
      </c>
      <c r="I24" s="40">
        <f t="shared" si="4"/>
        <v>37964068</v>
      </c>
      <c r="J24" s="41">
        <f t="shared" si="4"/>
        <v>39002101</v>
      </c>
      <c r="K24" s="43">
        <f t="shared" si="4"/>
        <v>41074257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68456586</v>
      </c>
      <c r="C27" s="7">
        <v>91838599</v>
      </c>
      <c r="D27" s="64">
        <v>61835536</v>
      </c>
      <c r="E27" s="65">
        <v>83009663</v>
      </c>
      <c r="F27" s="7">
        <v>55820077</v>
      </c>
      <c r="G27" s="66">
        <v>55820077</v>
      </c>
      <c r="H27" s="67">
        <v>2150212</v>
      </c>
      <c r="I27" s="65">
        <v>67262987</v>
      </c>
      <c r="J27" s="7">
        <v>43551246</v>
      </c>
      <c r="K27" s="66">
        <v>45977021</v>
      </c>
    </row>
    <row r="28" spans="1:11" ht="13.5">
      <c r="A28" s="68" t="s">
        <v>30</v>
      </c>
      <c r="B28" s="6">
        <v>64837551</v>
      </c>
      <c r="C28" s="6">
        <v>85221029</v>
      </c>
      <c r="D28" s="23">
        <v>38810324</v>
      </c>
      <c r="E28" s="24">
        <v>47833663</v>
      </c>
      <c r="F28" s="6">
        <v>27330001</v>
      </c>
      <c r="G28" s="25">
        <v>27330001</v>
      </c>
      <c r="H28" s="26">
        <v>0</v>
      </c>
      <c r="I28" s="24">
        <v>26439000</v>
      </c>
      <c r="J28" s="6">
        <v>27867000</v>
      </c>
      <c r="K28" s="25">
        <v>29399000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3619035</v>
      </c>
      <c r="C31" s="6">
        <v>6617570</v>
      </c>
      <c r="D31" s="23">
        <v>23025212</v>
      </c>
      <c r="E31" s="24">
        <v>35176000</v>
      </c>
      <c r="F31" s="6">
        <v>28490077</v>
      </c>
      <c r="G31" s="25">
        <v>28490077</v>
      </c>
      <c r="H31" s="26">
        <v>2150212</v>
      </c>
      <c r="I31" s="24">
        <v>40823987</v>
      </c>
      <c r="J31" s="6">
        <v>15684246</v>
      </c>
      <c r="K31" s="25">
        <v>16578021</v>
      </c>
    </row>
    <row r="32" spans="1:11" ht="13.5">
      <c r="A32" s="34" t="s">
        <v>36</v>
      </c>
      <c r="B32" s="7">
        <f>SUM(B28:B31)</f>
        <v>68456586</v>
      </c>
      <c r="C32" s="7">
        <f aca="true" t="shared" si="5" ref="C32:K32">SUM(C28:C31)</f>
        <v>91838599</v>
      </c>
      <c r="D32" s="64">
        <f t="shared" si="5"/>
        <v>61835536</v>
      </c>
      <c r="E32" s="65">
        <f t="shared" si="5"/>
        <v>83009663</v>
      </c>
      <c r="F32" s="7">
        <f t="shared" si="5"/>
        <v>55820078</v>
      </c>
      <c r="G32" s="66">
        <f t="shared" si="5"/>
        <v>55820078</v>
      </c>
      <c r="H32" s="67">
        <f t="shared" si="5"/>
        <v>2150212</v>
      </c>
      <c r="I32" s="65">
        <f t="shared" si="5"/>
        <v>67262987</v>
      </c>
      <c r="J32" s="7">
        <f t="shared" si="5"/>
        <v>43551246</v>
      </c>
      <c r="K32" s="66">
        <f t="shared" si="5"/>
        <v>45977021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99909371</v>
      </c>
      <c r="C35" s="6">
        <v>117631166</v>
      </c>
      <c r="D35" s="23">
        <v>138252919</v>
      </c>
      <c r="E35" s="24">
        <v>126664387</v>
      </c>
      <c r="F35" s="6">
        <v>125449731</v>
      </c>
      <c r="G35" s="25">
        <v>125449731</v>
      </c>
      <c r="H35" s="26">
        <v>151417129</v>
      </c>
      <c r="I35" s="24">
        <v>103617274</v>
      </c>
      <c r="J35" s="6">
        <v>115883578</v>
      </c>
      <c r="K35" s="25">
        <v>130192943</v>
      </c>
    </row>
    <row r="36" spans="1:11" ht="13.5">
      <c r="A36" s="22" t="s">
        <v>39</v>
      </c>
      <c r="B36" s="6">
        <v>262774266</v>
      </c>
      <c r="C36" s="6">
        <v>249258770</v>
      </c>
      <c r="D36" s="23">
        <v>266147824</v>
      </c>
      <c r="E36" s="24">
        <v>270483457</v>
      </c>
      <c r="F36" s="6">
        <v>290272293</v>
      </c>
      <c r="G36" s="25">
        <v>290272293</v>
      </c>
      <c r="H36" s="26">
        <v>285003650</v>
      </c>
      <c r="I36" s="24">
        <v>331232303</v>
      </c>
      <c r="J36" s="6">
        <v>347831066</v>
      </c>
      <c r="K36" s="25">
        <v>365272400</v>
      </c>
    </row>
    <row r="37" spans="1:11" ht="13.5">
      <c r="A37" s="22" t="s">
        <v>40</v>
      </c>
      <c r="B37" s="6">
        <v>28638772</v>
      </c>
      <c r="C37" s="6">
        <v>35492835</v>
      </c>
      <c r="D37" s="23">
        <v>23158413</v>
      </c>
      <c r="E37" s="24">
        <v>20474412</v>
      </c>
      <c r="F37" s="6">
        <v>26447150</v>
      </c>
      <c r="G37" s="25">
        <v>26447150</v>
      </c>
      <c r="H37" s="26">
        <v>35291367</v>
      </c>
      <c r="I37" s="24">
        <v>31469214</v>
      </c>
      <c r="J37" s="6">
        <v>27995257</v>
      </c>
      <c r="K37" s="25">
        <v>26162084</v>
      </c>
    </row>
    <row r="38" spans="1:11" ht="13.5">
      <c r="A38" s="22" t="s">
        <v>41</v>
      </c>
      <c r="B38" s="6">
        <v>5602932</v>
      </c>
      <c r="C38" s="6">
        <v>5749000</v>
      </c>
      <c r="D38" s="23">
        <v>6700000</v>
      </c>
      <c r="E38" s="24">
        <v>5589600</v>
      </c>
      <c r="F38" s="6">
        <v>500000</v>
      </c>
      <c r="G38" s="25">
        <v>500000</v>
      </c>
      <c r="H38" s="26">
        <v>8444000</v>
      </c>
      <c r="I38" s="24">
        <v>6900000</v>
      </c>
      <c r="J38" s="6">
        <v>7272600</v>
      </c>
      <c r="K38" s="25">
        <v>7672593</v>
      </c>
    </row>
    <row r="39" spans="1:11" ht="13.5">
      <c r="A39" s="22" t="s">
        <v>42</v>
      </c>
      <c r="B39" s="6">
        <v>328441933</v>
      </c>
      <c r="C39" s="6">
        <v>325648101</v>
      </c>
      <c r="D39" s="23">
        <v>374542330</v>
      </c>
      <c r="E39" s="24">
        <v>371083832</v>
      </c>
      <c r="F39" s="6">
        <v>388774874</v>
      </c>
      <c r="G39" s="25">
        <v>388774874</v>
      </c>
      <c r="H39" s="26">
        <v>392685412</v>
      </c>
      <c r="I39" s="24">
        <v>396480363</v>
      </c>
      <c r="J39" s="6">
        <v>428446787</v>
      </c>
      <c r="K39" s="25">
        <v>461630666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84951150</v>
      </c>
      <c r="C42" s="6">
        <v>113370621</v>
      </c>
      <c r="D42" s="23">
        <v>77857375</v>
      </c>
      <c r="E42" s="24">
        <v>77982071</v>
      </c>
      <c r="F42" s="6">
        <v>56748120</v>
      </c>
      <c r="G42" s="25">
        <v>56748120</v>
      </c>
      <c r="H42" s="26">
        <v>56240885</v>
      </c>
      <c r="I42" s="24">
        <v>53827700</v>
      </c>
      <c r="J42" s="6">
        <v>56519087</v>
      </c>
      <c r="K42" s="25">
        <v>59345219</v>
      </c>
    </row>
    <row r="43" spans="1:11" ht="13.5">
      <c r="A43" s="22" t="s">
        <v>45</v>
      </c>
      <c r="B43" s="6">
        <v>-68456586</v>
      </c>
      <c r="C43" s="6">
        <v>-91838599</v>
      </c>
      <c r="D43" s="23">
        <v>-61835536</v>
      </c>
      <c r="E43" s="24">
        <v>-47834052</v>
      </c>
      <c r="F43" s="6">
        <v>-55820077</v>
      </c>
      <c r="G43" s="25">
        <v>-55820077</v>
      </c>
      <c r="H43" s="26">
        <v>-39597973</v>
      </c>
      <c r="I43" s="24">
        <v>-67260984</v>
      </c>
      <c r="J43" s="6">
        <v>-43551949</v>
      </c>
      <c r="K43" s="25">
        <v>-45977329</v>
      </c>
    </row>
    <row r="44" spans="1:11" ht="13.5">
      <c r="A44" s="22" t="s">
        <v>46</v>
      </c>
      <c r="B44" s="6">
        <v>-558043</v>
      </c>
      <c r="C44" s="6">
        <v>-271932</v>
      </c>
      <c r="D44" s="23">
        <v>-951000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81969674</v>
      </c>
      <c r="C45" s="7">
        <v>103229763</v>
      </c>
      <c r="D45" s="64">
        <v>118300602</v>
      </c>
      <c r="E45" s="65">
        <v>113283835</v>
      </c>
      <c r="F45" s="7">
        <v>119228462</v>
      </c>
      <c r="G45" s="66">
        <v>119228462</v>
      </c>
      <c r="H45" s="67">
        <v>134943514</v>
      </c>
      <c r="I45" s="65">
        <v>85795467</v>
      </c>
      <c r="J45" s="7">
        <v>98762605</v>
      </c>
      <c r="K45" s="66">
        <v>112130495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81969672</v>
      </c>
      <c r="C48" s="6">
        <v>103229763</v>
      </c>
      <c r="D48" s="23">
        <v>118300602</v>
      </c>
      <c r="E48" s="24">
        <v>113283830</v>
      </c>
      <c r="F48" s="6">
        <v>120332393</v>
      </c>
      <c r="G48" s="25">
        <v>120332393</v>
      </c>
      <c r="H48" s="26">
        <v>134943514</v>
      </c>
      <c r="I48" s="24">
        <v>85795464</v>
      </c>
      <c r="J48" s="6">
        <v>98762602</v>
      </c>
      <c r="K48" s="25">
        <v>112130314</v>
      </c>
    </row>
    <row r="49" spans="1:11" ht="13.5">
      <c r="A49" s="22" t="s">
        <v>50</v>
      </c>
      <c r="B49" s="6">
        <f>+B75</f>
        <v>16932612.205835924</v>
      </c>
      <c r="C49" s="6">
        <f aca="true" t="shared" si="6" ref="C49:K49">+C75</f>
        <v>24731639.929573447</v>
      </c>
      <c r="D49" s="23">
        <f t="shared" si="6"/>
        <v>10889958.674644478</v>
      </c>
      <c r="E49" s="24">
        <f t="shared" si="6"/>
        <v>4002796.911515778</v>
      </c>
      <c r="F49" s="6">
        <f t="shared" si="6"/>
        <v>25045655.437067896</v>
      </c>
      <c r="G49" s="25">
        <f t="shared" si="6"/>
        <v>25045655.437067896</v>
      </c>
      <c r="H49" s="26">
        <f t="shared" si="6"/>
        <v>22084206.633990802</v>
      </c>
      <c r="I49" s="24">
        <f t="shared" si="6"/>
        <v>18514565.745345548</v>
      </c>
      <c r="J49" s="6">
        <f t="shared" si="6"/>
        <v>15837684.174117286</v>
      </c>
      <c r="K49" s="25">
        <f t="shared" si="6"/>
        <v>13393517.659938568</v>
      </c>
    </row>
    <row r="50" spans="1:11" ht="13.5">
      <c r="A50" s="34" t="s">
        <v>51</v>
      </c>
      <c r="B50" s="7">
        <f>+B48-B49</f>
        <v>65037059.79416408</v>
      </c>
      <c r="C50" s="7">
        <f aca="true" t="shared" si="7" ref="C50:K50">+C48-C49</f>
        <v>78498123.07042655</v>
      </c>
      <c r="D50" s="64">
        <f t="shared" si="7"/>
        <v>107410643.32535553</v>
      </c>
      <c r="E50" s="65">
        <f t="shared" si="7"/>
        <v>109281033.08848423</v>
      </c>
      <c r="F50" s="7">
        <f t="shared" si="7"/>
        <v>95286737.5629321</v>
      </c>
      <c r="G50" s="66">
        <f t="shared" si="7"/>
        <v>95286737.5629321</v>
      </c>
      <c r="H50" s="67">
        <f t="shared" si="7"/>
        <v>112859307.3660092</v>
      </c>
      <c r="I50" s="65">
        <f t="shared" si="7"/>
        <v>67280898.25465445</v>
      </c>
      <c r="J50" s="7">
        <f t="shared" si="7"/>
        <v>82924917.82588272</v>
      </c>
      <c r="K50" s="66">
        <f t="shared" si="7"/>
        <v>98736796.34006143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262774266</v>
      </c>
      <c r="C53" s="6">
        <v>249258770</v>
      </c>
      <c r="D53" s="23">
        <v>266147824</v>
      </c>
      <c r="E53" s="24">
        <v>658256785</v>
      </c>
      <c r="F53" s="6">
        <v>314899532</v>
      </c>
      <c r="G53" s="25">
        <v>314899532</v>
      </c>
      <c r="H53" s="26">
        <v>221990168</v>
      </c>
      <c r="I53" s="24">
        <v>322996002</v>
      </c>
      <c r="J53" s="6">
        <v>339150999</v>
      </c>
      <c r="K53" s="25">
        <v>356115000</v>
      </c>
    </row>
    <row r="54" spans="1:11" ht="13.5">
      <c r="A54" s="22" t="s">
        <v>128</v>
      </c>
      <c r="B54" s="6">
        <v>16606097</v>
      </c>
      <c r="C54" s="6">
        <v>18742590</v>
      </c>
      <c r="D54" s="23">
        <v>20172670</v>
      </c>
      <c r="E54" s="24">
        <v>19000000</v>
      </c>
      <c r="F54" s="6">
        <v>19000000</v>
      </c>
      <c r="G54" s="25">
        <v>19000000</v>
      </c>
      <c r="H54" s="26">
        <v>20470908</v>
      </c>
      <c r="I54" s="24">
        <v>20000000</v>
      </c>
      <c r="J54" s="6">
        <v>21080000</v>
      </c>
      <c r="K54" s="25">
        <v>22239400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26631000</v>
      </c>
      <c r="F55" s="6">
        <v>55820077</v>
      </c>
      <c r="G55" s="25">
        <v>55820077</v>
      </c>
      <c r="H55" s="26">
        <v>0</v>
      </c>
      <c r="I55" s="24">
        <v>26104000</v>
      </c>
      <c r="J55" s="6">
        <v>4438000</v>
      </c>
      <c r="K55" s="25">
        <v>182000</v>
      </c>
    </row>
    <row r="56" spans="1:11" ht="13.5">
      <c r="A56" s="22" t="s">
        <v>55</v>
      </c>
      <c r="B56" s="6">
        <v>2339133</v>
      </c>
      <c r="C56" s="6">
        <v>2930058</v>
      </c>
      <c r="D56" s="23">
        <v>2882897</v>
      </c>
      <c r="E56" s="24">
        <v>4186385</v>
      </c>
      <c r="F56" s="6">
        <v>4801286</v>
      </c>
      <c r="G56" s="25">
        <v>4801286</v>
      </c>
      <c r="H56" s="26">
        <v>0</v>
      </c>
      <c r="I56" s="24">
        <v>6735631</v>
      </c>
      <c r="J56" s="6">
        <v>7078143</v>
      </c>
      <c r="K56" s="25">
        <v>7467086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1023731</v>
      </c>
      <c r="E59" s="24">
        <v>0</v>
      </c>
      <c r="F59" s="6">
        <v>2930132</v>
      </c>
      <c r="G59" s="25">
        <v>2930132</v>
      </c>
      <c r="H59" s="26">
        <v>2841214</v>
      </c>
      <c r="I59" s="24">
        <v>3612301</v>
      </c>
      <c r="J59" s="6">
        <v>3612301</v>
      </c>
      <c r="K59" s="25">
        <v>3612301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6600000</v>
      </c>
      <c r="F60" s="6">
        <v>9608887</v>
      </c>
      <c r="G60" s="25">
        <v>9608887</v>
      </c>
      <c r="H60" s="26">
        <v>9965077</v>
      </c>
      <c r="I60" s="24">
        <v>10364176</v>
      </c>
      <c r="J60" s="6">
        <v>13423944</v>
      </c>
      <c r="K60" s="25">
        <v>13985438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10670</v>
      </c>
      <c r="E62" s="91">
        <v>10670</v>
      </c>
      <c r="F62" s="92">
        <v>10670</v>
      </c>
      <c r="G62" s="93">
        <v>10670</v>
      </c>
      <c r="H62" s="94">
        <v>11204</v>
      </c>
      <c r="I62" s="91">
        <v>11764</v>
      </c>
      <c r="J62" s="92">
        <v>11204</v>
      </c>
      <c r="K62" s="93">
        <v>11764</v>
      </c>
    </row>
    <row r="63" spans="1:11" ht="13.5">
      <c r="A63" s="90" t="s">
        <v>61</v>
      </c>
      <c r="B63" s="91">
        <v>0</v>
      </c>
      <c r="C63" s="92">
        <v>0</v>
      </c>
      <c r="D63" s="93">
        <v>13469</v>
      </c>
      <c r="E63" s="91">
        <v>13469</v>
      </c>
      <c r="F63" s="92">
        <v>13469</v>
      </c>
      <c r="G63" s="93">
        <v>13469</v>
      </c>
      <c r="H63" s="94">
        <v>14142</v>
      </c>
      <c r="I63" s="91">
        <v>14850</v>
      </c>
      <c r="J63" s="92">
        <v>14142</v>
      </c>
      <c r="K63" s="93">
        <v>14850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1</v>
      </c>
      <c r="E65" s="91">
        <v>1</v>
      </c>
      <c r="F65" s="92">
        <v>1</v>
      </c>
      <c r="G65" s="93">
        <v>1</v>
      </c>
      <c r="H65" s="94">
        <v>1</v>
      </c>
      <c r="I65" s="91">
        <v>1</v>
      </c>
      <c r="J65" s="92">
        <v>1</v>
      </c>
      <c r="K65" s="93">
        <v>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0.8011346341395845</v>
      </c>
      <c r="C70" s="5">
        <f aca="true" t="shared" si="8" ref="C70:K70">IF(ISERROR(C71/C72),0,(C71/C72))</f>
        <v>0.951609648471387</v>
      </c>
      <c r="D70" s="5">
        <f t="shared" si="8"/>
        <v>0.7043009982675298</v>
      </c>
      <c r="E70" s="5">
        <f t="shared" si="8"/>
        <v>1.690138462984122</v>
      </c>
      <c r="F70" s="5">
        <f t="shared" si="8"/>
        <v>0.9690889926082764</v>
      </c>
      <c r="G70" s="5">
        <f t="shared" si="8"/>
        <v>0.9690889926082764</v>
      </c>
      <c r="H70" s="5">
        <f t="shared" si="8"/>
        <v>0.655613178150139</v>
      </c>
      <c r="I70" s="5">
        <f t="shared" si="8"/>
        <v>0.8732866890072197</v>
      </c>
      <c r="J70" s="5">
        <f t="shared" si="8"/>
        <v>0.8701256935561782</v>
      </c>
      <c r="K70" s="5">
        <f t="shared" si="8"/>
        <v>0.8662132549892011</v>
      </c>
    </row>
    <row r="71" spans="1:11" ht="12.75" hidden="1">
      <c r="A71" s="1" t="s">
        <v>134</v>
      </c>
      <c r="B71" s="1">
        <f>+B83</f>
        <v>16078414</v>
      </c>
      <c r="C71" s="1">
        <f aca="true" t="shared" si="9" ref="C71:K71">+C83</f>
        <v>21579180</v>
      </c>
      <c r="D71" s="1">
        <f t="shared" si="9"/>
        <v>18932506</v>
      </c>
      <c r="E71" s="1">
        <f t="shared" si="9"/>
        <v>47717735</v>
      </c>
      <c r="F71" s="1">
        <f t="shared" si="9"/>
        <v>23230949</v>
      </c>
      <c r="G71" s="1">
        <f t="shared" si="9"/>
        <v>23230949</v>
      </c>
      <c r="H71" s="1">
        <f t="shared" si="9"/>
        <v>14447922</v>
      </c>
      <c r="I71" s="1">
        <f t="shared" si="9"/>
        <v>39378756</v>
      </c>
      <c r="J71" s="1">
        <f t="shared" si="9"/>
        <v>41347696</v>
      </c>
      <c r="K71" s="1">
        <f t="shared" si="9"/>
        <v>43415258</v>
      </c>
    </row>
    <row r="72" spans="1:11" ht="12.75" hidden="1">
      <c r="A72" s="1" t="s">
        <v>135</v>
      </c>
      <c r="B72" s="1">
        <f>+B77</f>
        <v>20069553</v>
      </c>
      <c r="C72" s="1">
        <f aca="true" t="shared" si="10" ref="C72:K72">+C77</f>
        <v>22676504</v>
      </c>
      <c r="D72" s="1">
        <f t="shared" si="10"/>
        <v>26881271</v>
      </c>
      <c r="E72" s="1">
        <f t="shared" si="10"/>
        <v>28233033</v>
      </c>
      <c r="F72" s="1">
        <f t="shared" si="10"/>
        <v>23971946</v>
      </c>
      <c r="G72" s="1">
        <f t="shared" si="10"/>
        <v>23971946</v>
      </c>
      <c r="H72" s="1">
        <f t="shared" si="10"/>
        <v>22037266</v>
      </c>
      <c r="I72" s="1">
        <f t="shared" si="10"/>
        <v>45092587</v>
      </c>
      <c r="J72" s="1">
        <f t="shared" si="10"/>
        <v>47519222</v>
      </c>
      <c r="K72" s="1">
        <f t="shared" si="10"/>
        <v>50120750</v>
      </c>
    </row>
    <row r="73" spans="1:11" ht="12.75" hidden="1">
      <c r="A73" s="1" t="s">
        <v>136</v>
      </c>
      <c r="B73" s="1">
        <f>+B74</f>
        <v>834342.6666666665</v>
      </c>
      <c r="C73" s="1">
        <f aca="true" t="shared" si="11" ref="C73:K73">+(C78+C80+C81+C82)-(B78+B80+B81+B82)</f>
        <v>-3026278</v>
      </c>
      <c r="D73" s="1">
        <f t="shared" si="11"/>
        <v>6177053</v>
      </c>
      <c r="E73" s="1">
        <f t="shared" si="11"/>
        <v>-7783340</v>
      </c>
      <c r="F73" s="1">
        <f>+(F78+F80+F81+F82)-(D78+D80+D81+D82)</f>
        <v>-15973136</v>
      </c>
      <c r="G73" s="1">
        <f>+(G78+G80+G81+G82)-(D78+D80+D81+D82)</f>
        <v>-15973136</v>
      </c>
      <c r="H73" s="1">
        <f>+(H78+H80+H81+H82)-(D78+D80+D81+D82)</f>
        <v>-4726527</v>
      </c>
      <c r="I73" s="1">
        <f>+(I78+I80+I81+I82)-(E78+E80+E81+E82)</f>
        <v>5198365</v>
      </c>
      <c r="J73" s="1">
        <f t="shared" si="11"/>
        <v>-862156</v>
      </c>
      <c r="K73" s="1">
        <f t="shared" si="11"/>
        <v>768470</v>
      </c>
    </row>
    <row r="74" spans="1:11" ht="12.75" hidden="1">
      <c r="A74" s="1" t="s">
        <v>137</v>
      </c>
      <c r="B74" s="1">
        <f>+TREND(C74:E74)</f>
        <v>834342.6666666665</v>
      </c>
      <c r="C74" s="1">
        <f>+C73</f>
        <v>-3026278</v>
      </c>
      <c r="D74" s="1">
        <f aca="true" t="shared" si="12" ref="D74:K74">+D73</f>
        <v>6177053</v>
      </c>
      <c r="E74" s="1">
        <f t="shared" si="12"/>
        <v>-7783340</v>
      </c>
      <c r="F74" s="1">
        <f t="shared" si="12"/>
        <v>-15973136</v>
      </c>
      <c r="G74" s="1">
        <f t="shared" si="12"/>
        <v>-15973136</v>
      </c>
      <c r="H74" s="1">
        <f t="shared" si="12"/>
        <v>-4726527</v>
      </c>
      <c r="I74" s="1">
        <f t="shared" si="12"/>
        <v>5198365</v>
      </c>
      <c r="J74" s="1">
        <f t="shared" si="12"/>
        <v>-862156</v>
      </c>
      <c r="K74" s="1">
        <f t="shared" si="12"/>
        <v>768470</v>
      </c>
    </row>
    <row r="75" spans="1:11" ht="12.75" hidden="1">
      <c r="A75" s="1" t="s">
        <v>138</v>
      </c>
      <c r="B75" s="1">
        <f>+B84-(((B80+B81+B78)*B70)-B79)</f>
        <v>16932612.205835924</v>
      </c>
      <c r="C75" s="1">
        <f aca="true" t="shared" si="13" ref="C75:K75">+C84-(((C80+C81+C78)*C70)-C79)</f>
        <v>24731639.929573447</v>
      </c>
      <c r="D75" s="1">
        <f t="shared" si="13"/>
        <v>10889958.674644478</v>
      </c>
      <c r="E75" s="1">
        <f t="shared" si="13"/>
        <v>4002796.911515778</v>
      </c>
      <c r="F75" s="1">
        <f t="shared" si="13"/>
        <v>25045655.437067896</v>
      </c>
      <c r="G75" s="1">
        <f t="shared" si="13"/>
        <v>25045655.437067896</v>
      </c>
      <c r="H75" s="1">
        <f t="shared" si="13"/>
        <v>22084206.633990802</v>
      </c>
      <c r="I75" s="1">
        <f t="shared" si="13"/>
        <v>18514565.745345548</v>
      </c>
      <c r="J75" s="1">
        <f t="shared" si="13"/>
        <v>15837684.174117286</v>
      </c>
      <c r="K75" s="1">
        <f t="shared" si="13"/>
        <v>13393517.659938568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20069553</v>
      </c>
      <c r="C77" s="3">
        <v>22676504</v>
      </c>
      <c r="D77" s="3">
        <v>26881271</v>
      </c>
      <c r="E77" s="3">
        <v>28233033</v>
      </c>
      <c r="F77" s="3">
        <v>23971946</v>
      </c>
      <c r="G77" s="3">
        <v>23971946</v>
      </c>
      <c r="H77" s="3">
        <v>22037266</v>
      </c>
      <c r="I77" s="3">
        <v>45092587</v>
      </c>
      <c r="J77" s="3">
        <v>47519222</v>
      </c>
      <c r="K77" s="3">
        <v>50120750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28363649</v>
      </c>
      <c r="C79" s="3">
        <v>35429903</v>
      </c>
      <c r="D79" s="3">
        <v>23158413</v>
      </c>
      <c r="E79" s="3">
        <v>20288961</v>
      </c>
      <c r="F79" s="3">
        <v>26447150</v>
      </c>
      <c r="G79" s="3">
        <v>26447150</v>
      </c>
      <c r="H79" s="3">
        <v>29963137</v>
      </c>
      <c r="I79" s="3">
        <v>31469214</v>
      </c>
      <c r="J79" s="3">
        <v>27995257</v>
      </c>
      <c r="K79" s="3">
        <v>26162084</v>
      </c>
    </row>
    <row r="80" spans="1:11" ht="12.75" hidden="1">
      <c r="A80" s="2" t="s">
        <v>67</v>
      </c>
      <c r="B80" s="3">
        <v>9447053</v>
      </c>
      <c r="C80" s="3">
        <v>11207397</v>
      </c>
      <c r="D80" s="3">
        <v>3440670</v>
      </c>
      <c r="E80" s="3">
        <v>8160872</v>
      </c>
      <c r="F80" s="3">
        <v>0</v>
      </c>
      <c r="G80" s="3">
        <v>0</v>
      </c>
      <c r="H80" s="3">
        <v>5631159</v>
      </c>
      <c r="I80" s="3">
        <v>14587214</v>
      </c>
      <c r="J80" s="3">
        <v>13711712</v>
      </c>
      <c r="K80" s="3">
        <v>14465855</v>
      </c>
    </row>
    <row r="81" spans="1:11" ht="12.75" hidden="1">
      <c r="A81" s="2" t="s">
        <v>68</v>
      </c>
      <c r="B81" s="3">
        <v>4821506</v>
      </c>
      <c r="C81" s="3">
        <v>34884</v>
      </c>
      <c r="D81" s="3">
        <v>13978664</v>
      </c>
      <c r="E81" s="3">
        <v>1475122</v>
      </c>
      <c r="F81" s="3">
        <v>1446198</v>
      </c>
      <c r="G81" s="3">
        <v>1446198</v>
      </c>
      <c r="H81" s="3">
        <v>6386492</v>
      </c>
      <c r="I81" s="3">
        <v>247145</v>
      </c>
      <c r="J81" s="3">
        <v>260491</v>
      </c>
      <c r="K81" s="3">
        <v>274818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675156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16078414</v>
      </c>
      <c r="C83" s="3">
        <v>21579180</v>
      </c>
      <c r="D83" s="3">
        <v>18932506</v>
      </c>
      <c r="E83" s="3">
        <v>47717735</v>
      </c>
      <c r="F83" s="3">
        <v>23230949</v>
      </c>
      <c r="G83" s="3">
        <v>23230949</v>
      </c>
      <c r="H83" s="3">
        <v>14447922</v>
      </c>
      <c r="I83" s="3">
        <v>39378756</v>
      </c>
      <c r="J83" s="3">
        <v>41347696</v>
      </c>
      <c r="K83" s="3">
        <v>43415258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6539146</v>
      </c>
      <c r="C5" s="6">
        <v>7296892</v>
      </c>
      <c r="D5" s="23">
        <v>6988594</v>
      </c>
      <c r="E5" s="24">
        <v>12142098</v>
      </c>
      <c r="F5" s="6">
        <v>8818946</v>
      </c>
      <c r="G5" s="25">
        <v>8818946</v>
      </c>
      <c r="H5" s="26">
        <v>8767163</v>
      </c>
      <c r="I5" s="24">
        <v>9797523</v>
      </c>
      <c r="J5" s="6">
        <v>10326589</v>
      </c>
      <c r="K5" s="25">
        <v>10894551</v>
      </c>
    </row>
    <row r="6" spans="1:11" ht="13.5">
      <c r="A6" s="22" t="s">
        <v>18</v>
      </c>
      <c r="B6" s="6">
        <v>765216</v>
      </c>
      <c r="C6" s="6">
        <v>829509</v>
      </c>
      <c r="D6" s="23">
        <v>913850</v>
      </c>
      <c r="E6" s="24">
        <v>1680582</v>
      </c>
      <c r="F6" s="6">
        <v>2700552</v>
      </c>
      <c r="G6" s="25">
        <v>2700552</v>
      </c>
      <c r="H6" s="26">
        <v>2711293</v>
      </c>
      <c r="I6" s="24">
        <v>2915327</v>
      </c>
      <c r="J6" s="6">
        <v>3072754</v>
      </c>
      <c r="K6" s="25">
        <v>3241756</v>
      </c>
    </row>
    <row r="7" spans="1:11" ht="13.5">
      <c r="A7" s="22" t="s">
        <v>19</v>
      </c>
      <c r="B7" s="6">
        <v>3993108</v>
      </c>
      <c r="C7" s="6">
        <v>5888714</v>
      </c>
      <c r="D7" s="23">
        <v>10801527</v>
      </c>
      <c r="E7" s="24">
        <v>5604572</v>
      </c>
      <c r="F7" s="6">
        <v>12654576</v>
      </c>
      <c r="G7" s="25">
        <v>12654576</v>
      </c>
      <c r="H7" s="26">
        <v>13233980</v>
      </c>
      <c r="I7" s="24">
        <v>10496458</v>
      </c>
      <c r="J7" s="6">
        <v>11063267</v>
      </c>
      <c r="K7" s="25">
        <v>11671746</v>
      </c>
    </row>
    <row r="8" spans="1:11" ht="13.5">
      <c r="A8" s="22" t="s">
        <v>20</v>
      </c>
      <c r="B8" s="6">
        <v>123116320</v>
      </c>
      <c r="C8" s="6">
        <v>158247120</v>
      </c>
      <c r="D8" s="23">
        <v>158437960</v>
      </c>
      <c r="E8" s="24">
        <v>165965000</v>
      </c>
      <c r="F8" s="6">
        <v>166835968</v>
      </c>
      <c r="G8" s="25">
        <v>166835968</v>
      </c>
      <c r="H8" s="26">
        <v>165965000</v>
      </c>
      <c r="I8" s="24">
        <v>174930890</v>
      </c>
      <c r="J8" s="6">
        <v>188548984</v>
      </c>
      <c r="K8" s="25">
        <v>203679976</v>
      </c>
    </row>
    <row r="9" spans="1:11" ht="13.5">
      <c r="A9" s="22" t="s">
        <v>21</v>
      </c>
      <c r="B9" s="6">
        <v>6499208</v>
      </c>
      <c r="C9" s="6">
        <v>6618730</v>
      </c>
      <c r="D9" s="23">
        <v>6711891</v>
      </c>
      <c r="E9" s="24">
        <v>3404039</v>
      </c>
      <c r="F9" s="6">
        <v>4970478</v>
      </c>
      <c r="G9" s="25">
        <v>4970478</v>
      </c>
      <c r="H9" s="26">
        <v>4717189</v>
      </c>
      <c r="I9" s="24">
        <v>3986885</v>
      </c>
      <c r="J9" s="6">
        <v>4202060</v>
      </c>
      <c r="K9" s="25">
        <v>4433174</v>
      </c>
    </row>
    <row r="10" spans="1:11" ht="25.5">
      <c r="A10" s="27" t="s">
        <v>127</v>
      </c>
      <c r="B10" s="28">
        <f>SUM(B5:B9)</f>
        <v>140912998</v>
      </c>
      <c r="C10" s="29">
        <f aca="true" t="shared" si="0" ref="C10:K10">SUM(C5:C9)</f>
        <v>178880965</v>
      </c>
      <c r="D10" s="30">
        <f t="shared" si="0"/>
        <v>183853822</v>
      </c>
      <c r="E10" s="28">
        <f t="shared" si="0"/>
        <v>188796291</v>
      </c>
      <c r="F10" s="29">
        <f t="shared" si="0"/>
        <v>195980520</v>
      </c>
      <c r="G10" s="31">
        <f t="shared" si="0"/>
        <v>195980520</v>
      </c>
      <c r="H10" s="32">
        <f t="shared" si="0"/>
        <v>195394625</v>
      </c>
      <c r="I10" s="28">
        <f t="shared" si="0"/>
        <v>202127083</v>
      </c>
      <c r="J10" s="29">
        <f t="shared" si="0"/>
        <v>217213654</v>
      </c>
      <c r="K10" s="31">
        <f t="shared" si="0"/>
        <v>233921203</v>
      </c>
    </row>
    <row r="11" spans="1:11" ht="13.5">
      <c r="A11" s="22" t="s">
        <v>22</v>
      </c>
      <c r="B11" s="6">
        <v>48268526</v>
      </c>
      <c r="C11" s="6">
        <v>58798175</v>
      </c>
      <c r="D11" s="23">
        <v>64916279</v>
      </c>
      <c r="E11" s="24">
        <v>69626142</v>
      </c>
      <c r="F11" s="6">
        <v>79661750</v>
      </c>
      <c r="G11" s="25">
        <v>79661750</v>
      </c>
      <c r="H11" s="26">
        <v>81304814</v>
      </c>
      <c r="I11" s="24">
        <v>90961335</v>
      </c>
      <c r="J11" s="6">
        <v>95873247</v>
      </c>
      <c r="K11" s="25">
        <v>101146275</v>
      </c>
    </row>
    <row r="12" spans="1:11" ht="13.5">
      <c r="A12" s="22" t="s">
        <v>23</v>
      </c>
      <c r="B12" s="6">
        <v>13675661</v>
      </c>
      <c r="C12" s="6">
        <v>14467129</v>
      </c>
      <c r="D12" s="23">
        <v>16545522</v>
      </c>
      <c r="E12" s="24">
        <v>17380161</v>
      </c>
      <c r="F12" s="6">
        <v>14453370</v>
      </c>
      <c r="G12" s="25">
        <v>14453370</v>
      </c>
      <c r="H12" s="26">
        <v>14527608</v>
      </c>
      <c r="I12" s="24">
        <v>15364828</v>
      </c>
      <c r="J12" s="6">
        <v>16194529</v>
      </c>
      <c r="K12" s="25">
        <v>17085228</v>
      </c>
    </row>
    <row r="13" spans="1:11" ht="13.5">
      <c r="A13" s="22" t="s">
        <v>128</v>
      </c>
      <c r="B13" s="6">
        <v>41069209</v>
      </c>
      <c r="C13" s="6">
        <v>42070348</v>
      </c>
      <c r="D13" s="23">
        <v>45190315</v>
      </c>
      <c r="E13" s="24">
        <v>48384377</v>
      </c>
      <c r="F13" s="6">
        <v>48089103</v>
      </c>
      <c r="G13" s="25">
        <v>48089103</v>
      </c>
      <c r="H13" s="26">
        <v>46786143</v>
      </c>
      <c r="I13" s="24">
        <v>50637825</v>
      </c>
      <c r="J13" s="6">
        <v>53372268</v>
      </c>
      <c r="K13" s="25">
        <v>56307743</v>
      </c>
    </row>
    <row r="14" spans="1:11" ht="13.5">
      <c r="A14" s="22" t="s">
        <v>24</v>
      </c>
      <c r="B14" s="6">
        <v>899752</v>
      </c>
      <c r="C14" s="6">
        <v>995601</v>
      </c>
      <c r="D14" s="23">
        <v>375545</v>
      </c>
      <c r="E14" s="24">
        <v>50000</v>
      </c>
      <c r="F14" s="6">
        <v>0</v>
      </c>
      <c r="G14" s="25">
        <v>0</v>
      </c>
      <c r="H14" s="26">
        <v>1107054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10901240</v>
      </c>
      <c r="D15" s="23">
        <v>10061345</v>
      </c>
      <c r="E15" s="24">
        <v>0</v>
      </c>
      <c r="F15" s="6">
        <v>3901244</v>
      </c>
      <c r="G15" s="25">
        <v>3901244</v>
      </c>
      <c r="H15" s="26">
        <v>411475</v>
      </c>
      <c r="I15" s="24">
        <v>5490000</v>
      </c>
      <c r="J15" s="6">
        <v>5891860</v>
      </c>
      <c r="K15" s="25">
        <v>6215914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1700000</v>
      </c>
      <c r="F16" s="6">
        <v>605300</v>
      </c>
      <c r="G16" s="25">
        <v>605300</v>
      </c>
      <c r="H16" s="26">
        <v>0</v>
      </c>
      <c r="I16" s="24">
        <v>12110000</v>
      </c>
      <c r="J16" s="6">
        <v>1802340</v>
      </c>
      <c r="K16" s="25">
        <v>1901469</v>
      </c>
    </row>
    <row r="17" spans="1:11" ht="13.5">
      <c r="A17" s="22" t="s">
        <v>27</v>
      </c>
      <c r="B17" s="6">
        <v>69412108</v>
      </c>
      <c r="C17" s="6">
        <v>46831501</v>
      </c>
      <c r="D17" s="23">
        <v>52963755</v>
      </c>
      <c r="E17" s="24">
        <v>95475309</v>
      </c>
      <c r="F17" s="6">
        <v>94949196</v>
      </c>
      <c r="G17" s="25">
        <v>94949196</v>
      </c>
      <c r="H17" s="26">
        <v>73245270</v>
      </c>
      <c r="I17" s="24">
        <v>94587600</v>
      </c>
      <c r="J17" s="6">
        <v>110556800</v>
      </c>
      <c r="K17" s="25">
        <v>116669295</v>
      </c>
    </row>
    <row r="18" spans="1:11" ht="13.5">
      <c r="A18" s="34" t="s">
        <v>28</v>
      </c>
      <c r="B18" s="35">
        <f>SUM(B11:B17)</f>
        <v>173325256</v>
      </c>
      <c r="C18" s="36">
        <f aca="true" t="shared" si="1" ref="C18:K18">SUM(C11:C17)</f>
        <v>174063994</v>
      </c>
      <c r="D18" s="37">
        <f t="shared" si="1"/>
        <v>190052761</v>
      </c>
      <c r="E18" s="35">
        <f t="shared" si="1"/>
        <v>232615989</v>
      </c>
      <c r="F18" s="36">
        <f t="shared" si="1"/>
        <v>241659963</v>
      </c>
      <c r="G18" s="38">
        <f t="shared" si="1"/>
        <v>241659963</v>
      </c>
      <c r="H18" s="39">
        <f t="shared" si="1"/>
        <v>217382364</v>
      </c>
      <c r="I18" s="35">
        <f t="shared" si="1"/>
        <v>269151588</v>
      </c>
      <c r="J18" s="36">
        <f t="shared" si="1"/>
        <v>283691044</v>
      </c>
      <c r="K18" s="38">
        <f t="shared" si="1"/>
        <v>299325924</v>
      </c>
    </row>
    <row r="19" spans="1:11" ht="13.5">
      <c r="A19" s="34" t="s">
        <v>29</v>
      </c>
      <c r="B19" s="40">
        <f>+B10-B18</f>
        <v>-32412258</v>
      </c>
      <c r="C19" s="41">
        <f aca="true" t="shared" si="2" ref="C19:K19">+C10-C18</f>
        <v>4816971</v>
      </c>
      <c r="D19" s="42">
        <f t="shared" si="2"/>
        <v>-6198939</v>
      </c>
      <c r="E19" s="40">
        <f t="shared" si="2"/>
        <v>-43819698</v>
      </c>
      <c r="F19" s="41">
        <f t="shared" si="2"/>
        <v>-45679443</v>
      </c>
      <c r="G19" s="43">
        <f t="shared" si="2"/>
        <v>-45679443</v>
      </c>
      <c r="H19" s="44">
        <f t="shared" si="2"/>
        <v>-21987739</v>
      </c>
      <c r="I19" s="40">
        <f t="shared" si="2"/>
        <v>-67024505</v>
      </c>
      <c r="J19" s="41">
        <f t="shared" si="2"/>
        <v>-66477390</v>
      </c>
      <c r="K19" s="43">
        <f t="shared" si="2"/>
        <v>-65404721</v>
      </c>
    </row>
    <row r="20" spans="1:11" ht="13.5">
      <c r="A20" s="22" t="s">
        <v>30</v>
      </c>
      <c r="B20" s="24">
        <v>70995410</v>
      </c>
      <c r="C20" s="6">
        <v>55289425</v>
      </c>
      <c r="D20" s="23">
        <v>40600945</v>
      </c>
      <c r="E20" s="24">
        <v>59095000</v>
      </c>
      <c r="F20" s="6">
        <v>59129200</v>
      </c>
      <c r="G20" s="25">
        <v>59129200</v>
      </c>
      <c r="H20" s="26">
        <v>44876337</v>
      </c>
      <c r="I20" s="24">
        <v>50386000</v>
      </c>
      <c r="J20" s="6">
        <v>51616000</v>
      </c>
      <c r="K20" s="25">
        <v>54344000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38583152</v>
      </c>
      <c r="C22" s="52">
        <f aca="true" t="shared" si="3" ref="C22:K22">SUM(C19:C21)</f>
        <v>60106396</v>
      </c>
      <c r="D22" s="53">
        <f t="shared" si="3"/>
        <v>34402006</v>
      </c>
      <c r="E22" s="51">
        <f t="shared" si="3"/>
        <v>15275302</v>
      </c>
      <c r="F22" s="52">
        <f t="shared" si="3"/>
        <v>13449757</v>
      </c>
      <c r="G22" s="54">
        <f t="shared" si="3"/>
        <v>13449757</v>
      </c>
      <c r="H22" s="55">
        <f t="shared" si="3"/>
        <v>22888598</v>
      </c>
      <c r="I22" s="51">
        <f t="shared" si="3"/>
        <v>-16638505</v>
      </c>
      <c r="J22" s="52">
        <f t="shared" si="3"/>
        <v>-14861390</v>
      </c>
      <c r="K22" s="54">
        <f t="shared" si="3"/>
        <v>-11060721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38583152</v>
      </c>
      <c r="C24" s="41">
        <f aca="true" t="shared" si="4" ref="C24:K24">SUM(C22:C23)</f>
        <v>60106396</v>
      </c>
      <c r="D24" s="42">
        <f t="shared" si="4"/>
        <v>34402006</v>
      </c>
      <c r="E24" s="40">
        <f t="shared" si="4"/>
        <v>15275302</v>
      </c>
      <c r="F24" s="41">
        <f t="shared" si="4"/>
        <v>13449757</v>
      </c>
      <c r="G24" s="43">
        <f t="shared" si="4"/>
        <v>13449757</v>
      </c>
      <c r="H24" s="44">
        <f t="shared" si="4"/>
        <v>22888598</v>
      </c>
      <c r="I24" s="40">
        <f t="shared" si="4"/>
        <v>-16638505</v>
      </c>
      <c r="J24" s="41">
        <f t="shared" si="4"/>
        <v>-14861390</v>
      </c>
      <c r="K24" s="43">
        <f t="shared" si="4"/>
        <v>-11060721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81004494</v>
      </c>
      <c r="C27" s="7">
        <v>92710808</v>
      </c>
      <c r="D27" s="64">
        <v>45328239</v>
      </c>
      <c r="E27" s="65">
        <v>73012200</v>
      </c>
      <c r="F27" s="7">
        <v>82041498</v>
      </c>
      <c r="G27" s="66">
        <v>82041498</v>
      </c>
      <c r="H27" s="67">
        <v>41383838</v>
      </c>
      <c r="I27" s="65">
        <v>91750007</v>
      </c>
      <c r="J27" s="7">
        <v>64547350</v>
      </c>
      <c r="K27" s="66">
        <v>62711577</v>
      </c>
    </row>
    <row r="28" spans="1:11" ht="13.5">
      <c r="A28" s="68" t="s">
        <v>30</v>
      </c>
      <c r="B28" s="6">
        <v>70995410</v>
      </c>
      <c r="C28" s="6">
        <v>75130925</v>
      </c>
      <c r="D28" s="23">
        <v>39685522</v>
      </c>
      <c r="E28" s="24">
        <v>59095000</v>
      </c>
      <c r="F28" s="6">
        <v>59129200</v>
      </c>
      <c r="G28" s="25">
        <v>59129200</v>
      </c>
      <c r="H28" s="26">
        <v>38868378</v>
      </c>
      <c r="I28" s="24">
        <v>50386000</v>
      </c>
      <c r="J28" s="6">
        <v>51616000</v>
      </c>
      <c r="K28" s="25">
        <v>54344001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10009084</v>
      </c>
      <c r="C31" s="6">
        <v>17579883</v>
      </c>
      <c r="D31" s="23">
        <v>5642717</v>
      </c>
      <c r="E31" s="24">
        <v>13917200</v>
      </c>
      <c r="F31" s="6">
        <v>22912298</v>
      </c>
      <c r="G31" s="25">
        <v>22912298</v>
      </c>
      <c r="H31" s="26">
        <v>2515460</v>
      </c>
      <c r="I31" s="24">
        <v>41364007</v>
      </c>
      <c r="J31" s="6">
        <v>12931350</v>
      </c>
      <c r="K31" s="25">
        <v>8367576</v>
      </c>
    </row>
    <row r="32" spans="1:11" ht="13.5">
      <c r="A32" s="34" t="s">
        <v>36</v>
      </c>
      <c r="B32" s="7">
        <f>SUM(B28:B31)</f>
        <v>81004494</v>
      </c>
      <c r="C32" s="7">
        <f aca="true" t="shared" si="5" ref="C32:K32">SUM(C28:C31)</f>
        <v>92710808</v>
      </c>
      <c r="D32" s="64">
        <f t="shared" si="5"/>
        <v>45328239</v>
      </c>
      <c r="E32" s="65">
        <f t="shared" si="5"/>
        <v>73012200</v>
      </c>
      <c r="F32" s="7">
        <f t="shared" si="5"/>
        <v>82041498</v>
      </c>
      <c r="G32" s="66">
        <f t="shared" si="5"/>
        <v>82041498</v>
      </c>
      <c r="H32" s="67">
        <f t="shared" si="5"/>
        <v>41383838</v>
      </c>
      <c r="I32" s="65">
        <f t="shared" si="5"/>
        <v>91750007</v>
      </c>
      <c r="J32" s="7">
        <f t="shared" si="5"/>
        <v>64547350</v>
      </c>
      <c r="K32" s="66">
        <f t="shared" si="5"/>
        <v>62711577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101780660</v>
      </c>
      <c r="C35" s="6">
        <v>119673810</v>
      </c>
      <c r="D35" s="23">
        <v>180217580</v>
      </c>
      <c r="E35" s="24">
        <v>134264055</v>
      </c>
      <c r="F35" s="6">
        <v>161769756</v>
      </c>
      <c r="G35" s="25">
        <v>161769756</v>
      </c>
      <c r="H35" s="26">
        <v>212040211</v>
      </c>
      <c r="I35" s="24">
        <v>132599335</v>
      </c>
      <c r="J35" s="6">
        <v>139759699</v>
      </c>
      <c r="K35" s="25">
        <v>147446482</v>
      </c>
    </row>
    <row r="36" spans="1:11" ht="13.5">
      <c r="A36" s="22" t="s">
        <v>39</v>
      </c>
      <c r="B36" s="6">
        <v>464098777</v>
      </c>
      <c r="C36" s="6">
        <v>448802824</v>
      </c>
      <c r="D36" s="23">
        <v>448540866</v>
      </c>
      <c r="E36" s="24">
        <v>472425178</v>
      </c>
      <c r="F36" s="6">
        <v>513466421</v>
      </c>
      <c r="G36" s="25">
        <v>513466421</v>
      </c>
      <c r="H36" s="26">
        <v>444994964</v>
      </c>
      <c r="I36" s="24">
        <v>475340305</v>
      </c>
      <c r="J36" s="6">
        <v>501008682</v>
      </c>
      <c r="K36" s="25">
        <v>528564159</v>
      </c>
    </row>
    <row r="37" spans="1:11" ht="13.5">
      <c r="A37" s="22" t="s">
        <v>40</v>
      </c>
      <c r="B37" s="6">
        <v>41650565</v>
      </c>
      <c r="C37" s="6">
        <v>33711375</v>
      </c>
      <c r="D37" s="23">
        <v>57812561</v>
      </c>
      <c r="E37" s="24">
        <v>37947598</v>
      </c>
      <c r="F37" s="6">
        <v>39199739</v>
      </c>
      <c r="G37" s="25">
        <v>39199739</v>
      </c>
      <c r="H37" s="26">
        <v>56732637</v>
      </c>
      <c r="I37" s="24">
        <v>33797477</v>
      </c>
      <c r="J37" s="6">
        <v>29408859</v>
      </c>
      <c r="K37" s="25">
        <v>12589613</v>
      </c>
    </row>
    <row r="38" spans="1:11" ht="13.5">
      <c r="A38" s="22" t="s">
        <v>41</v>
      </c>
      <c r="B38" s="6">
        <v>3375181</v>
      </c>
      <c r="C38" s="6">
        <v>4155193</v>
      </c>
      <c r="D38" s="23">
        <v>4120168</v>
      </c>
      <c r="E38" s="24">
        <v>2655000</v>
      </c>
      <c r="F38" s="6">
        <v>2655000</v>
      </c>
      <c r="G38" s="25">
        <v>2655000</v>
      </c>
      <c r="H38" s="26">
        <v>5228348</v>
      </c>
      <c r="I38" s="24">
        <v>2810000</v>
      </c>
      <c r="J38" s="6">
        <v>2961740</v>
      </c>
      <c r="K38" s="25">
        <v>3124636</v>
      </c>
    </row>
    <row r="39" spans="1:11" ht="13.5">
      <c r="A39" s="22" t="s">
        <v>42</v>
      </c>
      <c r="B39" s="6">
        <v>520853691</v>
      </c>
      <c r="C39" s="6">
        <v>530610066</v>
      </c>
      <c r="D39" s="23">
        <v>566825717</v>
      </c>
      <c r="E39" s="24">
        <v>566086635</v>
      </c>
      <c r="F39" s="6">
        <v>633381438</v>
      </c>
      <c r="G39" s="25">
        <v>633381438</v>
      </c>
      <c r="H39" s="26">
        <v>595074190</v>
      </c>
      <c r="I39" s="24">
        <v>571332163</v>
      </c>
      <c r="J39" s="6">
        <v>608397782</v>
      </c>
      <c r="K39" s="25">
        <v>660296392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113459165</v>
      </c>
      <c r="C42" s="6">
        <v>103530334</v>
      </c>
      <c r="D42" s="23">
        <v>104733964</v>
      </c>
      <c r="E42" s="24">
        <v>67312862</v>
      </c>
      <c r="F42" s="6">
        <v>58090493</v>
      </c>
      <c r="G42" s="25">
        <v>58090493</v>
      </c>
      <c r="H42" s="26">
        <v>73074066</v>
      </c>
      <c r="I42" s="24">
        <v>45825358</v>
      </c>
      <c r="J42" s="6">
        <v>58997953</v>
      </c>
      <c r="K42" s="25">
        <v>62012763</v>
      </c>
    </row>
    <row r="43" spans="1:11" ht="13.5">
      <c r="A43" s="22" t="s">
        <v>45</v>
      </c>
      <c r="B43" s="6">
        <v>-81004494</v>
      </c>
      <c r="C43" s="6">
        <v>-92710808</v>
      </c>
      <c r="D43" s="23">
        <v>-45328239</v>
      </c>
      <c r="E43" s="24">
        <v>-73012198</v>
      </c>
      <c r="F43" s="6">
        <v>-82041494</v>
      </c>
      <c r="G43" s="25">
        <v>-82041494</v>
      </c>
      <c r="H43" s="26">
        <v>-42187582</v>
      </c>
      <c r="I43" s="24">
        <v>-106250006</v>
      </c>
      <c r="J43" s="6">
        <v>-82349690</v>
      </c>
      <c r="K43" s="25">
        <v>-76613044</v>
      </c>
    </row>
    <row r="44" spans="1:11" ht="13.5">
      <c r="A44" s="22" t="s">
        <v>46</v>
      </c>
      <c r="B44" s="6">
        <v>10000000</v>
      </c>
      <c r="C44" s="6">
        <v>6642621</v>
      </c>
      <c r="D44" s="23">
        <v>4346963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94283017</v>
      </c>
      <c r="C45" s="7">
        <v>111745164</v>
      </c>
      <c r="D45" s="64">
        <v>175497852</v>
      </c>
      <c r="E45" s="65">
        <v>112041132</v>
      </c>
      <c r="F45" s="7">
        <v>151546852</v>
      </c>
      <c r="G45" s="66">
        <v>151546852</v>
      </c>
      <c r="H45" s="67">
        <v>206384336</v>
      </c>
      <c r="I45" s="65">
        <v>98900352</v>
      </c>
      <c r="J45" s="7">
        <v>75548615</v>
      </c>
      <c r="K45" s="66">
        <v>60948334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94283017</v>
      </c>
      <c r="C48" s="6">
        <v>111745164</v>
      </c>
      <c r="D48" s="23">
        <v>175497852</v>
      </c>
      <c r="E48" s="24">
        <v>112041143</v>
      </c>
      <c r="F48" s="6">
        <v>151546844</v>
      </c>
      <c r="G48" s="25">
        <v>151546844</v>
      </c>
      <c r="H48" s="26">
        <v>206384336</v>
      </c>
      <c r="I48" s="24">
        <v>119477782</v>
      </c>
      <c r="J48" s="6">
        <v>125929582</v>
      </c>
      <c r="K48" s="25">
        <v>132855709</v>
      </c>
    </row>
    <row r="49" spans="1:11" ht="13.5">
      <c r="A49" s="22" t="s">
        <v>50</v>
      </c>
      <c r="B49" s="6">
        <f>+B75</f>
        <v>23672502.783423856</v>
      </c>
      <c r="C49" s="6">
        <f aca="true" t="shared" si="6" ref="C49:K49">+C75</f>
        <v>26014484.839397967</v>
      </c>
      <c r="D49" s="23">
        <f t="shared" si="6"/>
        <v>85319638.7952171</v>
      </c>
      <c r="E49" s="24">
        <f t="shared" si="6"/>
        <v>48581509.19996031</v>
      </c>
      <c r="F49" s="6">
        <f t="shared" si="6"/>
        <v>51267533.936584994</v>
      </c>
      <c r="G49" s="25">
        <f t="shared" si="6"/>
        <v>51267533.936584994</v>
      </c>
      <c r="H49" s="26">
        <f t="shared" si="6"/>
        <v>71198679.15144226</v>
      </c>
      <c r="I49" s="24">
        <f t="shared" si="6"/>
        <v>52336785.39863824</v>
      </c>
      <c r="J49" s="6">
        <f t="shared" si="6"/>
        <v>48949222.21098222</v>
      </c>
      <c r="K49" s="25">
        <f t="shared" si="6"/>
        <v>33204696.606120653</v>
      </c>
    </row>
    <row r="50" spans="1:11" ht="13.5">
      <c r="A50" s="34" t="s">
        <v>51</v>
      </c>
      <c r="B50" s="7">
        <f>+B48-B49</f>
        <v>70610514.21657614</v>
      </c>
      <c r="C50" s="7">
        <f aca="true" t="shared" si="7" ref="C50:K50">+C48-C49</f>
        <v>85730679.16060203</v>
      </c>
      <c r="D50" s="64">
        <f t="shared" si="7"/>
        <v>90178213.2047829</v>
      </c>
      <c r="E50" s="65">
        <f t="shared" si="7"/>
        <v>63459633.80003969</v>
      </c>
      <c r="F50" s="7">
        <f t="shared" si="7"/>
        <v>100279310.063415</v>
      </c>
      <c r="G50" s="66">
        <f t="shared" si="7"/>
        <v>100279310.063415</v>
      </c>
      <c r="H50" s="67">
        <f t="shared" si="7"/>
        <v>135185656.84855774</v>
      </c>
      <c r="I50" s="65">
        <f t="shared" si="7"/>
        <v>67140996.60136175</v>
      </c>
      <c r="J50" s="7">
        <f t="shared" si="7"/>
        <v>76980359.78901778</v>
      </c>
      <c r="K50" s="66">
        <f t="shared" si="7"/>
        <v>99651012.39387935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464098777</v>
      </c>
      <c r="C53" s="6">
        <v>448802824</v>
      </c>
      <c r="D53" s="23">
        <v>448540867</v>
      </c>
      <c r="E53" s="24">
        <v>473276494</v>
      </c>
      <c r="F53" s="6">
        <v>592306122</v>
      </c>
      <c r="G53" s="25">
        <v>592306122</v>
      </c>
      <c r="H53" s="26">
        <v>412440007</v>
      </c>
      <c r="I53" s="24">
        <v>475340304</v>
      </c>
      <c r="J53" s="6">
        <v>477893139</v>
      </c>
      <c r="K53" s="25">
        <v>504177261</v>
      </c>
    </row>
    <row r="54" spans="1:11" ht="13.5">
      <c r="A54" s="22" t="s">
        <v>128</v>
      </c>
      <c r="B54" s="6">
        <v>41069209</v>
      </c>
      <c r="C54" s="6">
        <v>42070348</v>
      </c>
      <c r="D54" s="23">
        <v>45190315</v>
      </c>
      <c r="E54" s="24">
        <v>48384377</v>
      </c>
      <c r="F54" s="6">
        <v>48089103</v>
      </c>
      <c r="G54" s="25">
        <v>48089103</v>
      </c>
      <c r="H54" s="26">
        <v>46786143</v>
      </c>
      <c r="I54" s="24">
        <v>50637825</v>
      </c>
      <c r="J54" s="6">
        <v>53372268</v>
      </c>
      <c r="K54" s="25">
        <v>56307743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900000</v>
      </c>
      <c r="F55" s="6">
        <v>529996</v>
      </c>
      <c r="G55" s="25">
        <v>529996</v>
      </c>
      <c r="H55" s="26">
        <v>0</v>
      </c>
      <c r="I55" s="24">
        <v>7750000</v>
      </c>
      <c r="J55" s="6">
        <v>527000</v>
      </c>
      <c r="K55" s="25">
        <v>555985</v>
      </c>
    </row>
    <row r="56" spans="1:11" ht="13.5">
      <c r="A56" s="22" t="s">
        <v>55</v>
      </c>
      <c r="B56" s="6">
        <v>6876113</v>
      </c>
      <c r="C56" s="6">
        <v>10901240</v>
      </c>
      <c r="D56" s="23">
        <v>10061345</v>
      </c>
      <c r="E56" s="24">
        <v>20575000</v>
      </c>
      <c r="F56" s="6">
        <v>14917786</v>
      </c>
      <c r="G56" s="25">
        <v>14917786</v>
      </c>
      <c r="H56" s="26">
        <v>10567221</v>
      </c>
      <c r="I56" s="24">
        <v>17615000</v>
      </c>
      <c r="J56" s="6">
        <v>11776730</v>
      </c>
      <c r="K56" s="25">
        <v>12424450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29915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3540519</v>
      </c>
      <c r="E60" s="24">
        <v>3277121</v>
      </c>
      <c r="F60" s="6">
        <v>3277122</v>
      </c>
      <c r="G60" s="25">
        <v>3277122</v>
      </c>
      <c r="H60" s="26">
        <v>3286634</v>
      </c>
      <c r="I60" s="24">
        <v>1207910</v>
      </c>
      <c r="J60" s="6">
        <v>1273138</v>
      </c>
      <c r="K60" s="25">
        <v>1343160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1970</v>
      </c>
      <c r="E65" s="91">
        <v>1970</v>
      </c>
      <c r="F65" s="92">
        <v>1970</v>
      </c>
      <c r="G65" s="93">
        <v>1970</v>
      </c>
      <c r="H65" s="94">
        <v>1974</v>
      </c>
      <c r="I65" s="91">
        <v>1970</v>
      </c>
      <c r="J65" s="92">
        <v>1970</v>
      </c>
      <c r="K65" s="93">
        <v>1970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1.0640760325046346</v>
      </c>
      <c r="C70" s="5">
        <f aca="true" t="shared" si="8" ref="C70:K70">IF(ISERROR(C71/C72),0,(C71/C72))</f>
        <v>0.970769808691425</v>
      </c>
      <c r="D70" s="5">
        <f t="shared" si="8"/>
        <v>1.2157578158705133</v>
      </c>
      <c r="E70" s="5">
        <f t="shared" si="8"/>
        <v>0.7444487833115523</v>
      </c>
      <c r="F70" s="5">
        <f t="shared" si="8"/>
        <v>0.8766224402024599</v>
      </c>
      <c r="G70" s="5">
        <f t="shared" si="8"/>
        <v>0.8766224402024599</v>
      </c>
      <c r="H70" s="5">
        <f t="shared" si="8"/>
        <v>0.9420432468111026</v>
      </c>
      <c r="I70" s="5">
        <f t="shared" si="8"/>
        <v>0.7406955260068498</v>
      </c>
      <c r="J70" s="5">
        <f t="shared" si="8"/>
        <v>0.7407004430271836</v>
      </c>
      <c r="K70" s="5">
        <f t="shared" si="8"/>
        <v>0.7407003997580762</v>
      </c>
    </row>
    <row r="71" spans="1:11" ht="12.75" hidden="1">
      <c r="A71" s="1" t="s">
        <v>134</v>
      </c>
      <c r="B71" s="1">
        <f>+B83</f>
        <v>14688048</v>
      </c>
      <c r="C71" s="1">
        <f aca="true" t="shared" si="9" ref="C71:K71">+C83</f>
        <v>14314128</v>
      </c>
      <c r="D71" s="1">
        <f t="shared" si="9"/>
        <v>17767492</v>
      </c>
      <c r="E71" s="1">
        <f t="shared" si="9"/>
        <v>12824410</v>
      </c>
      <c r="F71" s="1">
        <f t="shared" si="9"/>
        <v>14455483</v>
      </c>
      <c r="G71" s="1">
        <f t="shared" si="9"/>
        <v>14455483</v>
      </c>
      <c r="H71" s="1">
        <f t="shared" si="9"/>
        <v>15256998</v>
      </c>
      <c r="I71" s="1">
        <f t="shared" si="9"/>
        <v>12369419</v>
      </c>
      <c r="J71" s="1">
        <f t="shared" si="9"/>
        <v>13037367</v>
      </c>
      <c r="K71" s="1">
        <f t="shared" si="9"/>
        <v>13754422</v>
      </c>
    </row>
    <row r="72" spans="1:11" ht="12.75" hidden="1">
      <c r="A72" s="1" t="s">
        <v>135</v>
      </c>
      <c r="B72" s="1">
        <f>+B77</f>
        <v>13803570</v>
      </c>
      <c r="C72" s="1">
        <f aca="true" t="shared" si="10" ref="C72:K72">+C77</f>
        <v>14745131</v>
      </c>
      <c r="D72" s="1">
        <f t="shared" si="10"/>
        <v>14614335</v>
      </c>
      <c r="E72" s="1">
        <f t="shared" si="10"/>
        <v>17226719</v>
      </c>
      <c r="F72" s="1">
        <f t="shared" si="10"/>
        <v>16489976</v>
      </c>
      <c r="G72" s="1">
        <f t="shared" si="10"/>
        <v>16489976</v>
      </c>
      <c r="H72" s="1">
        <f t="shared" si="10"/>
        <v>16195645</v>
      </c>
      <c r="I72" s="1">
        <f t="shared" si="10"/>
        <v>16699735</v>
      </c>
      <c r="J72" s="1">
        <f t="shared" si="10"/>
        <v>17601403</v>
      </c>
      <c r="K72" s="1">
        <f t="shared" si="10"/>
        <v>18569481</v>
      </c>
    </row>
    <row r="73" spans="1:11" ht="12.75" hidden="1">
      <c r="A73" s="1" t="s">
        <v>136</v>
      </c>
      <c r="B73" s="1">
        <f>+B74</f>
        <v>-3627667.5</v>
      </c>
      <c r="C73" s="1">
        <f aca="true" t="shared" si="11" ref="C73:K73">+(C78+C80+C81+C82)-(B78+B80+B81+B82)</f>
        <v>431003</v>
      </c>
      <c r="D73" s="1">
        <f t="shared" si="11"/>
        <v>-3208918</v>
      </c>
      <c r="E73" s="1">
        <f t="shared" si="11"/>
        <v>17503184</v>
      </c>
      <c r="F73" s="1">
        <f>+(F78+F80+F81+F82)-(D78+D80+D81+D82)</f>
        <v>5503184</v>
      </c>
      <c r="G73" s="1">
        <f>+(G78+G80+G81+G82)-(D78+D80+D81+D82)</f>
        <v>5503184</v>
      </c>
      <c r="H73" s="1">
        <f>+(H78+H80+H81+H82)-(D78+D80+D81+D82)</f>
        <v>936147</v>
      </c>
      <c r="I73" s="1">
        <f>+(I78+I80+I81+I82)-(E78+E80+E81+E82)</f>
        <v>-9101359</v>
      </c>
      <c r="J73" s="1">
        <f t="shared" si="11"/>
        <v>708564</v>
      </c>
      <c r="K73" s="1">
        <f t="shared" si="11"/>
        <v>760656</v>
      </c>
    </row>
    <row r="74" spans="1:11" ht="12.75" hidden="1">
      <c r="A74" s="1" t="s">
        <v>137</v>
      </c>
      <c r="B74" s="1">
        <f>+TREND(C74:E74)</f>
        <v>-3627667.5</v>
      </c>
      <c r="C74" s="1">
        <f>+C73</f>
        <v>431003</v>
      </c>
      <c r="D74" s="1">
        <f aca="true" t="shared" si="12" ref="D74:K74">+D73</f>
        <v>-3208918</v>
      </c>
      <c r="E74" s="1">
        <f t="shared" si="12"/>
        <v>17503184</v>
      </c>
      <c r="F74" s="1">
        <f t="shared" si="12"/>
        <v>5503184</v>
      </c>
      <c r="G74" s="1">
        <f t="shared" si="12"/>
        <v>5503184</v>
      </c>
      <c r="H74" s="1">
        <f t="shared" si="12"/>
        <v>936147</v>
      </c>
      <c r="I74" s="1">
        <f t="shared" si="12"/>
        <v>-9101359</v>
      </c>
      <c r="J74" s="1">
        <f t="shared" si="12"/>
        <v>708564</v>
      </c>
      <c r="K74" s="1">
        <f t="shared" si="12"/>
        <v>760656</v>
      </c>
    </row>
    <row r="75" spans="1:11" ht="12.75" hidden="1">
      <c r="A75" s="1" t="s">
        <v>138</v>
      </c>
      <c r="B75" s="1">
        <f>+B84-(((B80+B81+B78)*B70)-B79)</f>
        <v>23672502.783423856</v>
      </c>
      <c r="C75" s="1">
        <f aca="true" t="shared" si="13" ref="C75:K75">+C84-(((C80+C81+C78)*C70)-C79)</f>
        <v>26014484.839397967</v>
      </c>
      <c r="D75" s="1">
        <f t="shared" si="13"/>
        <v>85319638.7952171</v>
      </c>
      <c r="E75" s="1">
        <f t="shared" si="13"/>
        <v>48581509.19996031</v>
      </c>
      <c r="F75" s="1">
        <f t="shared" si="13"/>
        <v>51267533.936584994</v>
      </c>
      <c r="G75" s="1">
        <f t="shared" si="13"/>
        <v>51267533.936584994</v>
      </c>
      <c r="H75" s="1">
        <f t="shared" si="13"/>
        <v>71198679.15144226</v>
      </c>
      <c r="I75" s="1">
        <f t="shared" si="13"/>
        <v>52336785.39863824</v>
      </c>
      <c r="J75" s="1">
        <f t="shared" si="13"/>
        <v>48949222.21098222</v>
      </c>
      <c r="K75" s="1">
        <f t="shared" si="13"/>
        <v>33204696.606120653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13803570</v>
      </c>
      <c r="C77" s="3">
        <v>14745131</v>
      </c>
      <c r="D77" s="3">
        <v>14614335</v>
      </c>
      <c r="E77" s="3">
        <v>17226719</v>
      </c>
      <c r="F77" s="3">
        <v>16489976</v>
      </c>
      <c r="G77" s="3">
        <v>16489976</v>
      </c>
      <c r="H77" s="3">
        <v>16195645</v>
      </c>
      <c r="I77" s="3">
        <v>16699735</v>
      </c>
      <c r="J77" s="3">
        <v>17601403</v>
      </c>
      <c r="K77" s="3">
        <v>18569481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31650565</v>
      </c>
      <c r="C79" s="3">
        <v>33711375</v>
      </c>
      <c r="D79" s="3">
        <v>57812561</v>
      </c>
      <c r="E79" s="3">
        <v>37947598</v>
      </c>
      <c r="F79" s="3">
        <v>39199739</v>
      </c>
      <c r="G79" s="3">
        <v>39199739</v>
      </c>
      <c r="H79" s="3">
        <v>55497329</v>
      </c>
      <c r="I79" s="3">
        <v>33797477</v>
      </c>
      <c r="J79" s="3">
        <v>29408859</v>
      </c>
      <c r="K79" s="3">
        <v>12589613</v>
      </c>
    </row>
    <row r="80" spans="1:11" ht="12.75" hidden="1">
      <c r="A80" s="2" t="s">
        <v>67</v>
      </c>
      <c r="B80" s="3">
        <v>2729722</v>
      </c>
      <c r="C80" s="3">
        <v>4072360</v>
      </c>
      <c r="D80" s="3">
        <v>3622889</v>
      </c>
      <c r="E80" s="3">
        <v>9642699</v>
      </c>
      <c r="F80" s="3">
        <v>6642699</v>
      </c>
      <c r="G80" s="3">
        <v>6642699</v>
      </c>
      <c r="H80" s="3">
        <v>2375986</v>
      </c>
      <c r="I80" s="3">
        <v>9351589</v>
      </c>
      <c r="J80" s="3">
        <v>9856575</v>
      </c>
      <c r="K80" s="3">
        <v>10398686</v>
      </c>
    </row>
    <row r="81" spans="1:11" ht="12.75" hidden="1">
      <c r="A81" s="2" t="s">
        <v>68</v>
      </c>
      <c r="B81" s="3">
        <v>4767921</v>
      </c>
      <c r="C81" s="3">
        <v>3856286</v>
      </c>
      <c r="D81" s="3">
        <v>1096839</v>
      </c>
      <c r="E81" s="3">
        <v>12580213</v>
      </c>
      <c r="F81" s="3">
        <v>3580213</v>
      </c>
      <c r="G81" s="3">
        <v>3580213</v>
      </c>
      <c r="H81" s="3">
        <v>3279889</v>
      </c>
      <c r="I81" s="3">
        <v>3769964</v>
      </c>
      <c r="J81" s="3">
        <v>3973542</v>
      </c>
      <c r="K81" s="3">
        <v>4192087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14688048</v>
      </c>
      <c r="C83" s="3">
        <v>14314128</v>
      </c>
      <c r="D83" s="3">
        <v>17767492</v>
      </c>
      <c r="E83" s="3">
        <v>12824410</v>
      </c>
      <c r="F83" s="3">
        <v>14455483</v>
      </c>
      <c r="G83" s="3">
        <v>14455483</v>
      </c>
      <c r="H83" s="3">
        <v>15256998</v>
      </c>
      <c r="I83" s="3">
        <v>12369419</v>
      </c>
      <c r="J83" s="3">
        <v>13037367</v>
      </c>
      <c r="K83" s="3">
        <v>13754422</v>
      </c>
    </row>
    <row r="84" spans="1:11" ht="12.75" hidden="1">
      <c r="A84" s="2" t="s">
        <v>71</v>
      </c>
      <c r="B84" s="3">
        <v>0</v>
      </c>
      <c r="C84" s="3">
        <v>0</v>
      </c>
      <c r="D84" s="3">
        <v>33245124</v>
      </c>
      <c r="E84" s="3">
        <v>27177731</v>
      </c>
      <c r="F84" s="3">
        <v>21029429</v>
      </c>
      <c r="G84" s="3">
        <v>21029429</v>
      </c>
      <c r="H84" s="3">
        <v>21029429</v>
      </c>
      <c r="I84" s="3">
        <v>28258384</v>
      </c>
      <c r="J84" s="3">
        <v>29784337</v>
      </c>
      <c r="K84" s="3">
        <v>31422475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19892141</v>
      </c>
      <c r="E5" s="24">
        <v>31826698</v>
      </c>
      <c r="F5" s="6">
        <v>31826696</v>
      </c>
      <c r="G5" s="25">
        <v>31826696</v>
      </c>
      <c r="H5" s="26">
        <v>35375452</v>
      </c>
      <c r="I5" s="24">
        <v>36214582</v>
      </c>
      <c r="J5" s="6">
        <v>38170169</v>
      </c>
      <c r="K5" s="25">
        <v>40269528</v>
      </c>
    </row>
    <row r="6" spans="1:11" ht="13.5">
      <c r="A6" s="22" t="s">
        <v>18</v>
      </c>
      <c r="B6" s="6">
        <v>0</v>
      </c>
      <c r="C6" s="6">
        <v>0</v>
      </c>
      <c r="D6" s="23">
        <v>2587820</v>
      </c>
      <c r="E6" s="24">
        <v>3680914</v>
      </c>
      <c r="F6" s="6">
        <v>3547153</v>
      </c>
      <c r="G6" s="25">
        <v>3547153</v>
      </c>
      <c r="H6" s="26">
        <v>3127387</v>
      </c>
      <c r="I6" s="24">
        <v>3731841</v>
      </c>
      <c r="J6" s="6">
        <v>3924929</v>
      </c>
      <c r="K6" s="25">
        <v>4140800</v>
      </c>
    </row>
    <row r="7" spans="1:11" ht="13.5">
      <c r="A7" s="22" t="s">
        <v>19</v>
      </c>
      <c r="B7" s="6">
        <v>0</v>
      </c>
      <c r="C7" s="6">
        <v>0</v>
      </c>
      <c r="D7" s="23">
        <v>5206983</v>
      </c>
      <c r="E7" s="24">
        <v>6063540</v>
      </c>
      <c r="F7" s="6">
        <v>6994968</v>
      </c>
      <c r="G7" s="25">
        <v>6994968</v>
      </c>
      <c r="H7" s="26">
        <v>7160369</v>
      </c>
      <c r="I7" s="24">
        <v>7358706</v>
      </c>
      <c r="J7" s="6">
        <v>7756076</v>
      </c>
      <c r="K7" s="25">
        <v>8182661</v>
      </c>
    </row>
    <row r="8" spans="1:11" ht="13.5">
      <c r="A8" s="22" t="s">
        <v>20</v>
      </c>
      <c r="B8" s="6">
        <v>0</v>
      </c>
      <c r="C8" s="6">
        <v>0</v>
      </c>
      <c r="D8" s="23">
        <v>93439790</v>
      </c>
      <c r="E8" s="24">
        <v>113892064</v>
      </c>
      <c r="F8" s="6">
        <v>117607000</v>
      </c>
      <c r="G8" s="25">
        <v>117607000</v>
      </c>
      <c r="H8" s="26">
        <v>113969052</v>
      </c>
      <c r="I8" s="24">
        <v>120150226</v>
      </c>
      <c r="J8" s="6">
        <v>129940000</v>
      </c>
      <c r="K8" s="25">
        <v>139607000</v>
      </c>
    </row>
    <row r="9" spans="1:11" ht="13.5">
      <c r="A9" s="22" t="s">
        <v>21</v>
      </c>
      <c r="B9" s="6">
        <v>0</v>
      </c>
      <c r="C9" s="6">
        <v>0</v>
      </c>
      <c r="D9" s="23">
        <v>8033577</v>
      </c>
      <c r="E9" s="24">
        <v>33849669</v>
      </c>
      <c r="F9" s="6">
        <v>4854121</v>
      </c>
      <c r="G9" s="25">
        <v>4854121</v>
      </c>
      <c r="H9" s="26">
        <v>7817498</v>
      </c>
      <c r="I9" s="24">
        <v>10709351</v>
      </c>
      <c r="J9" s="6">
        <v>5918693</v>
      </c>
      <c r="K9" s="25">
        <v>6226300</v>
      </c>
    </row>
    <row r="10" spans="1:11" ht="25.5">
      <c r="A10" s="27" t="s">
        <v>127</v>
      </c>
      <c r="B10" s="28">
        <f>SUM(B5:B9)</f>
        <v>0</v>
      </c>
      <c r="C10" s="29">
        <f aca="true" t="shared" si="0" ref="C10:K10">SUM(C5:C9)</f>
        <v>0</v>
      </c>
      <c r="D10" s="30">
        <f t="shared" si="0"/>
        <v>129160311</v>
      </c>
      <c r="E10" s="28">
        <f t="shared" si="0"/>
        <v>189312885</v>
      </c>
      <c r="F10" s="29">
        <f t="shared" si="0"/>
        <v>164829938</v>
      </c>
      <c r="G10" s="31">
        <f t="shared" si="0"/>
        <v>164829938</v>
      </c>
      <c r="H10" s="32">
        <f t="shared" si="0"/>
        <v>167449758</v>
      </c>
      <c r="I10" s="28">
        <f t="shared" si="0"/>
        <v>178164706</v>
      </c>
      <c r="J10" s="29">
        <f t="shared" si="0"/>
        <v>185709867</v>
      </c>
      <c r="K10" s="31">
        <f t="shared" si="0"/>
        <v>198426289</v>
      </c>
    </row>
    <row r="11" spans="1:11" ht="13.5">
      <c r="A11" s="22" t="s">
        <v>22</v>
      </c>
      <c r="B11" s="6">
        <v>0</v>
      </c>
      <c r="C11" s="6">
        <v>0</v>
      </c>
      <c r="D11" s="23">
        <v>45569738</v>
      </c>
      <c r="E11" s="24">
        <v>54927742</v>
      </c>
      <c r="F11" s="6">
        <v>56160927</v>
      </c>
      <c r="G11" s="25">
        <v>56160927</v>
      </c>
      <c r="H11" s="26">
        <v>50653607</v>
      </c>
      <c r="I11" s="24">
        <v>55356399</v>
      </c>
      <c r="J11" s="6">
        <v>58348000</v>
      </c>
      <c r="K11" s="25">
        <v>61494000</v>
      </c>
    </row>
    <row r="12" spans="1:11" ht="13.5">
      <c r="A12" s="22" t="s">
        <v>23</v>
      </c>
      <c r="B12" s="6">
        <v>0</v>
      </c>
      <c r="C12" s="6">
        <v>0</v>
      </c>
      <c r="D12" s="23">
        <v>8084739</v>
      </c>
      <c r="E12" s="24">
        <v>10559799</v>
      </c>
      <c r="F12" s="6">
        <v>10723086</v>
      </c>
      <c r="G12" s="25">
        <v>10723086</v>
      </c>
      <c r="H12" s="26">
        <v>10754630</v>
      </c>
      <c r="I12" s="24">
        <v>11991370</v>
      </c>
      <c r="J12" s="6">
        <v>12638904</v>
      </c>
      <c r="K12" s="25">
        <v>13334044</v>
      </c>
    </row>
    <row r="13" spans="1:11" ht="13.5">
      <c r="A13" s="22" t="s">
        <v>128</v>
      </c>
      <c r="B13" s="6">
        <v>0</v>
      </c>
      <c r="C13" s="6">
        <v>0</v>
      </c>
      <c r="D13" s="23">
        <v>16964924</v>
      </c>
      <c r="E13" s="24">
        <v>20344225</v>
      </c>
      <c r="F13" s="6">
        <v>20344226</v>
      </c>
      <c r="G13" s="25">
        <v>20344226</v>
      </c>
      <c r="H13" s="26">
        <v>22074391</v>
      </c>
      <c r="I13" s="24">
        <v>21402126</v>
      </c>
      <c r="J13" s="6">
        <v>22557841</v>
      </c>
      <c r="K13" s="25">
        <v>23798522</v>
      </c>
    </row>
    <row r="14" spans="1:11" ht="13.5">
      <c r="A14" s="22" t="s">
        <v>24</v>
      </c>
      <c r="B14" s="6">
        <v>0</v>
      </c>
      <c r="C14" s="6">
        <v>0</v>
      </c>
      <c r="D14" s="23">
        <v>458207</v>
      </c>
      <c r="E14" s="24">
        <v>377389</v>
      </c>
      <c r="F14" s="6">
        <v>477389</v>
      </c>
      <c r="G14" s="25">
        <v>477389</v>
      </c>
      <c r="H14" s="26">
        <v>1239187</v>
      </c>
      <c r="I14" s="24">
        <v>502213</v>
      </c>
      <c r="J14" s="6">
        <v>529333</v>
      </c>
      <c r="K14" s="25">
        <v>558446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2160265</v>
      </c>
      <c r="G15" s="25">
        <v>2160265</v>
      </c>
      <c r="H15" s="26">
        <v>0</v>
      </c>
      <c r="I15" s="24">
        <v>6621689</v>
      </c>
      <c r="J15" s="6">
        <v>6979260</v>
      </c>
      <c r="K15" s="25">
        <v>7363119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1200000</v>
      </c>
      <c r="F16" s="6">
        <v>1500000</v>
      </c>
      <c r="G16" s="25">
        <v>1500000</v>
      </c>
      <c r="H16" s="26">
        <v>0</v>
      </c>
      <c r="I16" s="24">
        <v>1778000</v>
      </c>
      <c r="J16" s="6">
        <v>1874012</v>
      </c>
      <c r="K16" s="25">
        <v>1977083</v>
      </c>
    </row>
    <row r="17" spans="1:11" ht="13.5">
      <c r="A17" s="22" t="s">
        <v>27</v>
      </c>
      <c r="B17" s="6">
        <v>0</v>
      </c>
      <c r="C17" s="6">
        <v>0</v>
      </c>
      <c r="D17" s="23">
        <v>68338426</v>
      </c>
      <c r="E17" s="24">
        <v>63722000</v>
      </c>
      <c r="F17" s="6">
        <v>64569000</v>
      </c>
      <c r="G17" s="25">
        <v>64569000</v>
      </c>
      <c r="H17" s="26">
        <v>53956502</v>
      </c>
      <c r="I17" s="24">
        <v>70071657</v>
      </c>
      <c r="J17" s="6">
        <v>72380404</v>
      </c>
      <c r="K17" s="25">
        <v>73422287</v>
      </c>
    </row>
    <row r="18" spans="1:11" ht="13.5">
      <c r="A18" s="34" t="s">
        <v>28</v>
      </c>
      <c r="B18" s="35">
        <f>SUM(B11:B17)</f>
        <v>0</v>
      </c>
      <c r="C18" s="36">
        <f aca="true" t="shared" si="1" ref="C18:K18">SUM(C11:C17)</f>
        <v>0</v>
      </c>
      <c r="D18" s="37">
        <f t="shared" si="1"/>
        <v>139416034</v>
      </c>
      <c r="E18" s="35">
        <f t="shared" si="1"/>
        <v>151131155</v>
      </c>
      <c r="F18" s="36">
        <f t="shared" si="1"/>
        <v>155934893</v>
      </c>
      <c r="G18" s="38">
        <f t="shared" si="1"/>
        <v>155934893</v>
      </c>
      <c r="H18" s="39">
        <f t="shared" si="1"/>
        <v>138678317</v>
      </c>
      <c r="I18" s="35">
        <f t="shared" si="1"/>
        <v>167723454</v>
      </c>
      <c r="J18" s="36">
        <f t="shared" si="1"/>
        <v>175307754</v>
      </c>
      <c r="K18" s="38">
        <f t="shared" si="1"/>
        <v>181947501</v>
      </c>
    </row>
    <row r="19" spans="1:11" ht="13.5">
      <c r="A19" s="34" t="s">
        <v>29</v>
      </c>
      <c r="B19" s="40">
        <f>+B10-B18</f>
        <v>0</v>
      </c>
      <c r="C19" s="41">
        <f aca="true" t="shared" si="2" ref="C19:K19">+C10-C18</f>
        <v>0</v>
      </c>
      <c r="D19" s="42">
        <f t="shared" si="2"/>
        <v>-10255723</v>
      </c>
      <c r="E19" s="40">
        <f t="shared" si="2"/>
        <v>38181730</v>
      </c>
      <c r="F19" s="41">
        <f t="shared" si="2"/>
        <v>8895045</v>
      </c>
      <c r="G19" s="43">
        <f t="shared" si="2"/>
        <v>8895045</v>
      </c>
      <c r="H19" s="44">
        <f t="shared" si="2"/>
        <v>28771441</v>
      </c>
      <c r="I19" s="40">
        <f t="shared" si="2"/>
        <v>10441252</v>
      </c>
      <c r="J19" s="41">
        <f t="shared" si="2"/>
        <v>10402113</v>
      </c>
      <c r="K19" s="43">
        <f t="shared" si="2"/>
        <v>16478788</v>
      </c>
    </row>
    <row r="20" spans="1:11" ht="13.5">
      <c r="A20" s="22" t="s">
        <v>30</v>
      </c>
      <c r="B20" s="24">
        <v>0</v>
      </c>
      <c r="C20" s="6">
        <v>0</v>
      </c>
      <c r="D20" s="23">
        <v>37864717</v>
      </c>
      <c r="E20" s="24">
        <v>41566000</v>
      </c>
      <c r="F20" s="6">
        <v>54066000</v>
      </c>
      <c r="G20" s="25">
        <v>54066000</v>
      </c>
      <c r="H20" s="26">
        <v>46834237</v>
      </c>
      <c r="I20" s="24">
        <v>40206000</v>
      </c>
      <c r="J20" s="6">
        <v>39149000</v>
      </c>
      <c r="K20" s="25">
        <v>40486000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0</v>
      </c>
      <c r="C22" s="52">
        <f aca="true" t="shared" si="3" ref="C22:K22">SUM(C19:C21)</f>
        <v>0</v>
      </c>
      <c r="D22" s="53">
        <f t="shared" si="3"/>
        <v>27608994</v>
      </c>
      <c r="E22" s="51">
        <f t="shared" si="3"/>
        <v>79747730</v>
      </c>
      <c r="F22" s="52">
        <f t="shared" si="3"/>
        <v>62961045</v>
      </c>
      <c r="G22" s="54">
        <f t="shared" si="3"/>
        <v>62961045</v>
      </c>
      <c r="H22" s="55">
        <f t="shared" si="3"/>
        <v>75605678</v>
      </c>
      <c r="I22" s="51">
        <f t="shared" si="3"/>
        <v>50647252</v>
      </c>
      <c r="J22" s="52">
        <f t="shared" si="3"/>
        <v>49551113</v>
      </c>
      <c r="K22" s="54">
        <f t="shared" si="3"/>
        <v>56964788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0</v>
      </c>
      <c r="C24" s="41">
        <f aca="true" t="shared" si="4" ref="C24:K24">SUM(C22:C23)</f>
        <v>0</v>
      </c>
      <c r="D24" s="42">
        <f t="shared" si="4"/>
        <v>27608994</v>
      </c>
      <c r="E24" s="40">
        <f t="shared" si="4"/>
        <v>79747730</v>
      </c>
      <c r="F24" s="41">
        <f t="shared" si="4"/>
        <v>62961045</v>
      </c>
      <c r="G24" s="43">
        <f t="shared" si="4"/>
        <v>62961045</v>
      </c>
      <c r="H24" s="44">
        <f t="shared" si="4"/>
        <v>75605678</v>
      </c>
      <c r="I24" s="40">
        <f t="shared" si="4"/>
        <v>50647252</v>
      </c>
      <c r="J24" s="41">
        <f t="shared" si="4"/>
        <v>49551113</v>
      </c>
      <c r="K24" s="43">
        <f t="shared" si="4"/>
        <v>56964788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84134986</v>
      </c>
      <c r="E27" s="65">
        <v>79738000</v>
      </c>
      <c r="F27" s="7">
        <v>102695124</v>
      </c>
      <c r="G27" s="66">
        <v>102695124</v>
      </c>
      <c r="H27" s="67">
        <v>63892564</v>
      </c>
      <c r="I27" s="65">
        <v>64582240</v>
      </c>
      <c r="J27" s="7">
        <v>57691850</v>
      </c>
      <c r="K27" s="66">
        <v>60529957</v>
      </c>
    </row>
    <row r="28" spans="1:11" ht="13.5">
      <c r="A28" s="68" t="s">
        <v>30</v>
      </c>
      <c r="B28" s="6">
        <v>0</v>
      </c>
      <c r="C28" s="6">
        <v>0</v>
      </c>
      <c r="D28" s="23">
        <v>34388911</v>
      </c>
      <c r="E28" s="24">
        <v>41566000</v>
      </c>
      <c r="F28" s="6">
        <v>54066000</v>
      </c>
      <c r="G28" s="25">
        <v>54066000</v>
      </c>
      <c r="H28" s="26">
        <v>40066000</v>
      </c>
      <c r="I28" s="24">
        <v>26666000</v>
      </c>
      <c r="J28" s="6">
        <v>27149000</v>
      </c>
      <c r="K28" s="25">
        <v>28486000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49746075</v>
      </c>
      <c r="E31" s="24">
        <v>38172000</v>
      </c>
      <c r="F31" s="6">
        <v>48629124</v>
      </c>
      <c r="G31" s="25">
        <v>48629124</v>
      </c>
      <c r="H31" s="26">
        <v>23826564</v>
      </c>
      <c r="I31" s="24">
        <v>37916240</v>
      </c>
      <c r="J31" s="6">
        <v>30542850</v>
      </c>
      <c r="K31" s="25">
        <v>32043957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84134986</v>
      </c>
      <c r="E32" s="65">
        <f t="shared" si="5"/>
        <v>79738000</v>
      </c>
      <c r="F32" s="7">
        <f t="shared" si="5"/>
        <v>102695124</v>
      </c>
      <c r="G32" s="66">
        <f t="shared" si="5"/>
        <v>102695124</v>
      </c>
      <c r="H32" s="67">
        <f t="shared" si="5"/>
        <v>63892564</v>
      </c>
      <c r="I32" s="65">
        <f t="shared" si="5"/>
        <v>64582240</v>
      </c>
      <c r="J32" s="7">
        <f t="shared" si="5"/>
        <v>57691850</v>
      </c>
      <c r="K32" s="66">
        <f t="shared" si="5"/>
        <v>60529957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0</v>
      </c>
      <c r="C35" s="6">
        <v>0</v>
      </c>
      <c r="D35" s="23">
        <v>104698663</v>
      </c>
      <c r="E35" s="24">
        <v>101673735</v>
      </c>
      <c r="F35" s="6">
        <v>114209213</v>
      </c>
      <c r="G35" s="25">
        <v>114209213</v>
      </c>
      <c r="H35" s="26">
        <v>122455568</v>
      </c>
      <c r="I35" s="24">
        <v>143428408</v>
      </c>
      <c r="J35" s="6">
        <v>157310450</v>
      </c>
      <c r="K35" s="25">
        <v>179379495</v>
      </c>
    </row>
    <row r="36" spans="1:11" ht="13.5">
      <c r="A36" s="22" t="s">
        <v>39</v>
      </c>
      <c r="B36" s="6">
        <v>0</v>
      </c>
      <c r="C36" s="6">
        <v>0</v>
      </c>
      <c r="D36" s="23">
        <v>310374559</v>
      </c>
      <c r="E36" s="24">
        <v>426242439</v>
      </c>
      <c r="F36" s="6">
        <v>380184403</v>
      </c>
      <c r="G36" s="25">
        <v>380184403</v>
      </c>
      <c r="H36" s="26">
        <v>351239360</v>
      </c>
      <c r="I36" s="24">
        <v>422527423</v>
      </c>
      <c r="J36" s="6">
        <v>478926466</v>
      </c>
      <c r="K36" s="25">
        <v>537858647</v>
      </c>
    </row>
    <row r="37" spans="1:11" ht="13.5">
      <c r="A37" s="22" t="s">
        <v>40</v>
      </c>
      <c r="B37" s="6">
        <v>0</v>
      </c>
      <c r="C37" s="6">
        <v>0</v>
      </c>
      <c r="D37" s="23">
        <v>54363535</v>
      </c>
      <c r="E37" s="24">
        <v>44390418</v>
      </c>
      <c r="F37" s="6">
        <v>36178100</v>
      </c>
      <c r="G37" s="25">
        <v>36178100</v>
      </c>
      <c r="H37" s="26">
        <v>36521823</v>
      </c>
      <c r="I37" s="24">
        <v>41430115</v>
      </c>
      <c r="J37" s="6">
        <v>42385115</v>
      </c>
      <c r="K37" s="25">
        <v>43340115</v>
      </c>
    </row>
    <row r="38" spans="1:11" ht="13.5">
      <c r="A38" s="22" t="s">
        <v>41</v>
      </c>
      <c r="B38" s="6">
        <v>0</v>
      </c>
      <c r="C38" s="6">
        <v>0</v>
      </c>
      <c r="D38" s="23">
        <v>15036280</v>
      </c>
      <c r="E38" s="24">
        <v>6252015</v>
      </c>
      <c r="F38" s="6">
        <v>15137839</v>
      </c>
      <c r="G38" s="25">
        <v>15137839</v>
      </c>
      <c r="H38" s="26">
        <v>16740682</v>
      </c>
      <c r="I38" s="24">
        <v>15197839</v>
      </c>
      <c r="J38" s="6">
        <v>15232839</v>
      </c>
      <c r="K38" s="25">
        <v>15262839</v>
      </c>
    </row>
    <row r="39" spans="1:11" ht="13.5">
      <c r="A39" s="22" t="s">
        <v>42</v>
      </c>
      <c r="B39" s="6">
        <v>0</v>
      </c>
      <c r="C39" s="6">
        <v>0</v>
      </c>
      <c r="D39" s="23">
        <v>345673407</v>
      </c>
      <c r="E39" s="24">
        <v>477273742</v>
      </c>
      <c r="F39" s="6">
        <v>443077677</v>
      </c>
      <c r="G39" s="25">
        <v>443077677</v>
      </c>
      <c r="H39" s="26">
        <v>420432423</v>
      </c>
      <c r="I39" s="24">
        <v>509327877</v>
      </c>
      <c r="J39" s="6">
        <v>578618963</v>
      </c>
      <c r="K39" s="25">
        <v>658635188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0</v>
      </c>
      <c r="C42" s="6">
        <v>0</v>
      </c>
      <c r="D42" s="23">
        <v>58382164</v>
      </c>
      <c r="E42" s="24">
        <v>65231421</v>
      </c>
      <c r="F42" s="6">
        <v>25953826</v>
      </c>
      <c r="G42" s="25">
        <v>25953826</v>
      </c>
      <c r="H42" s="26">
        <v>80142460</v>
      </c>
      <c r="I42" s="24">
        <v>66900336</v>
      </c>
      <c r="J42" s="6">
        <v>72930479</v>
      </c>
      <c r="K42" s="25">
        <v>83809199</v>
      </c>
    </row>
    <row r="43" spans="1:11" ht="13.5">
      <c r="A43" s="22" t="s">
        <v>45</v>
      </c>
      <c r="B43" s="6">
        <v>0</v>
      </c>
      <c r="C43" s="6">
        <v>0</v>
      </c>
      <c r="D43" s="23">
        <v>-49347977</v>
      </c>
      <c r="E43" s="24">
        <v>-79737905</v>
      </c>
      <c r="F43" s="6">
        <v>-97560011</v>
      </c>
      <c r="G43" s="25">
        <v>-97560011</v>
      </c>
      <c r="H43" s="26">
        <v>-83860439</v>
      </c>
      <c r="I43" s="24">
        <v>-58782041</v>
      </c>
      <c r="J43" s="6">
        <v>-56848437</v>
      </c>
      <c r="K43" s="25">
        <v>-59640156</v>
      </c>
    </row>
    <row r="44" spans="1:11" ht="13.5">
      <c r="A44" s="22" t="s">
        <v>46</v>
      </c>
      <c r="B44" s="6">
        <v>0</v>
      </c>
      <c r="C44" s="6">
        <v>0</v>
      </c>
      <c r="D44" s="23">
        <v>-437590</v>
      </c>
      <c r="E44" s="24">
        <v>-342015</v>
      </c>
      <c r="F44" s="6">
        <v>0</v>
      </c>
      <c r="G44" s="25">
        <v>0</v>
      </c>
      <c r="H44" s="26">
        <v>751924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0</v>
      </c>
      <c r="C45" s="7">
        <v>0</v>
      </c>
      <c r="D45" s="64">
        <v>91923106</v>
      </c>
      <c r="E45" s="65">
        <v>69337940</v>
      </c>
      <c r="F45" s="7">
        <v>20316922</v>
      </c>
      <c r="G45" s="66">
        <v>20316922</v>
      </c>
      <c r="H45" s="67">
        <v>88957052</v>
      </c>
      <c r="I45" s="65">
        <v>40310202</v>
      </c>
      <c r="J45" s="7">
        <v>56392244</v>
      </c>
      <c r="K45" s="66">
        <v>80561287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0</v>
      </c>
      <c r="D48" s="23">
        <v>91923107</v>
      </c>
      <c r="E48" s="24">
        <v>80804846</v>
      </c>
      <c r="F48" s="6">
        <v>66000555</v>
      </c>
      <c r="G48" s="25">
        <v>66000555</v>
      </c>
      <c r="H48" s="26">
        <v>88957052</v>
      </c>
      <c r="I48" s="24">
        <v>89119750</v>
      </c>
      <c r="J48" s="6">
        <v>105201792</v>
      </c>
      <c r="K48" s="25">
        <v>129370837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0</v>
      </c>
      <c r="D49" s="23">
        <f t="shared" si="6"/>
        <v>35546910</v>
      </c>
      <c r="E49" s="24">
        <f t="shared" si="6"/>
        <v>54840927</v>
      </c>
      <c r="F49" s="6">
        <f t="shared" si="6"/>
        <v>31168010</v>
      </c>
      <c r="G49" s="25">
        <f t="shared" si="6"/>
        <v>31168010</v>
      </c>
      <c r="H49" s="26">
        <f t="shared" si="6"/>
        <v>41695352</v>
      </c>
      <c r="I49" s="24">
        <f t="shared" si="6"/>
        <v>33786288</v>
      </c>
      <c r="J49" s="6">
        <f t="shared" si="6"/>
        <v>36439757</v>
      </c>
      <c r="K49" s="25">
        <f t="shared" si="6"/>
        <v>40549488</v>
      </c>
    </row>
    <row r="50" spans="1:11" ht="13.5">
      <c r="A50" s="34" t="s">
        <v>51</v>
      </c>
      <c r="B50" s="7">
        <f>+B48-B49</f>
        <v>0</v>
      </c>
      <c r="C50" s="7">
        <f aca="true" t="shared" si="7" ref="C50:K50">+C48-C49</f>
        <v>0</v>
      </c>
      <c r="D50" s="64">
        <f t="shared" si="7"/>
        <v>56376197</v>
      </c>
      <c r="E50" s="65">
        <f t="shared" si="7"/>
        <v>25963919</v>
      </c>
      <c r="F50" s="7">
        <f t="shared" si="7"/>
        <v>34832545</v>
      </c>
      <c r="G50" s="66">
        <f t="shared" si="7"/>
        <v>34832545</v>
      </c>
      <c r="H50" s="67">
        <f t="shared" si="7"/>
        <v>47261700</v>
      </c>
      <c r="I50" s="65">
        <f t="shared" si="7"/>
        <v>55333462</v>
      </c>
      <c r="J50" s="7">
        <f t="shared" si="7"/>
        <v>68762035</v>
      </c>
      <c r="K50" s="66">
        <f t="shared" si="7"/>
        <v>88821349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310374557</v>
      </c>
      <c r="E53" s="24">
        <v>377322525</v>
      </c>
      <c r="F53" s="6">
        <v>400279649</v>
      </c>
      <c r="G53" s="25">
        <v>400279649</v>
      </c>
      <c r="H53" s="26">
        <v>329668712</v>
      </c>
      <c r="I53" s="24">
        <v>310269000</v>
      </c>
      <c r="J53" s="6">
        <v>327024000</v>
      </c>
      <c r="K53" s="25">
        <v>345012000</v>
      </c>
    </row>
    <row r="54" spans="1:11" ht="13.5">
      <c r="A54" s="22" t="s">
        <v>128</v>
      </c>
      <c r="B54" s="6">
        <v>0</v>
      </c>
      <c r="C54" s="6">
        <v>0</v>
      </c>
      <c r="D54" s="23">
        <v>16964924</v>
      </c>
      <c r="E54" s="24">
        <v>20344225</v>
      </c>
      <c r="F54" s="6">
        <v>20344226</v>
      </c>
      <c r="G54" s="25">
        <v>20344226</v>
      </c>
      <c r="H54" s="26">
        <v>22074391</v>
      </c>
      <c r="I54" s="24">
        <v>21402126</v>
      </c>
      <c r="J54" s="6">
        <v>22557841</v>
      </c>
      <c r="K54" s="25">
        <v>23798522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4865000</v>
      </c>
      <c r="F55" s="6">
        <v>5069704</v>
      </c>
      <c r="G55" s="25">
        <v>5069704</v>
      </c>
      <c r="H55" s="26">
        <v>0</v>
      </c>
      <c r="I55" s="24">
        <v>18700000</v>
      </c>
      <c r="J55" s="6">
        <v>19728000</v>
      </c>
      <c r="K55" s="25">
        <v>20813568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11603000</v>
      </c>
      <c r="F56" s="6">
        <v>11572280</v>
      </c>
      <c r="G56" s="25">
        <v>11572280</v>
      </c>
      <c r="H56" s="26">
        <v>0</v>
      </c>
      <c r="I56" s="24">
        <v>10350202</v>
      </c>
      <c r="J56" s="6">
        <v>10567396</v>
      </c>
      <c r="K56" s="25">
        <v>11149236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1778000</v>
      </c>
      <c r="J59" s="6">
        <v>1874012</v>
      </c>
      <c r="K59" s="25">
        <v>1977083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15600783</v>
      </c>
      <c r="F60" s="6">
        <v>15600783</v>
      </c>
      <c r="G60" s="25">
        <v>15600783</v>
      </c>
      <c r="H60" s="26">
        <v>15600783</v>
      </c>
      <c r="I60" s="24">
        <v>11504069</v>
      </c>
      <c r="J60" s="6">
        <v>12125289</v>
      </c>
      <c r="K60" s="25">
        <v>12792179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29610</v>
      </c>
      <c r="J65" s="92">
        <v>29610</v>
      </c>
      <c r="K65" s="93">
        <v>29610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134</v>
      </c>
      <c r="B71" s="1">
        <f>+B83</f>
        <v>0</v>
      </c>
      <c r="C71" s="1">
        <f aca="true" t="shared" si="9" ref="C71:K71">+C83</f>
        <v>0</v>
      </c>
      <c r="D71" s="1">
        <f t="shared" si="9"/>
        <v>0</v>
      </c>
      <c r="E71" s="1">
        <f t="shared" si="9"/>
        <v>0</v>
      </c>
      <c r="F71" s="1">
        <f t="shared" si="9"/>
        <v>0</v>
      </c>
      <c r="G71" s="1">
        <f t="shared" si="9"/>
        <v>0</v>
      </c>
      <c r="H71" s="1">
        <f t="shared" si="9"/>
        <v>0</v>
      </c>
      <c r="I71" s="1">
        <f t="shared" si="9"/>
        <v>0</v>
      </c>
      <c r="J71" s="1">
        <f t="shared" si="9"/>
        <v>0</v>
      </c>
      <c r="K71" s="1">
        <f t="shared" si="9"/>
        <v>0</v>
      </c>
    </row>
    <row r="72" spans="1:11" ht="12.75" hidden="1">
      <c r="A72" s="1" t="s">
        <v>135</v>
      </c>
      <c r="B72" s="1">
        <f>+B77</f>
        <v>0</v>
      </c>
      <c r="C72" s="1">
        <f aca="true" t="shared" si="10" ref="C72:K72">+C77</f>
        <v>0</v>
      </c>
      <c r="D72" s="1">
        <f t="shared" si="10"/>
        <v>0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0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136</v>
      </c>
      <c r="B73" s="1">
        <f>+B74</f>
        <v>27170160.833333336</v>
      </c>
      <c r="C73" s="1">
        <f aca="true" t="shared" si="11" ref="C73:K73">+(C78+C80+C81+C82)-(B78+B80+B81+B82)</f>
        <v>0</v>
      </c>
      <c r="D73" s="1">
        <f t="shared" si="11"/>
        <v>97026036</v>
      </c>
      <c r="E73" s="1">
        <f t="shared" si="11"/>
        <v>31031107</v>
      </c>
      <c r="F73" s="1">
        <f>+(F78+F80+F81+F82)-(D78+D80+D81+D82)</f>
        <v>27172309</v>
      </c>
      <c r="G73" s="1">
        <f>+(G78+G80+G81+G82)-(D78+D80+D81+D82)</f>
        <v>27172309</v>
      </c>
      <c r="H73" s="1">
        <f>+(H78+H80+H81+H82)-(D78+D80+D81+D82)</f>
        <v>18895359</v>
      </c>
      <c r="I73" s="1">
        <f>+(I78+I80+I81+I82)-(E78+E80+E81+E82)</f>
        <v>12211738</v>
      </c>
      <c r="J73" s="1">
        <f t="shared" si="11"/>
        <v>1114389</v>
      </c>
      <c r="K73" s="1">
        <f t="shared" si="11"/>
        <v>1476667</v>
      </c>
    </row>
    <row r="74" spans="1:11" ht="12.75" hidden="1">
      <c r="A74" s="1" t="s">
        <v>137</v>
      </c>
      <c r="B74" s="1">
        <f>+TREND(C74:E74)</f>
        <v>27170160.833333336</v>
      </c>
      <c r="C74" s="1">
        <f>+C73</f>
        <v>0</v>
      </c>
      <c r="D74" s="1">
        <f aca="true" t="shared" si="12" ref="D74:K74">+D73</f>
        <v>97026036</v>
      </c>
      <c r="E74" s="1">
        <f t="shared" si="12"/>
        <v>31031107</v>
      </c>
      <c r="F74" s="1">
        <f t="shared" si="12"/>
        <v>27172309</v>
      </c>
      <c r="G74" s="1">
        <f t="shared" si="12"/>
        <v>27172309</v>
      </c>
      <c r="H74" s="1">
        <f t="shared" si="12"/>
        <v>18895359</v>
      </c>
      <c r="I74" s="1">
        <f t="shared" si="12"/>
        <v>12211738</v>
      </c>
      <c r="J74" s="1">
        <f t="shared" si="12"/>
        <v>1114389</v>
      </c>
      <c r="K74" s="1">
        <f t="shared" si="12"/>
        <v>1476667</v>
      </c>
    </row>
    <row r="75" spans="1:11" ht="12.75" hidden="1">
      <c r="A75" s="1" t="s">
        <v>138</v>
      </c>
      <c r="B75" s="1">
        <f>+B84-(((B80+B81+B78)*B70)-B79)</f>
        <v>0</v>
      </c>
      <c r="C75" s="1">
        <f aca="true" t="shared" si="13" ref="C75:K75">+C84-(((C80+C81+C78)*C70)-C79)</f>
        <v>0</v>
      </c>
      <c r="D75" s="1">
        <f t="shared" si="13"/>
        <v>35546910</v>
      </c>
      <c r="E75" s="1">
        <f t="shared" si="13"/>
        <v>54840927</v>
      </c>
      <c r="F75" s="1">
        <f t="shared" si="13"/>
        <v>31168010</v>
      </c>
      <c r="G75" s="1">
        <f t="shared" si="13"/>
        <v>31168010</v>
      </c>
      <c r="H75" s="1">
        <f t="shared" si="13"/>
        <v>41695352</v>
      </c>
      <c r="I75" s="1">
        <f t="shared" si="13"/>
        <v>33786288</v>
      </c>
      <c r="J75" s="1">
        <f t="shared" si="13"/>
        <v>36439757</v>
      </c>
      <c r="K75" s="1">
        <f t="shared" si="13"/>
        <v>40549488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hidden="1">
      <c r="A78" s="2" t="s">
        <v>64</v>
      </c>
      <c r="B78" s="3">
        <v>0</v>
      </c>
      <c r="C78" s="3">
        <v>0</v>
      </c>
      <c r="D78" s="3">
        <v>30513538</v>
      </c>
      <c r="E78" s="3">
        <v>69357281</v>
      </c>
      <c r="F78" s="3">
        <v>39885036</v>
      </c>
      <c r="G78" s="3">
        <v>39885036</v>
      </c>
      <c r="H78" s="3">
        <v>46320337</v>
      </c>
      <c r="I78" s="3">
        <v>44855572</v>
      </c>
      <c r="J78" s="3">
        <v>47169961</v>
      </c>
      <c r="K78" s="3">
        <v>49746628</v>
      </c>
    </row>
    <row r="79" spans="1:11" ht="12.75" hidden="1">
      <c r="A79" s="2" t="s">
        <v>65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ht="12.75" hidden="1">
      <c r="A80" s="2" t="s">
        <v>66</v>
      </c>
      <c r="B80" s="3">
        <v>0</v>
      </c>
      <c r="C80" s="3">
        <v>0</v>
      </c>
      <c r="D80" s="3">
        <v>53736942</v>
      </c>
      <c r="E80" s="3">
        <v>37830973</v>
      </c>
      <c r="F80" s="3">
        <v>36104651</v>
      </c>
      <c r="G80" s="3">
        <v>36104651</v>
      </c>
      <c r="H80" s="3">
        <v>36102542</v>
      </c>
      <c r="I80" s="3">
        <v>41104651</v>
      </c>
      <c r="J80" s="3">
        <v>42104651</v>
      </c>
      <c r="K80" s="3">
        <v>43104651</v>
      </c>
    </row>
    <row r="81" spans="1:11" ht="12.75" hidden="1">
      <c r="A81" s="2" t="s">
        <v>67</v>
      </c>
      <c r="B81" s="3">
        <v>0</v>
      </c>
      <c r="C81" s="3">
        <v>0</v>
      </c>
      <c r="D81" s="3">
        <v>9306655</v>
      </c>
      <c r="E81" s="3">
        <v>11647054</v>
      </c>
      <c r="F81" s="3">
        <v>44239756</v>
      </c>
      <c r="G81" s="3">
        <v>44239756</v>
      </c>
      <c r="H81" s="3">
        <v>26434567</v>
      </c>
      <c r="I81" s="3">
        <v>50239756</v>
      </c>
      <c r="J81" s="3">
        <v>48239756</v>
      </c>
      <c r="K81" s="3">
        <v>46239756</v>
      </c>
    </row>
    <row r="82" spans="1:11" ht="12.75" hidden="1">
      <c r="A82" s="2" t="s">
        <v>68</v>
      </c>
      <c r="B82" s="3">
        <v>0</v>
      </c>
      <c r="C82" s="3">
        <v>0</v>
      </c>
      <c r="D82" s="3">
        <v>3468901</v>
      </c>
      <c r="E82" s="3">
        <v>9221835</v>
      </c>
      <c r="F82" s="3">
        <v>3968902</v>
      </c>
      <c r="G82" s="3">
        <v>3968902</v>
      </c>
      <c r="H82" s="3">
        <v>7063949</v>
      </c>
      <c r="I82" s="3">
        <v>4068902</v>
      </c>
      <c r="J82" s="3">
        <v>3868902</v>
      </c>
      <c r="K82" s="3">
        <v>3768902</v>
      </c>
    </row>
    <row r="83" spans="1:11" ht="12.75" hidden="1">
      <c r="A83" s="2" t="s">
        <v>69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2" t="s">
        <v>70</v>
      </c>
      <c r="B84" s="3">
        <v>0</v>
      </c>
      <c r="C84" s="3">
        <v>0</v>
      </c>
      <c r="D84" s="3">
        <v>35546910</v>
      </c>
      <c r="E84" s="3">
        <v>54840927</v>
      </c>
      <c r="F84" s="3">
        <v>31168010</v>
      </c>
      <c r="G84" s="3">
        <v>31168010</v>
      </c>
      <c r="H84" s="3">
        <v>41695352</v>
      </c>
      <c r="I84" s="3">
        <v>33786288</v>
      </c>
      <c r="J84" s="3">
        <v>36439757</v>
      </c>
      <c r="K84" s="3">
        <v>40549488</v>
      </c>
    </row>
    <row r="85" spans="1:11" ht="12.75" hidden="1">
      <c r="A85" s="2" t="s">
        <v>71</v>
      </c>
      <c r="B85" s="3">
        <v>0</v>
      </c>
      <c r="C85" s="3">
        <v>0</v>
      </c>
      <c r="D85" s="3">
        <v>0</v>
      </c>
      <c r="E85" s="3">
        <v>882658</v>
      </c>
      <c r="F85" s="3">
        <v>882658</v>
      </c>
      <c r="G85" s="3">
        <v>882658</v>
      </c>
      <c r="H85" s="3">
        <v>0</v>
      </c>
      <c r="I85" s="3">
        <v>1798616</v>
      </c>
      <c r="J85" s="3">
        <v>1897110</v>
      </c>
      <c r="K85" s="3">
        <v>1964709</v>
      </c>
    </row>
    <row r="86" spans="1:11" ht="12.75">
      <c r="A86" s="2" t="s">
        <v>72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125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55400032</v>
      </c>
      <c r="C6" s="6">
        <v>42926545</v>
      </c>
      <c r="D6" s="23">
        <v>39650966</v>
      </c>
      <c r="E6" s="24">
        <v>55390300</v>
      </c>
      <c r="F6" s="6">
        <v>55390300</v>
      </c>
      <c r="G6" s="25">
        <v>55390300</v>
      </c>
      <c r="H6" s="26">
        <v>53962321</v>
      </c>
      <c r="I6" s="24">
        <v>59156840</v>
      </c>
      <c r="J6" s="6">
        <v>63179506</v>
      </c>
      <c r="K6" s="25">
        <v>67475712</v>
      </c>
    </row>
    <row r="7" spans="1:11" ht="13.5">
      <c r="A7" s="22" t="s">
        <v>19</v>
      </c>
      <c r="B7" s="6">
        <v>3669429</v>
      </c>
      <c r="C7" s="6">
        <v>3364325</v>
      </c>
      <c r="D7" s="23">
        <v>6067248</v>
      </c>
      <c r="E7" s="24">
        <v>6230000</v>
      </c>
      <c r="F7" s="6">
        <v>6230000</v>
      </c>
      <c r="G7" s="25">
        <v>6230000</v>
      </c>
      <c r="H7" s="26">
        <v>11363063</v>
      </c>
      <c r="I7" s="24">
        <v>6946200</v>
      </c>
      <c r="J7" s="6">
        <v>7428142</v>
      </c>
      <c r="K7" s="25">
        <v>7936668</v>
      </c>
    </row>
    <row r="8" spans="1:11" ht="13.5">
      <c r="A8" s="22" t="s">
        <v>20</v>
      </c>
      <c r="B8" s="6">
        <v>312656326</v>
      </c>
      <c r="C8" s="6">
        <v>296087149</v>
      </c>
      <c r="D8" s="23">
        <v>296484800</v>
      </c>
      <c r="E8" s="24">
        <v>303218000</v>
      </c>
      <c r="F8" s="6">
        <v>303218000</v>
      </c>
      <c r="G8" s="25">
        <v>303218000</v>
      </c>
      <c r="H8" s="26">
        <v>372491527</v>
      </c>
      <c r="I8" s="24">
        <v>328823000</v>
      </c>
      <c r="J8" s="6">
        <v>353324000</v>
      </c>
      <c r="K8" s="25">
        <v>383130010</v>
      </c>
    </row>
    <row r="9" spans="1:11" ht="13.5">
      <c r="A9" s="22" t="s">
        <v>21</v>
      </c>
      <c r="B9" s="6">
        <v>8846712</v>
      </c>
      <c r="C9" s="6">
        <v>10893631</v>
      </c>
      <c r="D9" s="23">
        <v>18564974</v>
      </c>
      <c r="E9" s="24">
        <v>12155001</v>
      </c>
      <c r="F9" s="6">
        <v>12155001</v>
      </c>
      <c r="G9" s="25">
        <v>12155001</v>
      </c>
      <c r="H9" s="26">
        <v>10455531</v>
      </c>
      <c r="I9" s="24">
        <v>14576238</v>
      </c>
      <c r="J9" s="6">
        <v>15417672</v>
      </c>
      <c r="K9" s="25">
        <v>16308291</v>
      </c>
    </row>
    <row r="10" spans="1:11" ht="25.5">
      <c r="A10" s="27" t="s">
        <v>127</v>
      </c>
      <c r="B10" s="28">
        <f>SUM(B5:B9)</f>
        <v>380572499</v>
      </c>
      <c r="C10" s="29">
        <f aca="true" t="shared" si="0" ref="C10:K10">SUM(C5:C9)</f>
        <v>353271650</v>
      </c>
      <c r="D10" s="30">
        <f t="shared" si="0"/>
        <v>360767988</v>
      </c>
      <c r="E10" s="28">
        <f t="shared" si="0"/>
        <v>376993301</v>
      </c>
      <c r="F10" s="29">
        <f t="shared" si="0"/>
        <v>376993301</v>
      </c>
      <c r="G10" s="31">
        <f t="shared" si="0"/>
        <v>376993301</v>
      </c>
      <c r="H10" s="32">
        <f t="shared" si="0"/>
        <v>448272442</v>
      </c>
      <c r="I10" s="28">
        <f t="shared" si="0"/>
        <v>409502278</v>
      </c>
      <c r="J10" s="29">
        <f t="shared" si="0"/>
        <v>439349320</v>
      </c>
      <c r="K10" s="31">
        <f t="shared" si="0"/>
        <v>474850681</v>
      </c>
    </row>
    <row r="11" spans="1:11" ht="13.5">
      <c r="A11" s="22" t="s">
        <v>22</v>
      </c>
      <c r="B11" s="6">
        <v>117215354</v>
      </c>
      <c r="C11" s="6">
        <v>131524884</v>
      </c>
      <c r="D11" s="23">
        <v>143703052</v>
      </c>
      <c r="E11" s="24">
        <v>160716214</v>
      </c>
      <c r="F11" s="6">
        <v>160716214</v>
      </c>
      <c r="G11" s="25">
        <v>160716214</v>
      </c>
      <c r="H11" s="26">
        <v>158856683</v>
      </c>
      <c r="I11" s="24">
        <v>166778101</v>
      </c>
      <c r="J11" s="6">
        <v>179779954</v>
      </c>
      <c r="K11" s="25">
        <v>193955325</v>
      </c>
    </row>
    <row r="12" spans="1:11" ht="13.5">
      <c r="A12" s="22" t="s">
        <v>23</v>
      </c>
      <c r="B12" s="6">
        <v>5687525</v>
      </c>
      <c r="C12" s="6">
        <v>6037608</v>
      </c>
      <c r="D12" s="23">
        <v>5451994</v>
      </c>
      <c r="E12" s="24">
        <v>8538696</v>
      </c>
      <c r="F12" s="6">
        <v>8538696</v>
      </c>
      <c r="G12" s="25">
        <v>8538696</v>
      </c>
      <c r="H12" s="26">
        <v>5963561</v>
      </c>
      <c r="I12" s="24">
        <v>6847696</v>
      </c>
      <c r="J12" s="6">
        <v>7395511</v>
      </c>
      <c r="K12" s="25">
        <v>7987152</v>
      </c>
    </row>
    <row r="13" spans="1:11" ht="13.5">
      <c r="A13" s="22" t="s">
        <v>128</v>
      </c>
      <c r="B13" s="6">
        <v>41558241</v>
      </c>
      <c r="C13" s="6">
        <v>46397933</v>
      </c>
      <c r="D13" s="23">
        <v>53836956</v>
      </c>
      <c r="E13" s="24">
        <v>34995922</v>
      </c>
      <c r="F13" s="6">
        <v>34995922</v>
      </c>
      <c r="G13" s="25">
        <v>34995922</v>
      </c>
      <c r="H13" s="26">
        <v>66065621</v>
      </c>
      <c r="I13" s="24">
        <v>41944460</v>
      </c>
      <c r="J13" s="6">
        <v>45446579</v>
      </c>
      <c r="K13" s="25">
        <v>47917741</v>
      </c>
    </row>
    <row r="14" spans="1:11" ht="13.5">
      <c r="A14" s="22" t="s">
        <v>24</v>
      </c>
      <c r="B14" s="6">
        <v>3714000</v>
      </c>
      <c r="C14" s="6">
        <v>2890252</v>
      </c>
      <c r="D14" s="23">
        <v>4319968</v>
      </c>
      <c r="E14" s="24">
        <v>2009000</v>
      </c>
      <c r="F14" s="6">
        <v>2009000</v>
      </c>
      <c r="G14" s="25">
        <v>2009000</v>
      </c>
      <c r="H14" s="26">
        <v>4499247</v>
      </c>
      <c r="I14" s="24">
        <v>3954391</v>
      </c>
      <c r="J14" s="6">
        <v>4365201</v>
      </c>
      <c r="K14" s="25">
        <v>1677878</v>
      </c>
    </row>
    <row r="15" spans="1:11" ht="13.5">
      <c r="A15" s="22" t="s">
        <v>25</v>
      </c>
      <c r="B15" s="6">
        <v>31560017</v>
      </c>
      <c r="C15" s="6">
        <v>8866067</v>
      </c>
      <c r="D15" s="23">
        <v>8334938</v>
      </c>
      <c r="E15" s="24">
        <v>13687780</v>
      </c>
      <c r="F15" s="6">
        <v>13687780</v>
      </c>
      <c r="G15" s="25">
        <v>13687780</v>
      </c>
      <c r="H15" s="26">
        <v>14319940</v>
      </c>
      <c r="I15" s="24">
        <v>15000000</v>
      </c>
      <c r="J15" s="6">
        <v>15810000</v>
      </c>
      <c r="K15" s="25">
        <v>16679550</v>
      </c>
    </row>
    <row r="16" spans="1:11" ht="13.5">
      <c r="A16" s="33" t="s">
        <v>26</v>
      </c>
      <c r="B16" s="6">
        <v>0</v>
      </c>
      <c r="C16" s="6">
        <v>1477363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223750527</v>
      </c>
      <c r="C17" s="6">
        <v>285423664</v>
      </c>
      <c r="D17" s="23">
        <v>231880096</v>
      </c>
      <c r="E17" s="24">
        <v>167164453</v>
      </c>
      <c r="F17" s="6">
        <v>167164453</v>
      </c>
      <c r="G17" s="25">
        <v>167164453</v>
      </c>
      <c r="H17" s="26">
        <v>259432170</v>
      </c>
      <c r="I17" s="24">
        <v>167171033</v>
      </c>
      <c r="J17" s="6">
        <v>194726000</v>
      </c>
      <c r="K17" s="25">
        <v>202554871</v>
      </c>
    </row>
    <row r="18" spans="1:11" ht="13.5">
      <c r="A18" s="34" t="s">
        <v>28</v>
      </c>
      <c r="B18" s="35">
        <f>SUM(B11:B17)</f>
        <v>423485664</v>
      </c>
      <c r="C18" s="36">
        <f aca="true" t="shared" si="1" ref="C18:K18">SUM(C11:C17)</f>
        <v>482617771</v>
      </c>
      <c r="D18" s="37">
        <f t="shared" si="1"/>
        <v>447527004</v>
      </c>
      <c r="E18" s="35">
        <f t="shared" si="1"/>
        <v>387112065</v>
      </c>
      <c r="F18" s="36">
        <f t="shared" si="1"/>
        <v>387112065</v>
      </c>
      <c r="G18" s="38">
        <f t="shared" si="1"/>
        <v>387112065</v>
      </c>
      <c r="H18" s="39">
        <f t="shared" si="1"/>
        <v>509137222</v>
      </c>
      <c r="I18" s="35">
        <f t="shared" si="1"/>
        <v>401695681</v>
      </c>
      <c r="J18" s="36">
        <f t="shared" si="1"/>
        <v>447523245</v>
      </c>
      <c r="K18" s="38">
        <f t="shared" si="1"/>
        <v>470772517</v>
      </c>
    </row>
    <row r="19" spans="1:11" ht="13.5">
      <c r="A19" s="34" t="s">
        <v>29</v>
      </c>
      <c r="B19" s="40">
        <f>+B10-B18</f>
        <v>-42913165</v>
      </c>
      <c r="C19" s="41">
        <f aca="true" t="shared" si="2" ref="C19:K19">+C10-C18</f>
        <v>-129346121</v>
      </c>
      <c r="D19" s="42">
        <f t="shared" si="2"/>
        <v>-86759016</v>
      </c>
      <c r="E19" s="40">
        <f t="shared" si="2"/>
        <v>-10118764</v>
      </c>
      <c r="F19" s="41">
        <f t="shared" si="2"/>
        <v>-10118764</v>
      </c>
      <c r="G19" s="43">
        <f t="shared" si="2"/>
        <v>-10118764</v>
      </c>
      <c r="H19" s="44">
        <f t="shared" si="2"/>
        <v>-60864780</v>
      </c>
      <c r="I19" s="40">
        <f t="shared" si="2"/>
        <v>7806597</v>
      </c>
      <c r="J19" s="41">
        <f t="shared" si="2"/>
        <v>-8173925</v>
      </c>
      <c r="K19" s="43">
        <f t="shared" si="2"/>
        <v>4078164</v>
      </c>
    </row>
    <row r="20" spans="1:11" ht="13.5">
      <c r="A20" s="22" t="s">
        <v>30</v>
      </c>
      <c r="B20" s="24">
        <v>0</v>
      </c>
      <c r="C20" s="6">
        <v>250992043</v>
      </c>
      <c r="D20" s="23">
        <v>267683093</v>
      </c>
      <c r="E20" s="24">
        <v>387544000</v>
      </c>
      <c r="F20" s="6">
        <v>387544000</v>
      </c>
      <c r="G20" s="25">
        <v>387544000</v>
      </c>
      <c r="H20" s="26">
        <v>264574418</v>
      </c>
      <c r="I20" s="24">
        <v>341982000</v>
      </c>
      <c r="J20" s="6">
        <v>343859000</v>
      </c>
      <c r="K20" s="25">
        <v>378479990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-42913165</v>
      </c>
      <c r="C22" s="52">
        <f aca="true" t="shared" si="3" ref="C22:K22">SUM(C19:C21)</f>
        <v>121645922</v>
      </c>
      <c r="D22" s="53">
        <f t="shared" si="3"/>
        <v>180924077</v>
      </c>
      <c r="E22" s="51">
        <f t="shared" si="3"/>
        <v>377425236</v>
      </c>
      <c r="F22" s="52">
        <f t="shared" si="3"/>
        <v>377425236</v>
      </c>
      <c r="G22" s="54">
        <f t="shared" si="3"/>
        <v>377425236</v>
      </c>
      <c r="H22" s="55">
        <f t="shared" si="3"/>
        <v>203709638</v>
      </c>
      <c r="I22" s="51">
        <f t="shared" si="3"/>
        <v>349788597</v>
      </c>
      <c r="J22" s="52">
        <f t="shared" si="3"/>
        <v>335685075</v>
      </c>
      <c r="K22" s="54">
        <f t="shared" si="3"/>
        <v>382558154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-42913165</v>
      </c>
      <c r="C24" s="41">
        <f aca="true" t="shared" si="4" ref="C24:K24">SUM(C22:C23)</f>
        <v>121645922</v>
      </c>
      <c r="D24" s="42">
        <f t="shared" si="4"/>
        <v>180924077</v>
      </c>
      <c r="E24" s="40">
        <f t="shared" si="4"/>
        <v>377425236</v>
      </c>
      <c r="F24" s="41">
        <f t="shared" si="4"/>
        <v>377425236</v>
      </c>
      <c r="G24" s="43">
        <f t="shared" si="4"/>
        <v>377425236</v>
      </c>
      <c r="H24" s="44">
        <f t="shared" si="4"/>
        <v>203709638</v>
      </c>
      <c r="I24" s="40">
        <f t="shared" si="4"/>
        <v>349788597</v>
      </c>
      <c r="J24" s="41">
        <f t="shared" si="4"/>
        <v>335685075</v>
      </c>
      <c r="K24" s="43">
        <f t="shared" si="4"/>
        <v>382558154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242668569</v>
      </c>
      <c r="C27" s="7">
        <v>243283097</v>
      </c>
      <c r="D27" s="64">
        <v>195770686</v>
      </c>
      <c r="E27" s="65">
        <v>399054000</v>
      </c>
      <c r="F27" s="7">
        <v>399054000</v>
      </c>
      <c r="G27" s="66">
        <v>399054000</v>
      </c>
      <c r="H27" s="67">
        <v>220516883</v>
      </c>
      <c r="I27" s="65">
        <v>349789301</v>
      </c>
      <c r="J27" s="7">
        <v>347102740</v>
      </c>
      <c r="K27" s="66">
        <v>382162481</v>
      </c>
    </row>
    <row r="28" spans="1:11" ht="13.5">
      <c r="A28" s="68" t="s">
        <v>30</v>
      </c>
      <c r="B28" s="6">
        <v>218420718</v>
      </c>
      <c r="C28" s="6">
        <v>240768856</v>
      </c>
      <c r="D28" s="23">
        <v>193256444</v>
      </c>
      <c r="E28" s="24">
        <v>387544000</v>
      </c>
      <c r="F28" s="6">
        <v>387544000</v>
      </c>
      <c r="G28" s="25">
        <v>387544000</v>
      </c>
      <c r="H28" s="26">
        <v>216906344</v>
      </c>
      <c r="I28" s="24">
        <v>341982000</v>
      </c>
      <c r="J28" s="6">
        <v>338858000</v>
      </c>
      <c r="K28" s="25">
        <v>373428980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24247851</v>
      </c>
      <c r="C31" s="6">
        <v>2514241</v>
      </c>
      <c r="D31" s="23">
        <v>2514241</v>
      </c>
      <c r="E31" s="24">
        <v>11510000</v>
      </c>
      <c r="F31" s="6">
        <v>11510000</v>
      </c>
      <c r="G31" s="25">
        <v>11510000</v>
      </c>
      <c r="H31" s="26">
        <v>3610539</v>
      </c>
      <c r="I31" s="24">
        <v>7807301</v>
      </c>
      <c r="J31" s="6">
        <v>8244740</v>
      </c>
      <c r="K31" s="25">
        <v>8733501</v>
      </c>
    </row>
    <row r="32" spans="1:11" ht="13.5">
      <c r="A32" s="34" t="s">
        <v>36</v>
      </c>
      <c r="B32" s="7">
        <f>SUM(B28:B31)</f>
        <v>242668569</v>
      </c>
      <c r="C32" s="7">
        <f aca="true" t="shared" si="5" ref="C32:K32">SUM(C28:C31)</f>
        <v>243283097</v>
      </c>
      <c r="D32" s="64">
        <f t="shared" si="5"/>
        <v>195770685</v>
      </c>
      <c r="E32" s="65">
        <f t="shared" si="5"/>
        <v>399054000</v>
      </c>
      <c r="F32" s="7">
        <f t="shared" si="5"/>
        <v>399054000</v>
      </c>
      <c r="G32" s="66">
        <f t="shared" si="5"/>
        <v>399054000</v>
      </c>
      <c r="H32" s="67">
        <f t="shared" si="5"/>
        <v>220516883</v>
      </c>
      <c r="I32" s="65">
        <f t="shared" si="5"/>
        <v>349789301</v>
      </c>
      <c r="J32" s="7">
        <f t="shared" si="5"/>
        <v>347102740</v>
      </c>
      <c r="K32" s="66">
        <f t="shared" si="5"/>
        <v>382162481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70314700</v>
      </c>
      <c r="C35" s="6">
        <v>69182699</v>
      </c>
      <c r="D35" s="23">
        <v>95151607</v>
      </c>
      <c r="E35" s="24">
        <v>52126252</v>
      </c>
      <c r="F35" s="6">
        <v>57295441</v>
      </c>
      <c r="G35" s="25">
        <v>57295441</v>
      </c>
      <c r="H35" s="26">
        <v>180588385</v>
      </c>
      <c r="I35" s="24">
        <v>72385186</v>
      </c>
      <c r="J35" s="6">
        <v>76407824</v>
      </c>
      <c r="K35" s="25">
        <v>105075750</v>
      </c>
    </row>
    <row r="36" spans="1:11" ht="13.5">
      <c r="A36" s="22" t="s">
        <v>39</v>
      </c>
      <c r="B36" s="6">
        <v>1498186396</v>
      </c>
      <c r="C36" s="6">
        <v>1688642748</v>
      </c>
      <c r="D36" s="23">
        <v>1828847164</v>
      </c>
      <c r="E36" s="24">
        <v>2236508588</v>
      </c>
      <c r="F36" s="6">
        <v>2173140730</v>
      </c>
      <c r="G36" s="25">
        <v>2173140730</v>
      </c>
      <c r="H36" s="26">
        <v>1966829329</v>
      </c>
      <c r="I36" s="24">
        <v>2436370619</v>
      </c>
      <c r="J36" s="6">
        <v>2737515978</v>
      </c>
      <c r="K36" s="25">
        <v>3071249916</v>
      </c>
    </row>
    <row r="37" spans="1:11" ht="13.5">
      <c r="A37" s="22" t="s">
        <v>40</v>
      </c>
      <c r="B37" s="6">
        <v>160101782</v>
      </c>
      <c r="C37" s="6">
        <v>234630075</v>
      </c>
      <c r="D37" s="23">
        <v>209910112</v>
      </c>
      <c r="E37" s="24">
        <v>59987844</v>
      </c>
      <c r="F37" s="6">
        <v>168392801</v>
      </c>
      <c r="G37" s="25">
        <v>168392801</v>
      </c>
      <c r="H37" s="26">
        <v>258861138</v>
      </c>
      <c r="I37" s="24">
        <v>212562856</v>
      </c>
      <c r="J37" s="6">
        <v>173851610</v>
      </c>
      <c r="K37" s="25">
        <v>168983327</v>
      </c>
    </row>
    <row r="38" spans="1:11" ht="13.5">
      <c r="A38" s="22" t="s">
        <v>41</v>
      </c>
      <c r="B38" s="6">
        <v>39172740</v>
      </c>
      <c r="C38" s="6">
        <v>37192743</v>
      </c>
      <c r="D38" s="23">
        <v>47161956</v>
      </c>
      <c r="E38" s="24">
        <v>41270340</v>
      </c>
      <c r="F38" s="6">
        <v>41270340</v>
      </c>
      <c r="G38" s="25">
        <v>41270340</v>
      </c>
      <c r="H38" s="26">
        <v>38973497</v>
      </c>
      <c r="I38" s="24">
        <v>33783676</v>
      </c>
      <c r="J38" s="6">
        <v>26453861</v>
      </c>
      <c r="K38" s="25">
        <v>26453861</v>
      </c>
    </row>
    <row r="39" spans="1:11" ht="13.5">
      <c r="A39" s="22" t="s">
        <v>42</v>
      </c>
      <c r="B39" s="6">
        <v>1369226574</v>
      </c>
      <c r="C39" s="6">
        <v>1486002629</v>
      </c>
      <c r="D39" s="23">
        <v>1666926703</v>
      </c>
      <c r="E39" s="24">
        <v>2187376657</v>
      </c>
      <c r="F39" s="6">
        <v>2020773030</v>
      </c>
      <c r="G39" s="25">
        <v>2020773030</v>
      </c>
      <c r="H39" s="26">
        <v>1849583079</v>
      </c>
      <c r="I39" s="24">
        <v>2262409273</v>
      </c>
      <c r="J39" s="6">
        <v>2613618331</v>
      </c>
      <c r="K39" s="25">
        <v>2980888477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252850639</v>
      </c>
      <c r="C42" s="6">
        <v>230220349</v>
      </c>
      <c r="D42" s="23">
        <v>206387153</v>
      </c>
      <c r="E42" s="24">
        <v>405784428</v>
      </c>
      <c r="F42" s="6">
        <v>405784428</v>
      </c>
      <c r="G42" s="25">
        <v>405784428</v>
      </c>
      <c r="H42" s="26">
        <v>293159656</v>
      </c>
      <c r="I42" s="24">
        <v>375296351</v>
      </c>
      <c r="J42" s="6">
        <v>380234024</v>
      </c>
      <c r="K42" s="25">
        <v>408062327</v>
      </c>
    </row>
    <row r="43" spans="1:11" ht="13.5">
      <c r="A43" s="22" t="s">
        <v>45</v>
      </c>
      <c r="B43" s="6">
        <v>-244056703</v>
      </c>
      <c r="C43" s="6">
        <v>-243026154</v>
      </c>
      <c r="D43" s="23">
        <v>-177594813</v>
      </c>
      <c r="E43" s="24">
        <v>-399054000</v>
      </c>
      <c r="F43" s="6">
        <v>-399054000</v>
      </c>
      <c r="G43" s="25">
        <v>-399054000</v>
      </c>
      <c r="H43" s="26">
        <v>-220516883</v>
      </c>
      <c r="I43" s="24">
        <v>-349789301</v>
      </c>
      <c r="J43" s="6">
        <v>-347102740</v>
      </c>
      <c r="K43" s="25">
        <v>-382162481</v>
      </c>
    </row>
    <row r="44" spans="1:11" ht="13.5">
      <c r="A44" s="22" t="s">
        <v>46</v>
      </c>
      <c r="B44" s="6">
        <v>-6688793</v>
      </c>
      <c r="C44" s="6">
        <v>-3818541</v>
      </c>
      <c r="D44" s="23">
        <v>-5259022</v>
      </c>
      <c r="E44" s="24">
        <v>-3129762</v>
      </c>
      <c r="F44" s="6">
        <v>-3129762</v>
      </c>
      <c r="G44" s="25">
        <v>-3129762</v>
      </c>
      <c r="H44" s="26">
        <v>-3330123</v>
      </c>
      <c r="I44" s="24">
        <v>-3496316</v>
      </c>
      <c r="J44" s="6">
        <v>-3876071</v>
      </c>
      <c r="K44" s="25">
        <v>-4301142</v>
      </c>
    </row>
    <row r="45" spans="1:11" ht="13.5">
      <c r="A45" s="34" t="s">
        <v>47</v>
      </c>
      <c r="B45" s="7">
        <v>36115231</v>
      </c>
      <c r="C45" s="7">
        <v>19489701</v>
      </c>
      <c r="D45" s="64">
        <v>43023019</v>
      </c>
      <c r="E45" s="65">
        <v>8600666</v>
      </c>
      <c r="F45" s="7">
        <v>8600666</v>
      </c>
      <c r="G45" s="66">
        <v>8600666</v>
      </c>
      <c r="H45" s="67">
        <v>112335669</v>
      </c>
      <c r="I45" s="65">
        <v>65033754</v>
      </c>
      <c r="J45" s="7">
        <v>94288967</v>
      </c>
      <c r="K45" s="66">
        <v>115887671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36114047</v>
      </c>
      <c r="C48" s="6">
        <v>19489701</v>
      </c>
      <c r="D48" s="23">
        <v>43023019</v>
      </c>
      <c r="E48" s="24">
        <v>8600669</v>
      </c>
      <c r="F48" s="6">
        <v>12393996</v>
      </c>
      <c r="G48" s="25">
        <v>12393996</v>
      </c>
      <c r="H48" s="26">
        <v>112335670</v>
      </c>
      <c r="I48" s="24">
        <v>28181731</v>
      </c>
      <c r="J48" s="6">
        <v>27959870</v>
      </c>
      <c r="K48" s="25">
        <v>51310577</v>
      </c>
    </row>
    <row r="49" spans="1:11" ht="13.5">
      <c r="A49" s="22" t="s">
        <v>50</v>
      </c>
      <c r="B49" s="6">
        <f>+B75</f>
        <v>137607325.15730393</v>
      </c>
      <c r="C49" s="6">
        <f aca="true" t="shared" si="6" ref="C49:K49">+C75</f>
        <v>226495874.30442405</v>
      </c>
      <c r="D49" s="23">
        <f t="shared" si="6"/>
        <v>173893259.4960023</v>
      </c>
      <c r="E49" s="24">
        <f t="shared" si="6"/>
        <v>6295467.365005836</v>
      </c>
      <c r="F49" s="6">
        <f t="shared" si="6"/>
        <v>114026892.30928454</v>
      </c>
      <c r="G49" s="25">
        <f t="shared" si="6"/>
        <v>114026892.30928454</v>
      </c>
      <c r="H49" s="26">
        <f t="shared" si="6"/>
        <v>177568963.94564873</v>
      </c>
      <c r="I49" s="24">
        <f t="shared" si="6"/>
        <v>173516310.8589911</v>
      </c>
      <c r="J49" s="6">
        <f t="shared" si="6"/>
        <v>145748023.61586395</v>
      </c>
      <c r="K49" s="25">
        <f t="shared" si="6"/>
        <v>131903304.3504358</v>
      </c>
    </row>
    <row r="50" spans="1:11" ht="13.5">
      <c r="A50" s="34" t="s">
        <v>51</v>
      </c>
      <c r="B50" s="7">
        <f>+B48-B49</f>
        <v>-101493278.15730393</v>
      </c>
      <c r="C50" s="7">
        <f aca="true" t="shared" si="7" ref="C50:K50">+C48-C49</f>
        <v>-207006173.30442405</v>
      </c>
      <c r="D50" s="64">
        <f t="shared" si="7"/>
        <v>-130870240.49600229</v>
      </c>
      <c r="E50" s="65">
        <f t="shared" si="7"/>
        <v>2305201.634994164</v>
      </c>
      <c r="F50" s="7">
        <f t="shared" si="7"/>
        <v>-101632896.30928454</v>
      </c>
      <c r="G50" s="66">
        <f t="shared" si="7"/>
        <v>-101632896.30928454</v>
      </c>
      <c r="H50" s="67">
        <f t="shared" si="7"/>
        <v>-65233293.94564873</v>
      </c>
      <c r="I50" s="65">
        <f t="shared" si="7"/>
        <v>-145334579.8589911</v>
      </c>
      <c r="J50" s="7">
        <f t="shared" si="7"/>
        <v>-117788153.61586395</v>
      </c>
      <c r="K50" s="66">
        <f t="shared" si="7"/>
        <v>-80592727.3504358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1497087525</v>
      </c>
      <c r="C53" s="6">
        <v>1672593359</v>
      </c>
      <c r="D53" s="23">
        <v>1826817033</v>
      </c>
      <c r="E53" s="24">
        <v>2236508304</v>
      </c>
      <c r="F53" s="6">
        <v>2236508304</v>
      </c>
      <c r="G53" s="25">
        <v>2236508304</v>
      </c>
      <c r="H53" s="26">
        <v>1965117302</v>
      </c>
      <c r="I53" s="24">
        <v>2173140730</v>
      </c>
      <c r="J53" s="6">
        <v>301656161</v>
      </c>
      <c r="K53" s="25">
        <v>334244740</v>
      </c>
    </row>
    <row r="54" spans="1:11" ht="13.5">
      <c r="A54" s="22" t="s">
        <v>128</v>
      </c>
      <c r="B54" s="6">
        <v>41558241</v>
      </c>
      <c r="C54" s="6">
        <v>46397933</v>
      </c>
      <c r="D54" s="23">
        <v>53836956</v>
      </c>
      <c r="E54" s="24">
        <v>34995922</v>
      </c>
      <c r="F54" s="6">
        <v>34995922</v>
      </c>
      <c r="G54" s="25">
        <v>34995922</v>
      </c>
      <c r="H54" s="26">
        <v>66065621</v>
      </c>
      <c r="I54" s="24">
        <v>41944460</v>
      </c>
      <c r="J54" s="6">
        <v>45446579</v>
      </c>
      <c r="K54" s="25">
        <v>47917741</v>
      </c>
    </row>
    <row r="55" spans="1:11" ht="13.5">
      <c r="A55" s="22" t="s">
        <v>54</v>
      </c>
      <c r="B55" s="6">
        <v>6525128</v>
      </c>
      <c r="C55" s="6">
        <v>12656083</v>
      </c>
      <c r="D55" s="23">
        <v>10144623</v>
      </c>
      <c r="E55" s="24">
        <v>5000000</v>
      </c>
      <c r="F55" s="6">
        <v>5000000</v>
      </c>
      <c r="G55" s="25">
        <v>5000000</v>
      </c>
      <c r="H55" s="26">
        <v>42718633</v>
      </c>
      <c r="I55" s="24">
        <v>22703859</v>
      </c>
      <c r="J55" s="6">
        <v>22135699</v>
      </c>
      <c r="K55" s="25">
        <v>23906555</v>
      </c>
    </row>
    <row r="56" spans="1:11" ht="13.5">
      <c r="A56" s="22" t="s">
        <v>55</v>
      </c>
      <c r="B56" s="6">
        <v>22613438</v>
      </c>
      <c r="C56" s="6">
        <v>0</v>
      </c>
      <c r="D56" s="23">
        <v>0</v>
      </c>
      <c r="E56" s="24">
        <v>87561900</v>
      </c>
      <c r="F56" s="6">
        <v>87561900</v>
      </c>
      <c r="G56" s="25">
        <v>87561900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5805801</v>
      </c>
      <c r="C59" s="6">
        <v>4384142</v>
      </c>
      <c r="D59" s="23">
        <v>5083009</v>
      </c>
      <c r="E59" s="24">
        <v>5624586</v>
      </c>
      <c r="F59" s="6">
        <v>5624586</v>
      </c>
      <c r="G59" s="25">
        <v>5624586</v>
      </c>
      <c r="H59" s="26">
        <v>5624586</v>
      </c>
      <c r="I59" s="24">
        <v>6074553</v>
      </c>
      <c r="J59" s="6">
        <v>6560517</v>
      </c>
      <c r="K59" s="25">
        <v>7085359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31724</v>
      </c>
      <c r="C62" s="92">
        <v>31819</v>
      </c>
      <c r="D62" s="93">
        <v>33410</v>
      </c>
      <c r="E62" s="91">
        <v>31740</v>
      </c>
      <c r="F62" s="92">
        <v>31739</v>
      </c>
      <c r="G62" s="93">
        <v>31739</v>
      </c>
      <c r="H62" s="94">
        <v>31739</v>
      </c>
      <c r="I62" s="91">
        <v>30152</v>
      </c>
      <c r="J62" s="92">
        <v>28645</v>
      </c>
      <c r="K62" s="93">
        <v>30936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0.6563436428778399</v>
      </c>
      <c r="C70" s="5">
        <f aca="true" t="shared" si="8" ref="C70:K70">IF(ISERROR(C71/C72),0,(C71/C72))</f>
        <v>0.2614655886669713</v>
      </c>
      <c r="D70" s="5">
        <f t="shared" si="8"/>
        <v>0.40251501564691733</v>
      </c>
      <c r="E70" s="5">
        <f t="shared" si="8"/>
        <v>0.48953460137811805</v>
      </c>
      <c r="F70" s="5">
        <f t="shared" si="8"/>
        <v>0.48953460137811805</v>
      </c>
      <c r="G70" s="5">
        <f t="shared" si="8"/>
        <v>0.48953460137811805</v>
      </c>
      <c r="H70" s="5">
        <f t="shared" si="8"/>
        <v>0.6800504928354333</v>
      </c>
      <c r="I70" s="5">
        <f t="shared" si="8"/>
        <v>0.4674504704659149</v>
      </c>
      <c r="J70" s="5">
        <f t="shared" si="8"/>
        <v>0.46878997360439584</v>
      </c>
      <c r="K70" s="5">
        <f t="shared" si="8"/>
        <v>0.4682989185895069</v>
      </c>
    </row>
    <row r="71" spans="1:11" ht="12.75" hidden="1">
      <c r="A71" s="1" t="s">
        <v>134</v>
      </c>
      <c r="B71" s="1">
        <f>+B83</f>
        <v>42167942</v>
      </c>
      <c r="C71" s="1">
        <f aca="true" t="shared" si="9" ref="C71:K71">+C83</f>
        <v>14072124</v>
      </c>
      <c r="D71" s="1">
        <f t="shared" si="9"/>
        <v>23432790</v>
      </c>
      <c r="E71" s="1">
        <f t="shared" si="9"/>
        <v>33065762</v>
      </c>
      <c r="F71" s="1">
        <f t="shared" si="9"/>
        <v>33065762</v>
      </c>
      <c r="G71" s="1">
        <f t="shared" si="9"/>
        <v>33065762</v>
      </c>
      <c r="H71" s="1">
        <f t="shared" si="9"/>
        <v>43807392</v>
      </c>
      <c r="I71" s="1">
        <f t="shared" si="9"/>
        <v>34466562</v>
      </c>
      <c r="J71" s="1">
        <f t="shared" si="9"/>
        <v>36845569</v>
      </c>
      <c r="K71" s="1">
        <f t="shared" si="9"/>
        <v>39235958</v>
      </c>
    </row>
    <row r="72" spans="1:11" ht="12.75" hidden="1">
      <c r="A72" s="1" t="s">
        <v>135</v>
      </c>
      <c r="B72" s="1">
        <f>+B77</f>
        <v>64246744</v>
      </c>
      <c r="C72" s="1">
        <f aca="true" t="shared" si="10" ref="C72:K72">+C77</f>
        <v>53820176</v>
      </c>
      <c r="D72" s="1">
        <f t="shared" si="10"/>
        <v>58215940</v>
      </c>
      <c r="E72" s="1">
        <f t="shared" si="10"/>
        <v>67545301</v>
      </c>
      <c r="F72" s="1">
        <f t="shared" si="10"/>
        <v>67545301</v>
      </c>
      <c r="G72" s="1">
        <f t="shared" si="10"/>
        <v>67545301</v>
      </c>
      <c r="H72" s="1">
        <f t="shared" si="10"/>
        <v>64417852</v>
      </c>
      <c r="I72" s="1">
        <f t="shared" si="10"/>
        <v>73733078</v>
      </c>
      <c r="J72" s="1">
        <f t="shared" si="10"/>
        <v>78597178</v>
      </c>
      <c r="K72" s="1">
        <f t="shared" si="10"/>
        <v>83784003</v>
      </c>
    </row>
    <row r="73" spans="1:11" ht="12.75" hidden="1">
      <c r="A73" s="1" t="s">
        <v>136</v>
      </c>
      <c r="B73" s="1">
        <f>+B74</f>
        <v>15232783.5</v>
      </c>
      <c r="C73" s="1">
        <f aca="true" t="shared" si="11" ref="C73:K73">+(C78+C80+C81+C82)-(B78+B80+B81+B82)</f>
        <v>15563234</v>
      </c>
      <c r="D73" s="1">
        <f t="shared" si="11"/>
        <v>2447409</v>
      </c>
      <c r="E73" s="1">
        <f t="shared" si="11"/>
        <v>-8685713</v>
      </c>
      <c r="F73" s="1">
        <f>+(F78+F80+F81+F82)-(D78+D80+D81+D82)</f>
        <v>-7309851</v>
      </c>
      <c r="G73" s="1">
        <f>+(G78+G80+G81+G82)-(D78+D80+D81+D82)</f>
        <v>-7309851</v>
      </c>
      <c r="H73" s="1">
        <f>+(H78+H80+H81+H82)-(D78+D80+D81+D82)</f>
        <v>16133387</v>
      </c>
      <c r="I73" s="1">
        <f>+(I78+I80+I81+I82)-(E78+E80+E81+E82)</f>
        <v>760581</v>
      </c>
      <c r="J73" s="1">
        <f t="shared" si="11"/>
        <v>4232679</v>
      </c>
      <c r="K73" s="1">
        <f t="shared" si="11"/>
        <v>5297319</v>
      </c>
    </row>
    <row r="74" spans="1:11" ht="12.75" hidden="1">
      <c r="A74" s="1" t="s">
        <v>137</v>
      </c>
      <c r="B74" s="1">
        <f>+TREND(C74:E74)</f>
        <v>15232783.5</v>
      </c>
      <c r="C74" s="1">
        <f>+C73</f>
        <v>15563234</v>
      </c>
      <c r="D74" s="1">
        <f aca="true" t="shared" si="12" ref="D74:K74">+D73</f>
        <v>2447409</v>
      </c>
      <c r="E74" s="1">
        <f t="shared" si="12"/>
        <v>-8685713</v>
      </c>
      <c r="F74" s="1">
        <f t="shared" si="12"/>
        <v>-7309851</v>
      </c>
      <c r="G74" s="1">
        <f t="shared" si="12"/>
        <v>-7309851</v>
      </c>
      <c r="H74" s="1">
        <f t="shared" si="12"/>
        <v>16133387</v>
      </c>
      <c r="I74" s="1">
        <f t="shared" si="12"/>
        <v>760581</v>
      </c>
      <c r="J74" s="1">
        <f t="shared" si="12"/>
        <v>4232679</v>
      </c>
      <c r="K74" s="1">
        <f t="shared" si="12"/>
        <v>5297319</v>
      </c>
    </row>
    <row r="75" spans="1:11" ht="12.75" hidden="1">
      <c r="A75" s="1" t="s">
        <v>138</v>
      </c>
      <c r="B75" s="1">
        <f>+B84-(((B80+B81+B78)*B70)-B79)</f>
        <v>137607325.15730393</v>
      </c>
      <c r="C75" s="1">
        <f aca="true" t="shared" si="13" ref="C75:K75">+C84-(((C80+C81+C78)*C70)-C79)</f>
        <v>226495874.30442405</v>
      </c>
      <c r="D75" s="1">
        <f t="shared" si="13"/>
        <v>173893259.4960023</v>
      </c>
      <c r="E75" s="1">
        <f t="shared" si="13"/>
        <v>6295467.365005836</v>
      </c>
      <c r="F75" s="1">
        <f t="shared" si="13"/>
        <v>114026892.30928454</v>
      </c>
      <c r="G75" s="1">
        <f t="shared" si="13"/>
        <v>114026892.30928454</v>
      </c>
      <c r="H75" s="1">
        <f t="shared" si="13"/>
        <v>177568963.94564873</v>
      </c>
      <c r="I75" s="1">
        <f t="shared" si="13"/>
        <v>173516310.8589911</v>
      </c>
      <c r="J75" s="1">
        <f t="shared" si="13"/>
        <v>145748023.61586395</v>
      </c>
      <c r="K75" s="1">
        <f t="shared" si="13"/>
        <v>131903304.3504358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64246744</v>
      </c>
      <c r="C77" s="3">
        <v>53820176</v>
      </c>
      <c r="D77" s="3">
        <v>58215940</v>
      </c>
      <c r="E77" s="3">
        <v>67545301</v>
      </c>
      <c r="F77" s="3">
        <v>67545301</v>
      </c>
      <c r="G77" s="3">
        <v>67545301</v>
      </c>
      <c r="H77" s="3">
        <v>64417852</v>
      </c>
      <c r="I77" s="3">
        <v>73733078</v>
      </c>
      <c r="J77" s="3">
        <v>78597178</v>
      </c>
      <c r="K77" s="3">
        <v>83784003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152588937</v>
      </c>
      <c r="C79" s="3">
        <v>225104419</v>
      </c>
      <c r="D79" s="3">
        <v>196014600</v>
      </c>
      <c r="E79" s="3">
        <v>53417403</v>
      </c>
      <c r="F79" s="3">
        <v>161822360</v>
      </c>
      <c r="G79" s="3">
        <v>161822360</v>
      </c>
      <c r="H79" s="3">
        <v>245474583</v>
      </c>
      <c r="I79" s="3">
        <v>197889907</v>
      </c>
      <c r="J79" s="3">
        <v>163426799</v>
      </c>
      <c r="K79" s="3">
        <v>165637299</v>
      </c>
    </row>
    <row r="80" spans="1:11" ht="12.75" hidden="1">
      <c r="A80" s="2" t="s">
        <v>67</v>
      </c>
      <c r="B80" s="3">
        <v>31397829</v>
      </c>
      <c r="C80" s="3">
        <v>25219196</v>
      </c>
      <c r="D80" s="3">
        <v>28642624</v>
      </c>
      <c r="E80" s="3">
        <v>36156406</v>
      </c>
      <c r="F80" s="3">
        <v>37532268</v>
      </c>
      <c r="G80" s="3">
        <v>37532268</v>
      </c>
      <c r="H80" s="3">
        <v>21971476</v>
      </c>
      <c r="I80" s="3">
        <v>38849238</v>
      </c>
      <c r="J80" s="3">
        <v>43645840</v>
      </c>
      <c r="K80" s="3">
        <v>48768610</v>
      </c>
    </row>
    <row r="81" spans="1:11" ht="12.75" hidden="1">
      <c r="A81" s="2" t="s">
        <v>68</v>
      </c>
      <c r="B81" s="3">
        <v>2540272</v>
      </c>
      <c r="C81" s="3">
        <v>24282139</v>
      </c>
      <c r="D81" s="3">
        <v>23306120</v>
      </c>
      <c r="E81" s="3">
        <v>7106625</v>
      </c>
      <c r="F81" s="3">
        <v>7106625</v>
      </c>
      <c r="G81" s="3">
        <v>7106625</v>
      </c>
      <c r="H81" s="3">
        <v>39733404</v>
      </c>
      <c r="I81" s="3">
        <v>5174374</v>
      </c>
      <c r="J81" s="3">
        <v>4610451</v>
      </c>
      <c r="K81" s="3">
        <v>4785000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6377251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42167942</v>
      </c>
      <c r="C83" s="3">
        <v>14072124</v>
      </c>
      <c r="D83" s="3">
        <v>23432790</v>
      </c>
      <c r="E83" s="3">
        <v>33065762</v>
      </c>
      <c r="F83" s="3">
        <v>33065762</v>
      </c>
      <c r="G83" s="3">
        <v>33065762</v>
      </c>
      <c r="H83" s="3">
        <v>43807392</v>
      </c>
      <c r="I83" s="3">
        <v>34466562</v>
      </c>
      <c r="J83" s="3">
        <v>36845569</v>
      </c>
      <c r="K83" s="3">
        <v>39235958</v>
      </c>
    </row>
    <row r="84" spans="1:11" ht="12.75" hidden="1">
      <c r="A84" s="2" t="s">
        <v>71</v>
      </c>
      <c r="B84" s="3">
        <v>7293445</v>
      </c>
      <c r="C84" s="3">
        <v>14334351</v>
      </c>
      <c r="D84" s="3">
        <v>-1211191</v>
      </c>
      <c r="E84" s="3">
        <v>-25943185</v>
      </c>
      <c r="F84" s="3">
        <v>-25943185</v>
      </c>
      <c r="G84" s="3">
        <v>-25943185</v>
      </c>
      <c r="H84" s="3">
        <v>-25943185</v>
      </c>
      <c r="I84" s="3">
        <v>-3794738</v>
      </c>
      <c r="J84" s="3">
        <v>4943290</v>
      </c>
      <c r="K84" s="3">
        <v>-8654897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290833328</v>
      </c>
      <c r="C5" s="6">
        <v>320740978</v>
      </c>
      <c r="D5" s="23">
        <v>316117060</v>
      </c>
      <c r="E5" s="24">
        <v>358959412</v>
      </c>
      <c r="F5" s="6">
        <v>358959412</v>
      </c>
      <c r="G5" s="25">
        <v>358959412</v>
      </c>
      <c r="H5" s="26">
        <v>385725578</v>
      </c>
      <c r="I5" s="24">
        <v>404756992</v>
      </c>
      <c r="J5" s="6">
        <v>426613870</v>
      </c>
      <c r="K5" s="25">
        <v>450077632</v>
      </c>
    </row>
    <row r="6" spans="1:11" ht="13.5">
      <c r="A6" s="22" t="s">
        <v>18</v>
      </c>
      <c r="B6" s="6">
        <v>136038622</v>
      </c>
      <c r="C6" s="6">
        <v>148845399</v>
      </c>
      <c r="D6" s="23">
        <v>147571036</v>
      </c>
      <c r="E6" s="24">
        <v>166659103</v>
      </c>
      <c r="F6" s="6">
        <v>166659103</v>
      </c>
      <c r="G6" s="25">
        <v>166659103</v>
      </c>
      <c r="H6" s="26">
        <v>158139890</v>
      </c>
      <c r="I6" s="24">
        <v>187051867</v>
      </c>
      <c r="J6" s="6">
        <v>196094402</v>
      </c>
      <c r="K6" s="25">
        <v>206879594</v>
      </c>
    </row>
    <row r="7" spans="1:11" ht="13.5">
      <c r="A7" s="22" t="s">
        <v>19</v>
      </c>
      <c r="B7" s="6">
        <v>3783405</v>
      </c>
      <c r="C7" s="6">
        <v>3865392</v>
      </c>
      <c r="D7" s="23">
        <v>5251457</v>
      </c>
      <c r="E7" s="24">
        <v>3400000</v>
      </c>
      <c r="F7" s="6">
        <v>3400000</v>
      </c>
      <c r="G7" s="25">
        <v>3400000</v>
      </c>
      <c r="H7" s="26">
        <v>3617781</v>
      </c>
      <c r="I7" s="24">
        <v>4500000</v>
      </c>
      <c r="J7" s="6">
        <v>4743000</v>
      </c>
      <c r="K7" s="25">
        <v>5003865</v>
      </c>
    </row>
    <row r="8" spans="1:11" ht="13.5">
      <c r="A8" s="22" t="s">
        <v>20</v>
      </c>
      <c r="B8" s="6">
        <v>135289697</v>
      </c>
      <c r="C8" s="6">
        <v>217496528</v>
      </c>
      <c r="D8" s="23">
        <v>183183513</v>
      </c>
      <c r="E8" s="24">
        <v>217740000</v>
      </c>
      <c r="F8" s="6">
        <v>217740000</v>
      </c>
      <c r="G8" s="25">
        <v>217740000</v>
      </c>
      <c r="H8" s="26">
        <v>262101910</v>
      </c>
      <c r="I8" s="24">
        <v>232938000</v>
      </c>
      <c r="J8" s="6">
        <v>246058000</v>
      </c>
      <c r="K8" s="25">
        <v>272476000</v>
      </c>
    </row>
    <row r="9" spans="1:11" ht="13.5">
      <c r="A9" s="22" t="s">
        <v>21</v>
      </c>
      <c r="B9" s="6">
        <v>80284029</v>
      </c>
      <c r="C9" s="6">
        <v>145590882</v>
      </c>
      <c r="D9" s="23">
        <v>154223865</v>
      </c>
      <c r="E9" s="24">
        <v>83259151</v>
      </c>
      <c r="F9" s="6">
        <v>83259151</v>
      </c>
      <c r="G9" s="25">
        <v>83259151</v>
      </c>
      <c r="H9" s="26">
        <v>68011352</v>
      </c>
      <c r="I9" s="24">
        <v>158253677</v>
      </c>
      <c r="J9" s="6">
        <v>166799376</v>
      </c>
      <c r="K9" s="25">
        <v>175973341</v>
      </c>
    </row>
    <row r="10" spans="1:11" ht="25.5">
      <c r="A10" s="27" t="s">
        <v>127</v>
      </c>
      <c r="B10" s="28">
        <f>SUM(B5:B9)</f>
        <v>646229081</v>
      </c>
      <c r="C10" s="29">
        <f aca="true" t="shared" si="0" ref="C10:K10">SUM(C5:C9)</f>
        <v>836539179</v>
      </c>
      <c r="D10" s="30">
        <f t="shared" si="0"/>
        <v>806346931</v>
      </c>
      <c r="E10" s="28">
        <f t="shared" si="0"/>
        <v>830017666</v>
      </c>
      <c r="F10" s="29">
        <f t="shared" si="0"/>
        <v>830017666</v>
      </c>
      <c r="G10" s="31">
        <f t="shared" si="0"/>
        <v>830017666</v>
      </c>
      <c r="H10" s="32">
        <f t="shared" si="0"/>
        <v>877596511</v>
      </c>
      <c r="I10" s="28">
        <f t="shared" si="0"/>
        <v>987500536</v>
      </c>
      <c r="J10" s="29">
        <f t="shared" si="0"/>
        <v>1040308648</v>
      </c>
      <c r="K10" s="31">
        <f t="shared" si="0"/>
        <v>1110410432</v>
      </c>
    </row>
    <row r="11" spans="1:11" ht="13.5">
      <c r="A11" s="22" t="s">
        <v>22</v>
      </c>
      <c r="B11" s="6">
        <v>298557607</v>
      </c>
      <c r="C11" s="6">
        <v>325030606</v>
      </c>
      <c r="D11" s="23">
        <v>324169755</v>
      </c>
      <c r="E11" s="24">
        <v>384257446</v>
      </c>
      <c r="F11" s="6">
        <v>384257446</v>
      </c>
      <c r="G11" s="25">
        <v>384257446</v>
      </c>
      <c r="H11" s="26">
        <v>356703992</v>
      </c>
      <c r="I11" s="24">
        <v>366621220</v>
      </c>
      <c r="J11" s="6">
        <v>386418766</v>
      </c>
      <c r="K11" s="25">
        <v>407671798</v>
      </c>
    </row>
    <row r="12" spans="1:11" ht="13.5">
      <c r="A12" s="22" t="s">
        <v>23</v>
      </c>
      <c r="B12" s="6">
        <v>19370975</v>
      </c>
      <c r="C12" s="6">
        <v>19984455</v>
      </c>
      <c r="D12" s="23">
        <v>22043919</v>
      </c>
      <c r="E12" s="24">
        <v>26255000</v>
      </c>
      <c r="F12" s="6">
        <v>26255000</v>
      </c>
      <c r="G12" s="25">
        <v>26255000</v>
      </c>
      <c r="H12" s="26">
        <v>25954038</v>
      </c>
      <c r="I12" s="24">
        <v>30943096</v>
      </c>
      <c r="J12" s="6">
        <v>32614023</v>
      </c>
      <c r="K12" s="25">
        <v>34407794</v>
      </c>
    </row>
    <row r="13" spans="1:11" ht="13.5">
      <c r="A13" s="22" t="s">
        <v>128</v>
      </c>
      <c r="B13" s="6">
        <v>72644403</v>
      </c>
      <c r="C13" s="6">
        <v>57061258</v>
      </c>
      <c r="D13" s="23">
        <v>61709949</v>
      </c>
      <c r="E13" s="24">
        <v>70658000</v>
      </c>
      <c r="F13" s="6">
        <v>70658000</v>
      </c>
      <c r="G13" s="25">
        <v>70658000</v>
      </c>
      <c r="H13" s="26">
        <v>85578632</v>
      </c>
      <c r="I13" s="24">
        <v>63800000</v>
      </c>
      <c r="J13" s="6">
        <v>67245200</v>
      </c>
      <c r="K13" s="25">
        <v>70943686</v>
      </c>
    </row>
    <row r="14" spans="1:11" ht="13.5">
      <c r="A14" s="22" t="s">
        <v>24</v>
      </c>
      <c r="B14" s="6">
        <v>5262000</v>
      </c>
      <c r="C14" s="6">
        <v>4252546</v>
      </c>
      <c r="D14" s="23">
        <v>3129629</v>
      </c>
      <c r="E14" s="24">
        <v>4285757</v>
      </c>
      <c r="F14" s="6">
        <v>4285757</v>
      </c>
      <c r="G14" s="25">
        <v>4285757</v>
      </c>
      <c r="H14" s="26">
        <v>14707893</v>
      </c>
      <c r="I14" s="24">
        <v>3400000</v>
      </c>
      <c r="J14" s="6">
        <v>3583600</v>
      </c>
      <c r="K14" s="25">
        <v>3780698</v>
      </c>
    </row>
    <row r="15" spans="1:11" ht="13.5">
      <c r="A15" s="22" t="s">
        <v>25</v>
      </c>
      <c r="B15" s="6">
        <v>126126942</v>
      </c>
      <c r="C15" s="6">
        <v>125937875</v>
      </c>
      <c r="D15" s="23">
        <v>109036045</v>
      </c>
      <c r="E15" s="24">
        <v>124207856</v>
      </c>
      <c r="F15" s="6">
        <v>124207856</v>
      </c>
      <c r="G15" s="25">
        <v>124207856</v>
      </c>
      <c r="H15" s="26">
        <v>87168139</v>
      </c>
      <c r="I15" s="24">
        <v>91898955</v>
      </c>
      <c r="J15" s="6">
        <v>96861499</v>
      </c>
      <c r="K15" s="25">
        <v>102188881</v>
      </c>
    </row>
    <row r="16" spans="1:11" ht="13.5">
      <c r="A16" s="33" t="s">
        <v>26</v>
      </c>
      <c r="B16" s="6">
        <v>0</v>
      </c>
      <c r="C16" s="6">
        <v>5519872</v>
      </c>
      <c r="D16" s="23">
        <v>4603654</v>
      </c>
      <c r="E16" s="24">
        <v>9944513</v>
      </c>
      <c r="F16" s="6">
        <v>9944513</v>
      </c>
      <c r="G16" s="25">
        <v>9944513</v>
      </c>
      <c r="H16" s="26">
        <v>5003928</v>
      </c>
      <c r="I16" s="24">
        <v>5902870</v>
      </c>
      <c r="J16" s="6">
        <v>5578525</v>
      </c>
      <c r="K16" s="25">
        <v>5767094</v>
      </c>
    </row>
    <row r="17" spans="1:11" ht="13.5">
      <c r="A17" s="22" t="s">
        <v>27</v>
      </c>
      <c r="B17" s="6">
        <v>206900959</v>
      </c>
      <c r="C17" s="6">
        <v>292143133</v>
      </c>
      <c r="D17" s="23">
        <v>377796449</v>
      </c>
      <c r="E17" s="24">
        <v>309037665</v>
      </c>
      <c r="F17" s="6">
        <v>309037665</v>
      </c>
      <c r="G17" s="25">
        <v>309037665</v>
      </c>
      <c r="H17" s="26">
        <v>391209193</v>
      </c>
      <c r="I17" s="24">
        <v>382797220</v>
      </c>
      <c r="J17" s="6">
        <v>402723071</v>
      </c>
      <c r="K17" s="25">
        <v>424113839</v>
      </c>
    </row>
    <row r="18" spans="1:11" ht="13.5">
      <c r="A18" s="34" t="s">
        <v>28</v>
      </c>
      <c r="B18" s="35">
        <f>SUM(B11:B17)</f>
        <v>728862886</v>
      </c>
      <c r="C18" s="36">
        <f aca="true" t="shared" si="1" ref="C18:K18">SUM(C11:C17)</f>
        <v>829929745</v>
      </c>
      <c r="D18" s="37">
        <f t="shared" si="1"/>
        <v>902489400</v>
      </c>
      <c r="E18" s="35">
        <f t="shared" si="1"/>
        <v>928646237</v>
      </c>
      <c r="F18" s="36">
        <f t="shared" si="1"/>
        <v>928646237</v>
      </c>
      <c r="G18" s="38">
        <f t="shared" si="1"/>
        <v>928646237</v>
      </c>
      <c r="H18" s="39">
        <f t="shared" si="1"/>
        <v>966325815</v>
      </c>
      <c r="I18" s="35">
        <f t="shared" si="1"/>
        <v>945363361</v>
      </c>
      <c r="J18" s="36">
        <f t="shared" si="1"/>
        <v>995024684</v>
      </c>
      <c r="K18" s="38">
        <f t="shared" si="1"/>
        <v>1048873790</v>
      </c>
    </row>
    <row r="19" spans="1:11" ht="13.5">
      <c r="A19" s="34" t="s">
        <v>29</v>
      </c>
      <c r="B19" s="40">
        <f>+B10-B18</f>
        <v>-82633805</v>
      </c>
      <c r="C19" s="41">
        <f aca="true" t="shared" si="2" ref="C19:K19">+C10-C18</f>
        <v>6609434</v>
      </c>
      <c r="D19" s="42">
        <f t="shared" si="2"/>
        <v>-96142469</v>
      </c>
      <c r="E19" s="40">
        <f t="shared" si="2"/>
        <v>-98628571</v>
      </c>
      <c r="F19" s="41">
        <f t="shared" si="2"/>
        <v>-98628571</v>
      </c>
      <c r="G19" s="43">
        <f t="shared" si="2"/>
        <v>-98628571</v>
      </c>
      <c r="H19" s="44">
        <f t="shared" si="2"/>
        <v>-88729304</v>
      </c>
      <c r="I19" s="40">
        <f t="shared" si="2"/>
        <v>42137175</v>
      </c>
      <c r="J19" s="41">
        <f t="shared" si="2"/>
        <v>45283964</v>
      </c>
      <c r="K19" s="43">
        <f t="shared" si="2"/>
        <v>61536642</v>
      </c>
    </row>
    <row r="20" spans="1:11" ht="13.5">
      <c r="A20" s="22" t="s">
        <v>30</v>
      </c>
      <c r="B20" s="24">
        <v>45173625</v>
      </c>
      <c r="C20" s="6">
        <v>0</v>
      </c>
      <c r="D20" s="23">
        <v>76618135</v>
      </c>
      <c r="E20" s="24">
        <v>197057379</v>
      </c>
      <c r="F20" s="6">
        <v>197057379</v>
      </c>
      <c r="G20" s="25">
        <v>197057379</v>
      </c>
      <c r="H20" s="26">
        <v>63484137</v>
      </c>
      <c r="I20" s="24">
        <v>182163000</v>
      </c>
      <c r="J20" s="6">
        <v>134311000</v>
      </c>
      <c r="K20" s="25">
        <v>151021000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-37460180</v>
      </c>
      <c r="C22" s="52">
        <f aca="true" t="shared" si="3" ref="C22:K22">SUM(C19:C21)</f>
        <v>6609434</v>
      </c>
      <c r="D22" s="53">
        <f t="shared" si="3"/>
        <v>-19524334</v>
      </c>
      <c r="E22" s="51">
        <f t="shared" si="3"/>
        <v>98428808</v>
      </c>
      <c r="F22" s="52">
        <f t="shared" si="3"/>
        <v>98428808</v>
      </c>
      <c r="G22" s="54">
        <f t="shared" si="3"/>
        <v>98428808</v>
      </c>
      <c r="H22" s="55">
        <f t="shared" si="3"/>
        <v>-25245167</v>
      </c>
      <c r="I22" s="51">
        <f t="shared" si="3"/>
        <v>224300175</v>
      </c>
      <c r="J22" s="52">
        <f t="shared" si="3"/>
        <v>179594964</v>
      </c>
      <c r="K22" s="54">
        <f t="shared" si="3"/>
        <v>212557642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-37460180</v>
      </c>
      <c r="C24" s="41">
        <f aca="true" t="shared" si="4" ref="C24:K24">SUM(C22:C23)</f>
        <v>6609434</v>
      </c>
      <c r="D24" s="42">
        <f t="shared" si="4"/>
        <v>-19524334</v>
      </c>
      <c r="E24" s="40">
        <f t="shared" si="4"/>
        <v>98428808</v>
      </c>
      <c r="F24" s="41">
        <f t="shared" si="4"/>
        <v>98428808</v>
      </c>
      <c r="G24" s="43">
        <f t="shared" si="4"/>
        <v>98428808</v>
      </c>
      <c r="H24" s="44">
        <f t="shared" si="4"/>
        <v>-25245167</v>
      </c>
      <c r="I24" s="40">
        <f t="shared" si="4"/>
        <v>224300175</v>
      </c>
      <c r="J24" s="41">
        <f t="shared" si="4"/>
        <v>179594964</v>
      </c>
      <c r="K24" s="43">
        <f t="shared" si="4"/>
        <v>212557642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106344499</v>
      </c>
      <c r="C27" s="7">
        <v>97128333</v>
      </c>
      <c r="D27" s="64">
        <v>104954274</v>
      </c>
      <c r="E27" s="65">
        <v>132788185</v>
      </c>
      <c r="F27" s="7">
        <v>132788185</v>
      </c>
      <c r="G27" s="66">
        <v>132788185</v>
      </c>
      <c r="H27" s="67">
        <v>0</v>
      </c>
      <c r="I27" s="65">
        <v>223130754</v>
      </c>
      <c r="J27" s="7">
        <v>143893600</v>
      </c>
      <c r="K27" s="66">
        <v>165711836</v>
      </c>
    </row>
    <row r="28" spans="1:11" ht="13.5">
      <c r="A28" s="68" t="s">
        <v>30</v>
      </c>
      <c r="B28" s="6">
        <v>70871617</v>
      </c>
      <c r="C28" s="6">
        <v>78704199</v>
      </c>
      <c r="D28" s="23">
        <v>101009008</v>
      </c>
      <c r="E28" s="24">
        <v>98202379</v>
      </c>
      <c r="F28" s="6">
        <v>98202379</v>
      </c>
      <c r="G28" s="25">
        <v>98202379</v>
      </c>
      <c r="H28" s="26">
        <v>0</v>
      </c>
      <c r="I28" s="24">
        <v>182163150</v>
      </c>
      <c r="J28" s="6">
        <v>134311450</v>
      </c>
      <c r="K28" s="25">
        <v>151020800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35472882</v>
      </c>
      <c r="C31" s="6">
        <v>18424134</v>
      </c>
      <c r="D31" s="23">
        <v>3945266</v>
      </c>
      <c r="E31" s="24">
        <v>34585806</v>
      </c>
      <c r="F31" s="6">
        <v>34585806</v>
      </c>
      <c r="G31" s="25">
        <v>34585806</v>
      </c>
      <c r="H31" s="26">
        <v>0</v>
      </c>
      <c r="I31" s="24">
        <v>40967604</v>
      </c>
      <c r="J31" s="6">
        <v>9582150</v>
      </c>
      <c r="K31" s="25">
        <v>14691036</v>
      </c>
    </row>
    <row r="32" spans="1:11" ht="13.5">
      <c r="A32" s="34" t="s">
        <v>36</v>
      </c>
      <c r="B32" s="7">
        <f>SUM(B28:B31)</f>
        <v>106344499</v>
      </c>
      <c r="C32" s="7">
        <f aca="true" t="shared" si="5" ref="C32:K32">SUM(C28:C31)</f>
        <v>97128333</v>
      </c>
      <c r="D32" s="64">
        <f t="shared" si="5"/>
        <v>104954274</v>
      </c>
      <c r="E32" s="65">
        <f t="shared" si="5"/>
        <v>132788185</v>
      </c>
      <c r="F32" s="7">
        <f t="shared" si="5"/>
        <v>132788185</v>
      </c>
      <c r="G32" s="66">
        <f t="shared" si="5"/>
        <v>132788185</v>
      </c>
      <c r="H32" s="67">
        <f t="shared" si="5"/>
        <v>0</v>
      </c>
      <c r="I32" s="65">
        <f t="shared" si="5"/>
        <v>223130754</v>
      </c>
      <c r="J32" s="7">
        <f t="shared" si="5"/>
        <v>143893600</v>
      </c>
      <c r="K32" s="66">
        <f t="shared" si="5"/>
        <v>165711836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298417000</v>
      </c>
      <c r="C35" s="6">
        <v>345105412</v>
      </c>
      <c r="D35" s="23">
        <v>339698072</v>
      </c>
      <c r="E35" s="24">
        <v>336335000</v>
      </c>
      <c r="F35" s="6">
        <v>301783223</v>
      </c>
      <c r="G35" s="25">
        <v>301783223</v>
      </c>
      <c r="H35" s="26">
        <v>388913639</v>
      </c>
      <c r="I35" s="24">
        <v>560055665</v>
      </c>
      <c r="J35" s="6">
        <v>580328176</v>
      </c>
      <c r="K35" s="25">
        <v>602091092</v>
      </c>
    </row>
    <row r="36" spans="1:11" ht="13.5">
      <c r="A36" s="22" t="s">
        <v>39</v>
      </c>
      <c r="B36" s="6">
        <v>1239085000</v>
      </c>
      <c r="C36" s="6">
        <v>1244152894</v>
      </c>
      <c r="D36" s="23">
        <v>1481308775</v>
      </c>
      <c r="E36" s="24">
        <v>1573690000</v>
      </c>
      <c r="F36" s="6">
        <v>1573690537</v>
      </c>
      <c r="G36" s="25">
        <v>1573690537</v>
      </c>
      <c r="H36" s="26">
        <v>1791265560</v>
      </c>
      <c r="I36" s="24">
        <v>1640472434</v>
      </c>
      <c r="J36" s="6">
        <v>1715669738</v>
      </c>
      <c r="K36" s="25">
        <v>1807696249</v>
      </c>
    </row>
    <row r="37" spans="1:11" ht="13.5">
      <c r="A37" s="22" t="s">
        <v>40</v>
      </c>
      <c r="B37" s="6">
        <v>223130000</v>
      </c>
      <c r="C37" s="6">
        <v>227972676</v>
      </c>
      <c r="D37" s="23">
        <v>235207528</v>
      </c>
      <c r="E37" s="24">
        <v>169507000</v>
      </c>
      <c r="F37" s="6">
        <v>169506840</v>
      </c>
      <c r="G37" s="25">
        <v>169506840</v>
      </c>
      <c r="H37" s="26">
        <v>264417674</v>
      </c>
      <c r="I37" s="24">
        <v>359439442</v>
      </c>
      <c r="J37" s="6">
        <v>373897278</v>
      </c>
      <c r="K37" s="25">
        <v>386126529</v>
      </c>
    </row>
    <row r="38" spans="1:11" ht="13.5">
      <c r="A38" s="22" t="s">
        <v>41</v>
      </c>
      <c r="B38" s="6">
        <v>114909000</v>
      </c>
      <c r="C38" s="6">
        <v>128096874</v>
      </c>
      <c r="D38" s="23">
        <v>124231869</v>
      </c>
      <c r="E38" s="24">
        <v>117513000</v>
      </c>
      <c r="F38" s="6">
        <v>117513101</v>
      </c>
      <c r="G38" s="25">
        <v>117513101</v>
      </c>
      <c r="H38" s="26">
        <v>120302333</v>
      </c>
      <c r="I38" s="24">
        <v>140195354</v>
      </c>
      <c r="J38" s="6">
        <v>132546050</v>
      </c>
      <c r="K38" s="25">
        <v>128838042</v>
      </c>
    </row>
    <row r="39" spans="1:11" ht="13.5">
      <c r="A39" s="22" t="s">
        <v>42</v>
      </c>
      <c r="B39" s="6">
        <v>1199463000</v>
      </c>
      <c r="C39" s="6">
        <v>1233188756</v>
      </c>
      <c r="D39" s="23">
        <v>1461567450</v>
      </c>
      <c r="E39" s="24">
        <v>1623005000</v>
      </c>
      <c r="F39" s="6">
        <v>1588453819</v>
      </c>
      <c r="G39" s="25">
        <v>1588453819</v>
      </c>
      <c r="H39" s="26">
        <v>1795459192</v>
      </c>
      <c r="I39" s="24">
        <v>1700893303</v>
      </c>
      <c r="J39" s="6">
        <v>1789554586</v>
      </c>
      <c r="K39" s="25">
        <v>1894822770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31534561</v>
      </c>
      <c r="C42" s="6">
        <v>-1266574</v>
      </c>
      <c r="D42" s="23">
        <v>203511824</v>
      </c>
      <c r="E42" s="24">
        <v>197916070</v>
      </c>
      <c r="F42" s="6">
        <v>197925556</v>
      </c>
      <c r="G42" s="25">
        <v>197925556</v>
      </c>
      <c r="H42" s="26">
        <v>100632522</v>
      </c>
      <c r="I42" s="24">
        <v>196952929</v>
      </c>
      <c r="J42" s="6">
        <v>151791973</v>
      </c>
      <c r="K42" s="25">
        <v>182466488</v>
      </c>
    </row>
    <row r="43" spans="1:11" ht="13.5">
      <c r="A43" s="22" t="s">
        <v>45</v>
      </c>
      <c r="B43" s="6">
        <v>-84707334</v>
      </c>
      <c r="C43" s="6">
        <v>0</v>
      </c>
      <c r="D43" s="23">
        <v>-103176258</v>
      </c>
      <c r="E43" s="24">
        <v>-230838775</v>
      </c>
      <c r="F43" s="6">
        <v>-230839000</v>
      </c>
      <c r="G43" s="25">
        <v>-230839000</v>
      </c>
      <c r="H43" s="26">
        <v>-188975084</v>
      </c>
      <c r="I43" s="24">
        <v>-223130754</v>
      </c>
      <c r="J43" s="6">
        <v>-143893600</v>
      </c>
      <c r="K43" s="25">
        <v>-165711836</v>
      </c>
    </row>
    <row r="44" spans="1:11" ht="13.5">
      <c r="A44" s="22" t="s">
        <v>46</v>
      </c>
      <c r="B44" s="6">
        <v>-5713893</v>
      </c>
      <c r="C44" s="6">
        <v>0</v>
      </c>
      <c r="D44" s="23">
        <v>-6778476</v>
      </c>
      <c r="E44" s="24">
        <v>-7128072</v>
      </c>
      <c r="F44" s="6">
        <v>-7128072</v>
      </c>
      <c r="G44" s="25">
        <v>-7128072</v>
      </c>
      <c r="H44" s="26">
        <v>-7281848</v>
      </c>
      <c r="I44" s="24">
        <v>12703568</v>
      </c>
      <c r="J44" s="6">
        <v>12703568</v>
      </c>
      <c r="K44" s="25">
        <v>12703568</v>
      </c>
    </row>
    <row r="45" spans="1:11" ht="13.5">
      <c r="A45" s="34" t="s">
        <v>47</v>
      </c>
      <c r="B45" s="7">
        <v>91828756</v>
      </c>
      <c r="C45" s="7">
        <v>82346382</v>
      </c>
      <c r="D45" s="64">
        <v>93557090</v>
      </c>
      <c r="E45" s="65">
        <v>51670222</v>
      </c>
      <c r="F45" s="7">
        <v>53515573</v>
      </c>
      <c r="G45" s="66">
        <v>53515573</v>
      </c>
      <c r="H45" s="67">
        <v>-2067321</v>
      </c>
      <c r="I45" s="65">
        <v>80082833</v>
      </c>
      <c r="J45" s="7">
        <v>100684774</v>
      </c>
      <c r="K45" s="66">
        <v>130142994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91829000</v>
      </c>
      <c r="C48" s="6">
        <v>277840650</v>
      </c>
      <c r="D48" s="23">
        <v>93557090</v>
      </c>
      <c r="E48" s="24">
        <v>51679000</v>
      </c>
      <c r="F48" s="6">
        <v>51679011</v>
      </c>
      <c r="G48" s="25">
        <v>51679011</v>
      </c>
      <c r="H48" s="26">
        <v>95257363</v>
      </c>
      <c r="I48" s="24">
        <v>57801392</v>
      </c>
      <c r="J48" s="6">
        <v>57801392</v>
      </c>
      <c r="K48" s="25">
        <v>57801392</v>
      </c>
    </row>
    <row r="49" spans="1:11" ht="13.5">
      <c r="A49" s="22" t="s">
        <v>50</v>
      </c>
      <c r="B49" s="6">
        <f>+B75</f>
        <v>-20084223.782368153</v>
      </c>
      <c r="C49" s="6">
        <f aca="true" t="shared" si="6" ref="C49:K49">+C75</f>
        <v>94864777.33267742</v>
      </c>
      <c r="D49" s="23">
        <f t="shared" si="6"/>
        <v>18651332.003638506</v>
      </c>
      <c r="E49" s="24">
        <f t="shared" si="6"/>
        <v>-28332183.23039767</v>
      </c>
      <c r="F49" s="6">
        <f t="shared" si="6"/>
        <v>-132545718.18008861</v>
      </c>
      <c r="G49" s="25">
        <f t="shared" si="6"/>
        <v>-132545718.18008861</v>
      </c>
      <c r="H49" s="26">
        <f t="shared" si="6"/>
        <v>-88410579.13243324</v>
      </c>
      <c r="I49" s="24">
        <f t="shared" si="6"/>
        <v>-78193433.90352702</v>
      </c>
      <c r="J49" s="6">
        <f t="shared" si="6"/>
        <v>-81202417.70060933</v>
      </c>
      <c r="K49" s="25">
        <f t="shared" si="6"/>
        <v>-80560525.43317974</v>
      </c>
    </row>
    <row r="50" spans="1:11" ht="13.5">
      <c r="A50" s="34" t="s">
        <v>51</v>
      </c>
      <c r="B50" s="7">
        <f>+B48-B49</f>
        <v>111913223.78236815</v>
      </c>
      <c r="C50" s="7">
        <f aca="true" t="shared" si="7" ref="C50:K50">+C48-C49</f>
        <v>182975872.66732258</v>
      </c>
      <c r="D50" s="64">
        <f t="shared" si="7"/>
        <v>74905757.9963615</v>
      </c>
      <c r="E50" s="65">
        <f t="shared" si="7"/>
        <v>80011183.23039767</v>
      </c>
      <c r="F50" s="7">
        <f t="shared" si="7"/>
        <v>184224729.1800886</v>
      </c>
      <c r="G50" s="66">
        <f t="shared" si="7"/>
        <v>184224729.1800886</v>
      </c>
      <c r="H50" s="67">
        <f t="shared" si="7"/>
        <v>183667942.13243324</v>
      </c>
      <c r="I50" s="65">
        <f t="shared" si="7"/>
        <v>135994825.90352702</v>
      </c>
      <c r="J50" s="7">
        <f t="shared" si="7"/>
        <v>139003809.70060933</v>
      </c>
      <c r="K50" s="66">
        <f t="shared" si="7"/>
        <v>138361917.43317974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483240499</v>
      </c>
      <c r="C53" s="6">
        <v>1236534550</v>
      </c>
      <c r="D53" s="23">
        <v>1341326510</v>
      </c>
      <c r="E53" s="24">
        <v>297751175</v>
      </c>
      <c r="F53" s="6">
        <v>297751175</v>
      </c>
      <c r="G53" s="25">
        <v>297751175</v>
      </c>
      <c r="H53" s="26">
        <v>290347911</v>
      </c>
      <c r="I53" s="24">
        <v>591576830</v>
      </c>
      <c r="J53" s="6">
        <v>577723423</v>
      </c>
      <c r="K53" s="25">
        <v>668483322</v>
      </c>
    </row>
    <row r="54" spans="1:11" ht="13.5">
      <c r="A54" s="22" t="s">
        <v>128</v>
      </c>
      <c r="B54" s="6">
        <v>72644403</v>
      </c>
      <c r="C54" s="6">
        <v>57061258</v>
      </c>
      <c r="D54" s="23">
        <v>61709949</v>
      </c>
      <c r="E54" s="24">
        <v>70658000</v>
      </c>
      <c r="F54" s="6">
        <v>70658000</v>
      </c>
      <c r="G54" s="25">
        <v>70658000</v>
      </c>
      <c r="H54" s="26">
        <v>85578632</v>
      </c>
      <c r="I54" s="24">
        <v>63800000</v>
      </c>
      <c r="J54" s="6">
        <v>67245200</v>
      </c>
      <c r="K54" s="25">
        <v>70943686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11865000</v>
      </c>
      <c r="F55" s="6">
        <v>11865000</v>
      </c>
      <c r="G55" s="25">
        <v>11865000</v>
      </c>
      <c r="H55" s="26">
        <v>0</v>
      </c>
      <c r="I55" s="24">
        <v>795000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33442254</v>
      </c>
      <c r="E56" s="24">
        <v>43958742</v>
      </c>
      <c r="F56" s="6">
        <v>43958742</v>
      </c>
      <c r="G56" s="25">
        <v>43958742</v>
      </c>
      <c r="H56" s="26">
        <v>0</v>
      </c>
      <c r="I56" s="24">
        <v>39984801</v>
      </c>
      <c r="J56" s="6">
        <v>42144171</v>
      </c>
      <c r="K56" s="25">
        <v>44461378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87063960</v>
      </c>
      <c r="F60" s="6">
        <v>87063960</v>
      </c>
      <c r="G60" s="25">
        <v>87063960</v>
      </c>
      <c r="H60" s="26">
        <v>87063960</v>
      </c>
      <c r="I60" s="24">
        <v>61844821</v>
      </c>
      <c r="J60" s="6">
        <v>65184441</v>
      </c>
      <c r="K60" s="25">
        <v>68769586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2079</v>
      </c>
      <c r="J64" s="92">
        <v>2079</v>
      </c>
      <c r="K64" s="93">
        <v>2079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22694</v>
      </c>
      <c r="J65" s="92">
        <v>22694</v>
      </c>
      <c r="K65" s="93">
        <v>22694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0.8590159320590401</v>
      </c>
      <c r="C70" s="5">
        <f aca="true" t="shared" si="8" ref="C70:K70">IF(ISERROR(C71/C72),0,(C71/C72))</f>
        <v>0.9843556375675454</v>
      </c>
      <c r="D70" s="5">
        <f t="shared" si="8"/>
        <v>0.6168627151724613</v>
      </c>
      <c r="E70" s="5">
        <f t="shared" si="8"/>
        <v>0.9185477908463799</v>
      </c>
      <c r="F70" s="5">
        <f t="shared" si="8"/>
        <v>0.9172273301941083</v>
      </c>
      <c r="G70" s="5">
        <f t="shared" si="8"/>
        <v>0.9172273301941083</v>
      </c>
      <c r="H70" s="5">
        <f t="shared" si="8"/>
        <v>0.9515964618499521</v>
      </c>
      <c r="I70" s="5">
        <f t="shared" si="8"/>
        <v>0.841326399749687</v>
      </c>
      <c r="J70" s="5">
        <f t="shared" si="8"/>
        <v>0.8424541240162882</v>
      </c>
      <c r="K70" s="5">
        <f t="shared" si="8"/>
        <v>0.8424541273918694</v>
      </c>
    </row>
    <row r="71" spans="1:11" ht="12.75" hidden="1">
      <c r="A71" s="1" t="s">
        <v>134</v>
      </c>
      <c r="B71" s="1">
        <f>+B83</f>
        <v>435655066</v>
      </c>
      <c r="C71" s="1">
        <f aca="true" t="shared" si="9" ref="C71:K71">+C83</f>
        <v>605553203</v>
      </c>
      <c r="D71" s="1">
        <f t="shared" si="9"/>
        <v>381166850</v>
      </c>
      <c r="E71" s="1">
        <f t="shared" si="9"/>
        <v>559283235</v>
      </c>
      <c r="F71" s="1">
        <f t="shared" si="9"/>
        <v>558479236</v>
      </c>
      <c r="G71" s="1">
        <f t="shared" si="9"/>
        <v>558479236</v>
      </c>
      <c r="H71" s="1">
        <f t="shared" si="9"/>
        <v>582259817</v>
      </c>
      <c r="I71" s="1">
        <f t="shared" si="9"/>
        <v>631047413</v>
      </c>
      <c r="J71" s="1">
        <f t="shared" si="9"/>
        <v>665123974</v>
      </c>
      <c r="K71" s="1">
        <f t="shared" si="9"/>
        <v>701705794</v>
      </c>
    </row>
    <row r="72" spans="1:11" ht="12.75" hidden="1">
      <c r="A72" s="1" t="s">
        <v>135</v>
      </c>
      <c r="B72" s="1">
        <f>+B77</f>
        <v>507155979</v>
      </c>
      <c r="C72" s="1">
        <f aca="true" t="shared" si="10" ref="C72:K72">+C77</f>
        <v>615177259</v>
      </c>
      <c r="D72" s="1">
        <f t="shared" si="10"/>
        <v>617911961</v>
      </c>
      <c r="E72" s="1">
        <f t="shared" si="10"/>
        <v>608877666</v>
      </c>
      <c r="F72" s="1">
        <f t="shared" si="10"/>
        <v>608877666</v>
      </c>
      <c r="G72" s="1">
        <f t="shared" si="10"/>
        <v>608877666</v>
      </c>
      <c r="H72" s="1">
        <f t="shared" si="10"/>
        <v>611876820</v>
      </c>
      <c r="I72" s="1">
        <f t="shared" si="10"/>
        <v>750062536</v>
      </c>
      <c r="J72" s="1">
        <f t="shared" si="10"/>
        <v>789507648</v>
      </c>
      <c r="K72" s="1">
        <f t="shared" si="10"/>
        <v>832930567</v>
      </c>
    </row>
    <row r="73" spans="1:11" ht="12.75" hidden="1">
      <c r="A73" s="1" t="s">
        <v>136</v>
      </c>
      <c r="B73" s="1">
        <f>+B74</f>
        <v>-68078516.66666666</v>
      </c>
      <c r="C73" s="1">
        <f aca="true" t="shared" si="11" ref="C73:K73">+(C78+C80+C81+C82)-(B78+B80+B81+B82)</f>
        <v>-140792758</v>
      </c>
      <c r="D73" s="1">
        <f t="shared" si="11"/>
        <v>171284816</v>
      </c>
      <c r="E73" s="1">
        <f t="shared" si="11"/>
        <v>47076942</v>
      </c>
      <c r="F73" s="1">
        <f>+(F78+F80+F81+F82)-(D78+D80+D81+D82)</f>
        <v>12525152</v>
      </c>
      <c r="G73" s="1">
        <f>+(G78+G80+G81+G82)-(D78+D80+D81+D82)</f>
        <v>12525152</v>
      </c>
      <c r="H73" s="1">
        <f>+(H78+H80+H81+H82)-(D78+D80+D81+D82)</f>
        <v>46350560</v>
      </c>
      <c r="I73" s="1">
        <f>+(I78+I80+I81+I82)-(E78+E80+E81+E82)</f>
        <v>214336697</v>
      </c>
      <c r="J73" s="1">
        <f t="shared" si="11"/>
        <v>19310759</v>
      </c>
      <c r="K73" s="1">
        <f t="shared" si="11"/>
        <v>20780424</v>
      </c>
    </row>
    <row r="74" spans="1:11" ht="12.75" hidden="1">
      <c r="A74" s="1" t="s">
        <v>137</v>
      </c>
      <c r="B74" s="1">
        <f>+TREND(C74:E74)</f>
        <v>-68078516.66666666</v>
      </c>
      <c r="C74" s="1">
        <f>+C73</f>
        <v>-140792758</v>
      </c>
      <c r="D74" s="1">
        <f aca="true" t="shared" si="12" ref="D74:K74">+D73</f>
        <v>171284816</v>
      </c>
      <c r="E74" s="1">
        <f t="shared" si="12"/>
        <v>47076942</v>
      </c>
      <c r="F74" s="1">
        <f t="shared" si="12"/>
        <v>12525152</v>
      </c>
      <c r="G74" s="1">
        <f t="shared" si="12"/>
        <v>12525152</v>
      </c>
      <c r="H74" s="1">
        <f t="shared" si="12"/>
        <v>46350560</v>
      </c>
      <c r="I74" s="1">
        <f t="shared" si="12"/>
        <v>214336697</v>
      </c>
      <c r="J74" s="1">
        <f t="shared" si="12"/>
        <v>19310759</v>
      </c>
      <c r="K74" s="1">
        <f t="shared" si="12"/>
        <v>20780424</v>
      </c>
    </row>
    <row r="75" spans="1:11" ht="12.75" hidden="1">
      <c r="A75" s="1" t="s">
        <v>138</v>
      </c>
      <c r="B75" s="1">
        <f>+B84-(((B80+B81+B78)*B70)-B79)</f>
        <v>-20084223.782368153</v>
      </c>
      <c r="C75" s="1">
        <f aca="true" t="shared" si="13" ref="C75:K75">+C84-(((C80+C81+C78)*C70)-C79)</f>
        <v>94864777.33267742</v>
      </c>
      <c r="D75" s="1">
        <f t="shared" si="13"/>
        <v>18651332.003638506</v>
      </c>
      <c r="E75" s="1">
        <f t="shared" si="13"/>
        <v>-28332183.23039767</v>
      </c>
      <c r="F75" s="1">
        <f t="shared" si="13"/>
        <v>-132545718.18008861</v>
      </c>
      <c r="G75" s="1">
        <f t="shared" si="13"/>
        <v>-132545718.18008861</v>
      </c>
      <c r="H75" s="1">
        <f t="shared" si="13"/>
        <v>-88410579.13243324</v>
      </c>
      <c r="I75" s="1">
        <f t="shared" si="13"/>
        <v>-78193433.90352702</v>
      </c>
      <c r="J75" s="1">
        <f t="shared" si="13"/>
        <v>-81202417.70060933</v>
      </c>
      <c r="K75" s="1">
        <f t="shared" si="13"/>
        <v>-80560525.43317974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507155979</v>
      </c>
      <c r="C77" s="3">
        <v>615177259</v>
      </c>
      <c r="D77" s="3">
        <v>617911961</v>
      </c>
      <c r="E77" s="3">
        <v>608877666</v>
      </c>
      <c r="F77" s="3">
        <v>608877666</v>
      </c>
      <c r="G77" s="3">
        <v>608877666</v>
      </c>
      <c r="H77" s="3">
        <v>611876820</v>
      </c>
      <c r="I77" s="3">
        <v>750062536</v>
      </c>
      <c r="J77" s="3">
        <v>789507648</v>
      </c>
      <c r="K77" s="3">
        <v>832930567</v>
      </c>
    </row>
    <row r="78" spans="1:11" ht="12.75" hidden="1">
      <c r="A78" s="2" t="s">
        <v>65</v>
      </c>
      <c r="B78" s="3">
        <v>8237000</v>
      </c>
      <c r="C78" s="3">
        <v>7618344</v>
      </c>
      <c r="D78" s="3">
        <v>0</v>
      </c>
      <c r="E78" s="3">
        <v>7233000</v>
      </c>
      <c r="F78" s="3">
        <v>7233438</v>
      </c>
      <c r="G78" s="3">
        <v>7233438</v>
      </c>
      <c r="H78" s="3">
        <v>0</v>
      </c>
      <c r="I78" s="3">
        <v>7157481</v>
      </c>
      <c r="J78" s="3">
        <v>6477828</v>
      </c>
      <c r="K78" s="3">
        <v>5798175</v>
      </c>
    </row>
    <row r="79" spans="1:11" ht="12.75" hidden="1">
      <c r="A79" s="2" t="s">
        <v>66</v>
      </c>
      <c r="B79" s="3">
        <v>161498000</v>
      </c>
      <c r="C79" s="3">
        <v>164353197</v>
      </c>
      <c r="D79" s="3">
        <v>167990344</v>
      </c>
      <c r="E79" s="3">
        <v>100000000</v>
      </c>
      <c r="F79" s="3">
        <v>100000000</v>
      </c>
      <c r="G79" s="3">
        <v>100000000</v>
      </c>
      <c r="H79" s="3">
        <v>186072629</v>
      </c>
      <c r="I79" s="3">
        <v>242581644</v>
      </c>
      <c r="J79" s="3">
        <v>252519053</v>
      </c>
      <c r="K79" s="3">
        <v>266407601</v>
      </c>
    </row>
    <row r="80" spans="1:11" ht="12.75" hidden="1">
      <c r="A80" s="2" t="s">
        <v>67</v>
      </c>
      <c r="B80" s="3">
        <v>123825000</v>
      </c>
      <c r="C80" s="3">
        <v>45820952</v>
      </c>
      <c r="D80" s="3">
        <v>184761308</v>
      </c>
      <c r="E80" s="3">
        <v>275400000</v>
      </c>
      <c r="F80" s="3">
        <v>240847894</v>
      </c>
      <c r="G80" s="3">
        <v>240847894</v>
      </c>
      <c r="H80" s="3">
        <v>229271196</v>
      </c>
      <c r="I80" s="3">
        <v>281539392</v>
      </c>
      <c r="J80" s="3">
        <v>289930001</v>
      </c>
      <c r="K80" s="3">
        <v>298937474</v>
      </c>
    </row>
    <row r="81" spans="1:11" ht="12.75" hidden="1">
      <c r="A81" s="2" t="s">
        <v>68</v>
      </c>
      <c r="B81" s="3">
        <v>79322000</v>
      </c>
      <c r="C81" s="3">
        <v>17153503</v>
      </c>
      <c r="D81" s="3">
        <v>57333097</v>
      </c>
      <c r="E81" s="3">
        <v>5450000</v>
      </c>
      <c r="F81" s="3">
        <v>5449838</v>
      </c>
      <c r="G81" s="3">
        <v>5449838</v>
      </c>
      <c r="H81" s="3">
        <v>59173769</v>
      </c>
      <c r="I81" s="3">
        <v>214811171</v>
      </c>
      <c r="J81" s="3">
        <v>226410974</v>
      </c>
      <c r="K81" s="3">
        <v>238863578</v>
      </c>
    </row>
    <row r="82" spans="1:11" ht="12.75" hidden="1">
      <c r="A82" s="2" t="s">
        <v>69</v>
      </c>
      <c r="B82" s="3">
        <v>898000</v>
      </c>
      <c r="C82" s="3">
        <v>896443</v>
      </c>
      <c r="D82" s="3">
        <v>679653</v>
      </c>
      <c r="E82" s="3">
        <v>1768000</v>
      </c>
      <c r="F82" s="3">
        <v>1768040</v>
      </c>
      <c r="G82" s="3">
        <v>1768040</v>
      </c>
      <c r="H82" s="3">
        <v>679653</v>
      </c>
      <c r="I82" s="3">
        <v>679653</v>
      </c>
      <c r="J82" s="3">
        <v>679653</v>
      </c>
      <c r="K82" s="3">
        <v>679653</v>
      </c>
    </row>
    <row r="83" spans="1:11" ht="12.75" hidden="1">
      <c r="A83" s="2" t="s">
        <v>70</v>
      </c>
      <c r="B83" s="3">
        <v>435655066</v>
      </c>
      <c r="C83" s="3">
        <v>605553203</v>
      </c>
      <c r="D83" s="3">
        <v>381166850</v>
      </c>
      <c r="E83" s="3">
        <v>559283235</v>
      </c>
      <c r="F83" s="3">
        <v>558479236</v>
      </c>
      <c r="G83" s="3">
        <v>558479236</v>
      </c>
      <c r="H83" s="3">
        <v>582259817</v>
      </c>
      <c r="I83" s="3">
        <v>631047413</v>
      </c>
      <c r="J83" s="3">
        <v>665123974</v>
      </c>
      <c r="K83" s="3">
        <v>701705794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136285820</v>
      </c>
      <c r="F84" s="3">
        <v>0</v>
      </c>
      <c r="G84" s="3">
        <v>0</v>
      </c>
      <c r="H84" s="3">
        <v>0</v>
      </c>
      <c r="I84" s="3">
        <v>102839532</v>
      </c>
      <c r="J84" s="3">
        <v>106729386</v>
      </c>
      <c r="K84" s="3">
        <v>110989286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295020086</v>
      </c>
      <c r="C6" s="6">
        <v>319927612</v>
      </c>
      <c r="D6" s="23">
        <v>314582110</v>
      </c>
      <c r="E6" s="24">
        <v>429071445</v>
      </c>
      <c r="F6" s="6">
        <v>429071445</v>
      </c>
      <c r="G6" s="25">
        <v>429071445</v>
      </c>
      <c r="H6" s="26">
        <v>0</v>
      </c>
      <c r="I6" s="24">
        <v>429111413</v>
      </c>
      <c r="J6" s="6">
        <v>452283429</v>
      </c>
      <c r="K6" s="25">
        <v>477159018</v>
      </c>
    </row>
    <row r="7" spans="1:11" ht="13.5">
      <c r="A7" s="22" t="s">
        <v>19</v>
      </c>
      <c r="B7" s="6">
        <v>16024882</v>
      </c>
      <c r="C7" s="6">
        <v>26608741</v>
      </c>
      <c r="D7" s="23">
        <v>24275662</v>
      </c>
      <c r="E7" s="24">
        <v>20812854</v>
      </c>
      <c r="F7" s="6">
        <v>20812854</v>
      </c>
      <c r="G7" s="25">
        <v>20812854</v>
      </c>
      <c r="H7" s="26">
        <v>0</v>
      </c>
      <c r="I7" s="24">
        <v>3480036</v>
      </c>
      <c r="J7" s="6">
        <v>2672082</v>
      </c>
      <c r="K7" s="25">
        <v>2819046</v>
      </c>
    </row>
    <row r="8" spans="1:11" ht="13.5">
      <c r="A8" s="22" t="s">
        <v>20</v>
      </c>
      <c r="B8" s="6">
        <v>326212663</v>
      </c>
      <c r="C8" s="6">
        <v>382228959</v>
      </c>
      <c r="D8" s="23">
        <v>398517418</v>
      </c>
      <c r="E8" s="24">
        <v>445808000</v>
      </c>
      <c r="F8" s="6">
        <v>445808000</v>
      </c>
      <c r="G8" s="25">
        <v>445808000</v>
      </c>
      <c r="H8" s="26">
        <v>0</v>
      </c>
      <c r="I8" s="24">
        <v>451692984</v>
      </c>
      <c r="J8" s="6">
        <v>469124000</v>
      </c>
      <c r="K8" s="25">
        <v>510724212</v>
      </c>
    </row>
    <row r="9" spans="1:11" ht="13.5">
      <c r="A9" s="22" t="s">
        <v>21</v>
      </c>
      <c r="B9" s="6">
        <v>23746458</v>
      </c>
      <c r="C9" s="6">
        <v>23251101</v>
      </c>
      <c r="D9" s="23">
        <v>19809527</v>
      </c>
      <c r="E9" s="24">
        <v>16985467</v>
      </c>
      <c r="F9" s="6">
        <v>16985467</v>
      </c>
      <c r="G9" s="25">
        <v>16985467</v>
      </c>
      <c r="H9" s="26">
        <v>0</v>
      </c>
      <c r="I9" s="24">
        <v>10229276</v>
      </c>
      <c r="J9" s="6">
        <v>10465455</v>
      </c>
      <c r="K9" s="25">
        <v>11041026</v>
      </c>
    </row>
    <row r="10" spans="1:11" ht="25.5">
      <c r="A10" s="27" t="s">
        <v>127</v>
      </c>
      <c r="B10" s="28">
        <f>SUM(B5:B9)</f>
        <v>661004089</v>
      </c>
      <c r="C10" s="29">
        <f aca="true" t="shared" si="0" ref="C10:K10">SUM(C5:C9)</f>
        <v>752016413</v>
      </c>
      <c r="D10" s="30">
        <f t="shared" si="0"/>
        <v>757184717</v>
      </c>
      <c r="E10" s="28">
        <f t="shared" si="0"/>
        <v>912677766</v>
      </c>
      <c r="F10" s="29">
        <f t="shared" si="0"/>
        <v>912677766</v>
      </c>
      <c r="G10" s="31">
        <f t="shared" si="0"/>
        <v>912677766</v>
      </c>
      <c r="H10" s="32">
        <f t="shared" si="0"/>
        <v>0</v>
      </c>
      <c r="I10" s="28">
        <f t="shared" si="0"/>
        <v>894513709</v>
      </c>
      <c r="J10" s="29">
        <f t="shared" si="0"/>
        <v>934544966</v>
      </c>
      <c r="K10" s="31">
        <f t="shared" si="0"/>
        <v>1001743302</v>
      </c>
    </row>
    <row r="11" spans="1:11" ht="13.5">
      <c r="A11" s="22" t="s">
        <v>22</v>
      </c>
      <c r="B11" s="6">
        <v>274944244</v>
      </c>
      <c r="C11" s="6">
        <v>302628068</v>
      </c>
      <c r="D11" s="23">
        <v>340947925</v>
      </c>
      <c r="E11" s="24">
        <v>350372744</v>
      </c>
      <c r="F11" s="6">
        <v>350372744</v>
      </c>
      <c r="G11" s="25">
        <v>350372744</v>
      </c>
      <c r="H11" s="26">
        <v>0</v>
      </c>
      <c r="I11" s="24">
        <v>347306195</v>
      </c>
      <c r="J11" s="6">
        <v>366060730</v>
      </c>
      <c r="K11" s="25">
        <v>386194070</v>
      </c>
    </row>
    <row r="12" spans="1:11" ht="13.5">
      <c r="A12" s="22" t="s">
        <v>23</v>
      </c>
      <c r="B12" s="6">
        <v>9145959</v>
      </c>
      <c r="C12" s="6">
        <v>9549246</v>
      </c>
      <c r="D12" s="23">
        <v>9422804</v>
      </c>
      <c r="E12" s="24">
        <v>13306273</v>
      </c>
      <c r="F12" s="6">
        <v>13306273</v>
      </c>
      <c r="G12" s="25">
        <v>13306273</v>
      </c>
      <c r="H12" s="26">
        <v>0</v>
      </c>
      <c r="I12" s="24">
        <v>13124969</v>
      </c>
      <c r="J12" s="6">
        <v>13833717</v>
      </c>
      <c r="K12" s="25">
        <v>14594572</v>
      </c>
    </row>
    <row r="13" spans="1:11" ht="13.5">
      <c r="A13" s="22" t="s">
        <v>128</v>
      </c>
      <c r="B13" s="6">
        <v>276417734</v>
      </c>
      <c r="C13" s="6">
        <v>343101289</v>
      </c>
      <c r="D13" s="23">
        <v>203853746</v>
      </c>
      <c r="E13" s="24">
        <v>121046959</v>
      </c>
      <c r="F13" s="6">
        <v>121046959</v>
      </c>
      <c r="G13" s="25">
        <v>121046959</v>
      </c>
      <c r="H13" s="26">
        <v>0</v>
      </c>
      <c r="I13" s="24">
        <v>58300935</v>
      </c>
      <c r="J13" s="6">
        <v>98424003</v>
      </c>
      <c r="K13" s="25">
        <v>103657339</v>
      </c>
    </row>
    <row r="14" spans="1:11" ht="13.5">
      <c r="A14" s="22" t="s">
        <v>24</v>
      </c>
      <c r="B14" s="6">
        <v>12812729</v>
      </c>
      <c r="C14" s="6">
        <v>13556080</v>
      </c>
      <c r="D14" s="23">
        <v>10627796</v>
      </c>
      <c r="E14" s="24">
        <v>9771164</v>
      </c>
      <c r="F14" s="6">
        <v>9771164</v>
      </c>
      <c r="G14" s="25">
        <v>9771164</v>
      </c>
      <c r="H14" s="26">
        <v>0</v>
      </c>
      <c r="I14" s="24">
        <v>28000500</v>
      </c>
      <c r="J14" s="6">
        <v>29512527</v>
      </c>
      <c r="K14" s="25">
        <v>31135716</v>
      </c>
    </row>
    <row r="15" spans="1:11" ht="13.5">
      <c r="A15" s="22" t="s">
        <v>25</v>
      </c>
      <c r="B15" s="6">
        <v>52626127</v>
      </c>
      <c r="C15" s="6">
        <v>79151181</v>
      </c>
      <c r="D15" s="23">
        <v>86489849</v>
      </c>
      <c r="E15" s="24">
        <v>84995665</v>
      </c>
      <c r="F15" s="6">
        <v>84995665</v>
      </c>
      <c r="G15" s="25">
        <v>84995665</v>
      </c>
      <c r="H15" s="26">
        <v>0</v>
      </c>
      <c r="I15" s="24">
        <v>91029000</v>
      </c>
      <c r="J15" s="6">
        <v>98392623</v>
      </c>
      <c r="K15" s="25">
        <v>103784857</v>
      </c>
    </row>
    <row r="16" spans="1:11" ht="13.5">
      <c r="A16" s="33" t="s">
        <v>26</v>
      </c>
      <c r="B16" s="6">
        <v>29478240</v>
      </c>
      <c r="C16" s="6">
        <v>20326992</v>
      </c>
      <c r="D16" s="23">
        <v>36335454</v>
      </c>
      <c r="E16" s="24">
        <v>18310137</v>
      </c>
      <c r="F16" s="6">
        <v>18310137</v>
      </c>
      <c r="G16" s="25">
        <v>18310137</v>
      </c>
      <c r="H16" s="26">
        <v>0</v>
      </c>
      <c r="I16" s="24">
        <v>20212726</v>
      </c>
      <c r="J16" s="6">
        <v>21284000</v>
      </c>
      <c r="K16" s="25">
        <v>22412053</v>
      </c>
    </row>
    <row r="17" spans="1:11" ht="13.5">
      <c r="A17" s="22" t="s">
        <v>27</v>
      </c>
      <c r="B17" s="6">
        <v>280422221</v>
      </c>
      <c r="C17" s="6">
        <v>316513760</v>
      </c>
      <c r="D17" s="23">
        <v>326772777</v>
      </c>
      <c r="E17" s="24">
        <v>315628157</v>
      </c>
      <c r="F17" s="6">
        <v>315628157</v>
      </c>
      <c r="G17" s="25">
        <v>315628157</v>
      </c>
      <c r="H17" s="26">
        <v>0</v>
      </c>
      <c r="I17" s="24">
        <v>326890628</v>
      </c>
      <c r="J17" s="6">
        <v>307509563</v>
      </c>
      <c r="K17" s="25">
        <v>324415936</v>
      </c>
    </row>
    <row r="18" spans="1:11" ht="13.5">
      <c r="A18" s="34" t="s">
        <v>28</v>
      </c>
      <c r="B18" s="35">
        <f>SUM(B11:B17)</f>
        <v>935847254</v>
      </c>
      <c r="C18" s="36">
        <f aca="true" t="shared" si="1" ref="C18:K18">SUM(C11:C17)</f>
        <v>1084826616</v>
      </c>
      <c r="D18" s="37">
        <f t="shared" si="1"/>
        <v>1014450351</v>
      </c>
      <c r="E18" s="35">
        <f t="shared" si="1"/>
        <v>913431099</v>
      </c>
      <c r="F18" s="36">
        <f t="shared" si="1"/>
        <v>913431099</v>
      </c>
      <c r="G18" s="38">
        <f t="shared" si="1"/>
        <v>913431099</v>
      </c>
      <c r="H18" s="39">
        <f t="shared" si="1"/>
        <v>0</v>
      </c>
      <c r="I18" s="35">
        <f t="shared" si="1"/>
        <v>884864953</v>
      </c>
      <c r="J18" s="36">
        <f t="shared" si="1"/>
        <v>935017163</v>
      </c>
      <c r="K18" s="38">
        <f t="shared" si="1"/>
        <v>986194543</v>
      </c>
    </row>
    <row r="19" spans="1:11" ht="13.5">
      <c r="A19" s="34" t="s">
        <v>29</v>
      </c>
      <c r="B19" s="40">
        <f>+B10-B18</f>
        <v>-274843165</v>
      </c>
      <c r="C19" s="41">
        <f aca="true" t="shared" si="2" ref="C19:K19">+C10-C18</f>
        <v>-332810203</v>
      </c>
      <c r="D19" s="42">
        <f t="shared" si="2"/>
        <v>-257265634</v>
      </c>
      <c r="E19" s="40">
        <f t="shared" si="2"/>
        <v>-753333</v>
      </c>
      <c r="F19" s="41">
        <f t="shared" si="2"/>
        <v>-753333</v>
      </c>
      <c r="G19" s="43">
        <f t="shared" si="2"/>
        <v>-753333</v>
      </c>
      <c r="H19" s="44">
        <f t="shared" si="2"/>
        <v>0</v>
      </c>
      <c r="I19" s="40">
        <f t="shared" si="2"/>
        <v>9648756</v>
      </c>
      <c r="J19" s="41">
        <f t="shared" si="2"/>
        <v>-472197</v>
      </c>
      <c r="K19" s="43">
        <f t="shared" si="2"/>
        <v>15548759</v>
      </c>
    </row>
    <row r="20" spans="1:11" ht="13.5">
      <c r="A20" s="22" t="s">
        <v>30</v>
      </c>
      <c r="B20" s="24">
        <v>400790430</v>
      </c>
      <c r="C20" s="6">
        <v>356114806</v>
      </c>
      <c r="D20" s="23">
        <v>310298951</v>
      </c>
      <c r="E20" s="24">
        <v>279116000</v>
      </c>
      <c r="F20" s="6">
        <v>279116000</v>
      </c>
      <c r="G20" s="25">
        <v>279116000</v>
      </c>
      <c r="H20" s="26">
        <v>0</v>
      </c>
      <c r="I20" s="24">
        <v>290888000</v>
      </c>
      <c r="J20" s="6">
        <v>336038000</v>
      </c>
      <c r="K20" s="25">
        <v>355509000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125947265</v>
      </c>
      <c r="C22" s="52">
        <f aca="true" t="shared" si="3" ref="C22:K22">SUM(C19:C21)</f>
        <v>23304603</v>
      </c>
      <c r="D22" s="53">
        <f t="shared" si="3"/>
        <v>53033317</v>
      </c>
      <c r="E22" s="51">
        <f t="shared" si="3"/>
        <v>278362667</v>
      </c>
      <c r="F22" s="52">
        <f t="shared" si="3"/>
        <v>278362667</v>
      </c>
      <c r="G22" s="54">
        <f t="shared" si="3"/>
        <v>278362667</v>
      </c>
      <c r="H22" s="55">
        <f t="shared" si="3"/>
        <v>0</v>
      </c>
      <c r="I22" s="51">
        <f t="shared" si="3"/>
        <v>300536756</v>
      </c>
      <c r="J22" s="52">
        <f t="shared" si="3"/>
        <v>335565803</v>
      </c>
      <c r="K22" s="54">
        <f t="shared" si="3"/>
        <v>371057759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125947265</v>
      </c>
      <c r="C24" s="41">
        <f aca="true" t="shared" si="4" ref="C24:K24">SUM(C22:C23)</f>
        <v>23304603</v>
      </c>
      <c r="D24" s="42">
        <f t="shared" si="4"/>
        <v>53033317</v>
      </c>
      <c r="E24" s="40">
        <f t="shared" si="4"/>
        <v>278362667</v>
      </c>
      <c r="F24" s="41">
        <f t="shared" si="4"/>
        <v>278362667</v>
      </c>
      <c r="G24" s="43">
        <f t="shared" si="4"/>
        <v>278362667</v>
      </c>
      <c r="H24" s="44">
        <f t="shared" si="4"/>
        <v>0</v>
      </c>
      <c r="I24" s="40">
        <f t="shared" si="4"/>
        <v>300536756</v>
      </c>
      <c r="J24" s="41">
        <f t="shared" si="4"/>
        <v>335565803</v>
      </c>
      <c r="K24" s="43">
        <f t="shared" si="4"/>
        <v>371057759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324777689</v>
      </c>
      <c r="C27" s="7">
        <v>366184397</v>
      </c>
      <c r="D27" s="64">
        <v>328518075</v>
      </c>
      <c r="E27" s="65">
        <v>362325304</v>
      </c>
      <c r="F27" s="7">
        <v>362325304</v>
      </c>
      <c r="G27" s="66">
        <v>362325304</v>
      </c>
      <c r="H27" s="67">
        <v>0</v>
      </c>
      <c r="I27" s="65">
        <v>301162595</v>
      </c>
      <c r="J27" s="7">
        <v>317124213</v>
      </c>
      <c r="K27" s="66">
        <v>333931796</v>
      </c>
    </row>
    <row r="28" spans="1:11" ht="13.5">
      <c r="A28" s="68" t="s">
        <v>30</v>
      </c>
      <c r="B28" s="6">
        <v>307612469</v>
      </c>
      <c r="C28" s="6">
        <v>307057908</v>
      </c>
      <c r="D28" s="23">
        <v>310298709</v>
      </c>
      <c r="E28" s="24">
        <v>278851000</v>
      </c>
      <c r="F28" s="6">
        <v>278851000</v>
      </c>
      <c r="G28" s="25">
        <v>278851000</v>
      </c>
      <c r="H28" s="26">
        <v>0</v>
      </c>
      <c r="I28" s="24">
        <v>276389000</v>
      </c>
      <c r="J28" s="6">
        <v>291037617</v>
      </c>
      <c r="K28" s="25">
        <v>306462610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598940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16566280</v>
      </c>
      <c r="C31" s="6">
        <v>59126489</v>
      </c>
      <c r="D31" s="23">
        <v>18219366</v>
      </c>
      <c r="E31" s="24">
        <v>83474304</v>
      </c>
      <c r="F31" s="6">
        <v>83474304</v>
      </c>
      <c r="G31" s="25">
        <v>83474304</v>
      </c>
      <c r="H31" s="26">
        <v>0</v>
      </c>
      <c r="I31" s="24">
        <v>24773595</v>
      </c>
      <c r="J31" s="6">
        <v>26086596</v>
      </c>
      <c r="K31" s="25">
        <v>27469186</v>
      </c>
    </row>
    <row r="32" spans="1:11" ht="13.5">
      <c r="A32" s="34" t="s">
        <v>36</v>
      </c>
      <c r="B32" s="7">
        <f>SUM(B28:B31)</f>
        <v>324777689</v>
      </c>
      <c r="C32" s="7">
        <f aca="true" t="shared" si="5" ref="C32:K32">SUM(C28:C31)</f>
        <v>366184397</v>
      </c>
      <c r="D32" s="64">
        <f t="shared" si="5"/>
        <v>328518075</v>
      </c>
      <c r="E32" s="65">
        <f t="shared" si="5"/>
        <v>362325304</v>
      </c>
      <c r="F32" s="7">
        <f t="shared" si="5"/>
        <v>362325304</v>
      </c>
      <c r="G32" s="66">
        <f t="shared" si="5"/>
        <v>362325304</v>
      </c>
      <c r="H32" s="67">
        <f t="shared" si="5"/>
        <v>0</v>
      </c>
      <c r="I32" s="65">
        <f t="shared" si="5"/>
        <v>301162595</v>
      </c>
      <c r="J32" s="7">
        <f t="shared" si="5"/>
        <v>317124213</v>
      </c>
      <c r="K32" s="66">
        <f t="shared" si="5"/>
        <v>333931796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434430565</v>
      </c>
      <c r="C35" s="6">
        <v>407139292</v>
      </c>
      <c r="D35" s="23">
        <v>338931010</v>
      </c>
      <c r="E35" s="24">
        <v>353727046</v>
      </c>
      <c r="F35" s="6">
        <v>353727046</v>
      </c>
      <c r="G35" s="25">
        <v>353727046</v>
      </c>
      <c r="H35" s="26">
        <v>260008279</v>
      </c>
      <c r="I35" s="24">
        <v>320305179</v>
      </c>
      <c r="J35" s="6">
        <v>337281354</v>
      </c>
      <c r="K35" s="25">
        <v>355157265</v>
      </c>
    </row>
    <row r="36" spans="1:11" ht="13.5">
      <c r="A36" s="22" t="s">
        <v>39</v>
      </c>
      <c r="B36" s="6">
        <v>3867952359</v>
      </c>
      <c r="C36" s="6">
        <v>3891755589</v>
      </c>
      <c r="D36" s="23">
        <v>3985384775</v>
      </c>
      <c r="E36" s="24">
        <v>4082542630</v>
      </c>
      <c r="F36" s="6">
        <v>4082542630</v>
      </c>
      <c r="G36" s="25">
        <v>4082542630</v>
      </c>
      <c r="H36" s="26">
        <v>4034305464</v>
      </c>
      <c r="I36" s="24">
        <v>4184908095</v>
      </c>
      <c r="J36" s="6">
        <v>4394947850</v>
      </c>
      <c r="K36" s="25">
        <v>4615996814</v>
      </c>
    </row>
    <row r="37" spans="1:11" ht="13.5">
      <c r="A37" s="22" t="s">
        <v>40</v>
      </c>
      <c r="B37" s="6">
        <v>263527822</v>
      </c>
      <c r="C37" s="6">
        <v>254341829</v>
      </c>
      <c r="D37" s="23">
        <v>245747718</v>
      </c>
      <c r="E37" s="24">
        <v>274313783</v>
      </c>
      <c r="F37" s="6">
        <v>274313783</v>
      </c>
      <c r="G37" s="25">
        <v>274313783</v>
      </c>
      <c r="H37" s="26">
        <v>270456631</v>
      </c>
      <c r="I37" s="24">
        <v>254915876</v>
      </c>
      <c r="J37" s="6">
        <v>259107504</v>
      </c>
      <c r="K37" s="25">
        <v>269523692</v>
      </c>
    </row>
    <row r="38" spans="1:11" ht="13.5">
      <c r="A38" s="22" t="s">
        <v>41</v>
      </c>
      <c r="B38" s="6">
        <v>173015527</v>
      </c>
      <c r="C38" s="6">
        <v>155407428</v>
      </c>
      <c r="D38" s="23">
        <v>136389575</v>
      </c>
      <c r="E38" s="24">
        <v>115751931</v>
      </c>
      <c r="F38" s="6">
        <v>115751931</v>
      </c>
      <c r="G38" s="25">
        <v>115751931</v>
      </c>
      <c r="H38" s="26">
        <v>118054275</v>
      </c>
      <c r="I38" s="24">
        <v>71875401</v>
      </c>
      <c r="J38" s="6">
        <v>67818748</v>
      </c>
      <c r="K38" s="25">
        <v>64727001</v>
      </c>
    </row>
    <row r="39" spans="1:11" ht="13.5">
      <c r="A39" s="22" t="s">
        <v>42</v>
      </c>
      <c r="B39" s="6">
        <v>3865839575</v>
      </c>
      <c r="C39" s="6">
        <v>3889145624</v>
      </c>
      <c r="D39" s="23">
        <v>3942178492</v>
      </c>
      <c r="E39" s="24">
        <v>4046203962</v>
      </c>
      <c r="F39" s="6">
        <v>4046203962</v>
      </c>
      <c r="G39" s="25">
        <v>4046203962</v>
      </c>
      <c r="H39" s="26">
        <v>3905802837</v>
      </c>
      <c r="I39" s="24">
        <v>4178421997</v>
      </c>
      <c r="J39" s="6">
        <v>4405302952</v>
      </c>
      <c r="K39" s="25">
        <v>4636903386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434106881</v>
      </c>
      <c r="C42" s="6">
        <v>416582605</v>
      </c>
      <c r="D42" s="23">
        <v>259511278</v>
      </c>
      <c r="E42" s="24">
        <v>272534373</v>
      </c>
      <c r="F42" s="6">
        <v>272534373</v>
      </c>
      <c r="G42" s="25">
        <v>272534373</v>
      </c>
      <c r="H42" s="26">
        <v>-151481080</v>
      </c>
      <c r="I42" s="24">
        <v>274508540</v>
      </c>
      <c r="J42" s="6">
        <v>339948917</v>
      </c>
      <c r="K42" s="25">
        <v>374772128</v>
      </c>
    </row>
    <row r="43" spans="1:11" ht="13.5">
      <c r="A43" s="22" t="s">
        <v>45</v>
      </c>
      <c r="B43" s="6">
        <v>-324401355</v>
      </c>
      <c r="C43" s="6">
        <v>-365913743</v>
      </c>
      <c r="D43" s="23">
        <v>-327688954</v>
      </c>
      <c r="E43" s="24">
        <v>-362635848</v>
      </c>
      <c r="F43" s="6">
        <v>-362635848</v>
      </c>
      <c r="G43" s="25">
        <v>-362635848</v>
      </c>
      <c r="H43" s="26">
        <v>-4695164</v>
      </c>
      <c r="I43" s="24">
        <v>-300544601</v>
      </c>
      <c r="J43" s="6">
        <v>-316473459</v>
      </c>
      <c r="K43" s="25">
        <v>-333246552</v>
      </c>
    </row>
    <row r="44" spans="1:11" ht="13.5">
      <c r="A44" s="22" t="s">
        <v>46</v>
      </c>
      <c r="B44" s="6">
        <v>-20483989</v>
      </c>
      <c r="C44" s="6">
        <v>-20957417</v>
      </c>
      <c r="D44" s="23">
        <v>-19031925</v>
      </c>
      <c r="E44" s="24">
        <v>-19627608</v>
      </c>
      <c r="F44" s="6">
        <v>-19627608</v>
      </c>
      <c r="G44" s="25">
        <v>-19627608</v>
      </c>
      <c r="H44" s="26">
        <v>-76149</v>
      </c>
      <c r="I44" s="24">
        <v>-20930928</v>
      </c>
      <c r="J44" s="6">
        <v>-20884235</v>
      </c>
      <c r="K44" s="25">
        <v>-20835067</v>
      </c>
    </row>
    <row r="45" spans="1:11" ht="13.5">
      <c r="A45" s="34" t="s">
        <v>47</v>
      </c>
      <c r="B45" s="7">
        <v>246549434</v>
      </c>
      <c r="C45" s="7">
        <v>276260879</v>
      </c>
      <c r="D45" s="64">
        <v>189051278</v>
      </c>
      <c r="E45" s="65">
        <v>172068127</v>
      </c>
      <c r="F45" s="7">
        <v>172068127</v>
      </c>
      <c r="G45" s="66">
        <v>172068127</v>
      </c>
      <c r="H45" s="67">
        <v>23234691</v>
      </c>
      <c r="I45" s="65">
        <v>5396252</v>
      </c>
      <c r="J45" s="7">
        <v>7987475</v>
      </c>
      <c r="K45" s="66">
        <v>28677984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246549434</v>
      </c>
      <c r="C48" s="6">
        <v>276260879</v>
      </c>
      <c r="D48" s="23">
        <v>189051278</v>
      </c>
      <c r="E48" s="24">
        <v>172068125</v>
      </c>
      <c r="F48" s="6">
        <v>172068125</v>
      </c>
      <c r="G48" s="25">
        <v>172068125</v>
      </c>
      <c r="H48" s="26">
        <v>41801195</v>
      </c>
      <c r="I48" s="24">
        <v>162640240</v>
      </c>
      <c r="J48" s="6">
        <v>171260173</v>
      </c>
      <c r="K48" s="25">
        <v>180336962</v>
      </c>
    </row>
    <row r="49" spans="1:11" ht="13.5">
      <c r="A49" s="22" t="s">
        <v>50</v>
      </c>
      <c r="B49" s="6">
        <f>+B75</f>
        <v>20994681.199769616</v>
      </c>
      <c r="C49" s="6">
        <f aca="true" t="shared" si="6" ref="C49:K49">+C75</f>
        <v>73667161.89162195</v>
      </c>
      <c r="D49" s="23">
        <f t="shared" si="6"/>
        <v>52527914.216952935</v>
      </c>
      <c r="E49" s="24">
        <f t="shared" si="6"/>
        <v>93848578.03690457</v>
      </c>
      <c r="F49" s="6">
        <f t="shared" si="6"/>
        <v>93848578.03690457</v>
      </c>
      <c r="G49" s="25">
        <f t="shared" si="6"/>
        <v>93848578.03690457</v>
      </c>
      <c r="H49" s="26">
        <f t="shared" si="6"/>
        <v>218449424</v>
      </c>
      <c r="I49" s="24">
        <f t="shared" si="6"/>
        <v>62314325.45190501</v>
      </c>
      <c r="J49" s="6">
        <f t="shared" si="6"/>
        <v>67393421.32802236</v>
      </c>
      <c r="K49" s="25">
        <f t="shared" si="6"/>
        <v>71211365.3183201</v>
      </c>
    </row>
    <row r="50" spans="1:11" ht="13.5">
      <c r="A50" s="34" t="s">
        <v>51</v>
      </c>
      <c r="B50" s="7">
        <f>+B48-B49</f>
        <v>225554752.80023038</v>
      </c>
      <c r="C50" s="7">
        <f aca="true" t="shared" si="7" ref="C50:K50">+C48-C49</f>
        <v>202593717.10837805</v>
      </c>
      <c r="D50" s="64">
        <f t="shared" si="7"/>
        <v>136523363.78304708</v>
      </c>
      <c r="E50" s="65">
        <f t="shared" si="7"/>
        <v>78219546.96309543</v>
      </c>
      <c r="F50" s="7">
        <f t="shared" si="7"/>
        <v>78219546.96309543</v>
      </c>
      <c r="G50" s="66">
        <f t="shared" si="7"/>
        <v>78219546.96309543</v>
      </c>
      <c r="H50" s="67">
        <f t="shared" si="7"/>
        <v>-176648229</v>
      </c>
      <c r="I50" s="65">
        <f t="shared" si="7"/>
        <v>100325914.54809499</v>
      </c>
      <c r="J50" s="7">
        <f t="shared" si="7"/>
        <v>103866751.67197764</v>
      </c>
      <c r="K50" s="66">
        <f t="shared" si="7"/>
        <v>109125596.6816799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3867681821</v>
      </c>
      <c r="C53" s="6">
        <v>3890211346</v>
      </c>
      <c r="D53" s="23">
        <v>3983860519</v>
      </c>
      <c r="E53" s="24">
        <v>4081892511</v>
      </c>
      <c r="F53" s="6">
        <v>4081892511</v>
      </c>
      <c r="G53" s="25">
        <v>4081892511</v>
      </c>
      <c r="H53" s="26">
        <v>3968352016</v>
      </c>
      <c r="I53" s="24">
        <v>4446235461</v>
      </c>
      <c r="J53" s="6">
        <v>4699207659</v>
      </c>
      <c r="K53" s="25">
        <v>4848321582</v>
      </c>
    </row>
    <row r="54" spans="1:11" ht="13.5">
      <c r="A54" s="22" t="s">
        <v>128</v>
      </c>
      <c r="B54" s="6">
        <v>276417734</v>
      </c>
      <c r="C54" s="6">
        <v>343101289</v>
      </c>
      <c r="D54" s="23">
        <v>203853746</v>
      </c>
      <c r="E54" s="24">
        <v>121046959</v>
      </c>
      <c r="F54" s="6">
        <v>121046959</v>
      </c>
      <c r="G54" s="25">
        <v>121046959</v>
      </c>
      <c r="H54" s="26">
        <v>0</v>
      </c>
      <c r="I54" s="24">
        <v>58300935</v>
      </c>
      <c r="J54" s="6">
        <v>98424003</v>
      </c>
      <c r="K54" s="25">
        <v>103657339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278851000</v>
      </c>
      <c r="F55" s="6">
        <v>278851000</v>
      </c>
      <c r="G55" s="25">
        <v>278851000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52627708</v>
      </c>
      <c r="C56" s="6">
        <v>3890211</v>
      </c>
      <c r="D56" s="23">
        <v>3983859</v>
      </c>
      <c r="E56" s="24">
        <v>66839177</v>
      </c>
      <c r="F56" s="6">
        <v>66839177</v>
      </c>
      <c r="G56" s="25">
        <v>66839177</v>
      </c>
      <c r="H56" s="26">
        <v>0</v>
      </c>
      <c r="I56" s="24">
        <v>78787820</v>
      </c>
      <c r="J56" s="6">
        <v>83042362</v>
      </c>
      <c r="K56" s="25">
        <v>87609691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25213519</v>
      </c>
      <c r="C59" s="6">
        <v>54480287</v>
      </c>
      <c r="D59" s="23">
        <v>82074521</v>
      </c>
      <c r="E59" s="24">
        <v>70037302</v>
      </c>
      <c r="F59" s="6">
        <v>70037302</v>
      </c>
      <c r="G59" s="25">
        <v>70037302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22982806</v>
      </c>
      <c r="C60" s="6">
        <v>17631143</v>
      </c>
      <c r="D60" s="23">
        <v>0</v>
      </c>
      <c r="E60" s="24">
        <v>32617746</v>
      </c>
      <c r="F60" s="6">
        <v>32617746</v>
      </c>
      <c r="G60" s="25">
        <v>32617746</v>
      </c>
      <c r="H60" s="26">
        <v>97522296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51</v>
      </c>
      <c r="C62" s="92">
        <v>54</v>
      </c>
      <c r="D62" s="93">
        <v>54</v>
      </c>
      <c r="E62" s="91">
        <v>59</v>
      </c>
      <c r="F62" s="92">
        <v>60</v>
      </c>
      <c r="G62" s="93">
        <v>60</v>
      </c>
      <c r="H62" s="94">
        <v>59</v>
      </c>
      <c r="I62" s="91">
        <v>59</v>
      </c>
      <c r="J62" s="92">
        <v>59</v>
      </c>
      <c r="K62" s="93">
        <v>59</v>
      </c>
    </row>
    <row r="63" spans="1:11" ht="13.5">
      <c r="A63" s="90" t="s">
        <v>61</v>
      </c>
      <c r="B63" s="91">
        <v>60</v>
      </c>
      <c r="C63" s="92">
        <v>63</v>
      </c>
      <c r="D63" s="93">
        <v>63</v>
      </c>
      <c r="E63" s="91">
        <v>69</v>
      </c>
      <c r="F63" s="92">
        <v>254</v>
      </c>
      <c r="G63" s="93">
        <v>254</v>
      </c>
      <c r="H63" s="94">
        <v>69</v>
      </c>
      <c r="I63" s="91">
        <v>69</v>
      </c>
      <c r="J63" s="92">
        <v>69</v>
      </c>
      <c r="K63" s="93">
        <v>69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1.0440818067035555</v>
      </c>
      <c r="C70" s="5">
        <f aca="true" t="shared" si="8" ref="C70:K70">IF(ISERROR(C71/C72),0,(C71/C72))</f>
        <v>0.9579325704323036</v>
      </c>
      <c r="D70" s="5">
        <f t="shared" si="8"/>
        <v>0.8567732501633244</v>
      </c>
      <c r="E70" s="5">
        <f t="shared" si="8"/>
        <v>0.7021001728138224</v>
      </c>
      <c r="F70" s="5">
        <f t="shared" si="8"/>
        <v>0.7021001728138224</v>
      </c>
      <c r="G70" s="5">
        <f t="shared" si="8"/>
        <v>0.7021001728138224</v>
      </c>
      <c r="H70" s="5">
        <f t="shared" si="8"/>
        <v>0</v>
      </c>
      <c r="I70" s="5">
        <f t="shared" si="8"/>
        <v>0.8011141736066244</v>
      </c>
      <c r="J70" s="5">
        <f t="shared" si="8"/>
        <v>0.7898374077980489</v>
      </c>
      <c r="K70" s="5">
        <f t="shared" si="8"/>
        <v>0.7883538453757288</v>
      </c>
    </row>
    <row r="71" spans="1:11" ht="12.75" hidden="1">
      <c r="A71" s="1" t="s">
        <v>134</v>
      </c>
      <c r="B71" s="1">
        <f>+B83</f>
        <v>331918264</v>
      </c>
      <c r="C71" s="1">
        <f aca="true" t="shared" si="9" ref="C71:K71">+C83</f>
        <v>327963324</v>
      </c>
      <c r="D71" s="1">
        <f t="shared" si="9"/>
        <v>286076458</v>
      </c>
      <c r="E71" s="1">
        <f t="shared" si="9"/>
        <v>313176635</v>
      </c>
      <c r="F71" s="1">
        <f t="shared" si="9"/>
        <v>313176635</v>
      </c>
      <c r="G71" s="1">
        <f t="shared" si="9"/>
        <v>313176635</v>
      </c>
      <c r="H71" s="1">
        <f t="shared" si="9"/>
        <v>181891400</v>
      </c>
      <c r="I71" s="1">
        <f t="shared" si="9"/>
        <v>351962053</v>
      </c>
      <c r="J71" s="1">
        <f t="shared" si="9"/>
        <v>365496379</v>
      </c>
      <c r="K71" s="1">
        <f t="shared" si="9"/>
        <v>384874382</v>
      </c>
    </row>
    <row r="72" spans="1:11" ht="12.75" hidden="1">
      <c r="A72" s="1" t="s">
        <v>135</v>
      </c>
      <c r="B72" s="1">
        <f>+B77</f>
        <v>317904461</v>
      </c>
      <c r="C72" s="1">
        <f aca="true" t="shared" si="10" ref="C72:K72">+C77</f>
        <v>342365772</v>
      </c>
      <c r="D72" s="1">
        <f t="shared" si="10"/>
        <v>333899848</v>
      </c>
      <c r="E72" s="1">
        <f t="shared" si="10"/>
        <v>446056912</v>
      </c>
      <c r="F72" s="1">
        <f t="shared" si="10"/>
        <v>446056912</v>
      </c>
      <c r="G72" s="1">
        <f t="shared" si="10"/>
        <v>446056912</v>
      </c>
      <c r="H72" s="1">
        <f t="shared" si="10"/>
        <v>0</v>
      </c>
      <c r="I72" s="1">
        <f t="shared" si="10"/>
        <v>439340689</v>
      </c>
      <c r="J72" s="1">
        <f t="shared" si="10"/>
        <v>462748884</v>
      </c>
      <c r="K72" s="1">
        <f t="shared" si="10"/>
        <v>488200044</v>
      </c>
    </row>
    <row r="73" spans="1:11" ht="12.75" hidden="1">
      <c r="A73" s="1" t="s">
        <v>136</v>
      </c>
      <c r="B73" s="1">
        <f>+B74</f>
        <v>-20309783.499999996</v>
      </c>
      <c r="C73" s="1">
        <f aca="true" t="shared" si="11" ref="C73:K73">+(C78+C80+C81+C82)-(B78+B80+B81+B82)</f>
        <v>-30423540</v>
      </c>
      <c r="D73" s="1">
        <f t="shared" si="11"/>
        <v>24981114</v>
      </c>
      <c r="E73" s="1">
        <f t="shared" si="11"/>
        <v>19703229</v>
      </c>
      <c r="F73" s="1">
        <f>+(F78+F80+F81+F82)-(D78+D80+D81+D82)</f>
        <v>19703229</v>
      </c>
      <c r="G73" s="1">
        <f>+(G78+G80+G81+G82)-(D78+D80+D81+D82)</f>
        <v>19703229</v>
      </c>
      <c r="H73" s="1">
        <f>+(H78+H80+H81+H82)-(D78+D80+D81+D82)</f>
        <v>69136124</v>
      </c>
      <c r="I73" s="1">
        <f>+(I78+I80+I81+I82)-(E78+E80+E81+E82)</f>
        <v>-12170304</v>
      </c>
      <c r="J73" s="1">
        <f t="shared" si="11"/>
        <v>7932171</v>
      </c>
      <c r="K73" s="1">
        <f t="shared" si="11"/>
        <v>8352577</v>
      </c>
    </row>
    <row r="74" spans="1:11" ht="12.75" hidden="1">
      <c r="A74" s="1" t="s">
        <v>137</v>
      </c>
      <c r="B74" s="1">
        <f>+TREND(C74:E74)</f>
        <v>-20309783.499999996</v>
      </c>
      <c r="C74" s="1">
        <f>+C73</f>
        <v>-30423540</v>
      </c>
      <c r="D74" s="1">
        <f aca="true" t="shared" si="12" ref="D74:K74">+D73</f>
        <v>24981114</v>
      </c>
      <c r="E74" s="1">
        <f t="shared" si="12"/>
        <v>19703229</v>
      </c>
      <c r="F74" s="1">
        <f t="shared" si="12"/>
        <v>19703229</v>
      </c>
      <c r="G74" s="1">
        <f t="shared" si="12"/>
        <v>19703229</v>
      </c>
      <c r="H74" s="1">
        <f t="shared" si="12"/>
        <v>69136124</v>
      </c>
      <c r="I74" s="1">
        <f t="shared" si="12"/>
        <v>-12170304</v>
      </c>
      <c r="J74" s="1">
        <f t="shared" si="12"/>
        <v>7932171</v>
      </c>
      <c r="K74" s="1">
        <f t="shared" si="12"/>
        <v>8352577</v>
      </c>
    </row>
    <row r="75" spans="1:11" ht="12.75" hidden="1">
      <c r="A75" s="1" t="s">
        <v>138</v>
      </c>
      <c r="B75" s="1">
        <f>+B84-(((B80+B81+B78)*B70)-B79)</f>
        <v>20994681.199769616</v>
      </c>
      <c r="C75" s="1">
        <f aca="true" t="shared" si="13" ref="C75:K75">+C84-(((C80+C81+C78)*C70)-C79)</f>
        <v>73667161.89162195</v>
      </c>
      <c r="D75" s="1">
        <f t="shared" si="13"/>
        <v>52527914.216952935</v>
      </c>
      <c r="E75" s="1">
        <f t="shared" si="13"/>
        <v>93848578.03690457</v>
      </c>
      <c r="F75" s="1">
        <f t="shared" si="13"/>
        <v>93848578.03690457</v>
      </c>
      <c r="G75" s="1">
        <f t="shared" si="13"/>
        <v>93848578.03690457</v>
      </c>
      <c r="H75" s="1">
        <f t="shared" si="13"/>
        <v>218449424</v>
      </c>
      <c r="I75" s="1">
        <f t="shared" si="13"/>
        <v>62314325.45190501</v>
      </c>
      <c r="J75" s="1">
        <f t="shared" si="13"/>
        <v>67393421.32802236</v>
      </c>
      <c r="K75" s="1">
        <f t="shared" si="13"/>
        <v>71211365.3183201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317904461</v>
      </c>
      <c r="C77" s="3">
        <v>342365772</v>
      </c>
      <c r="D77" s="3">
        <v>333899848</v>
      </c>
      <c r="E77" s="3">
        <v>446056912</v>
      </c>
      <c r="F77" s="3">
        <v>446056912</v>
      </c>
      <c r="G77" s="3">
        <v>446056912</v>
      </c>
      <c r="H77" s="3">
        <v>0</v>
      </c>
      <c r="I77" s="3">
        <v>439340689</v>
      </c>
      <c r="J77" s="3">
        <v>462748884</v>
      </c>
      <c r="K77" s="3">
        <v>488200044</v>
      </c>
    </row>
    <row r="78" spans="1:11" ht="12.75" hidden="1">
      <c r="A78" s="2" t="s">
        <v>65</v>
      </c>
      <c r="B78" s="3">
        <v>270644</v>
      </c>
      <c r="C78" s="3">
        <v>101365</v>
      </c>
      <c r="D78" s="3">
        <v>30812</v>
      </c>
      <c r="E78" s="3">
        <v>650000</v>
      </c>
      <c r="F78" s="3">
        <v>650000</v>
      </c>
      <c r="G78" s="3">
        <v>650000</v>
      </c>
      <c r="H78" s="3">
        <v>80510</v>
      </c>
      <c r="I78" s="3">
        <v>32445</v>
      </c>
      <c r="J78" s="3">
        <v>34164</v>
      </c>
      <c r="K78" s="3">
        <v>35975</v>
      </c>
    </row>
    <row r="79" spans="1:11" ht="12.75" hidden="1">
      <c r="A79" s="2" t="s">
        <v>66</v>
      </c>
      <c r="B79" s="3">
        <v>175018948</v>
      </c>
      <c r="C79" s="3">
        <v>185877452</v>
      </c>
      <c r="D79" s="3">
        <v>174251370</v>
      </c>
      <c r="E79" s="3">
        <v>207320080</v>
      </c>
      <c r="F79" s="3">
        <v>207320080</v>
      </c>
      <c r="G79" s="3">
        <v>207320080</v>
      </c>
      <c r="H79" s="3">
        <v>218449424</v>
      </c>
      <c r="I79" s="3">
        <v>182162427</v>
      </c>
      <c r="J79" s="3">
        <v>191817035</v>
      </c>
      <c r="K79" s="3">
        <v>201983338</v>
      </c>
    </row>
    <row r="80" spans="1:11" ht="12.75" hidden="1">
      <c r="A80" s="2" t="s">
        <v>67</v>
      </c>
      <c r="B80" s="3">
        <v>96261787</v>
      </c>
      <c r="C80" s="3">
        <v>60119263</v>
      </c>
      <c r="D80" s="3">
        <v>101303926</v>
      </c>
      <c r="E80" s="3">
        <v>138305864</v>
      </c>
      <c r="F80" s="3">
        <v>138305864</v>
      </c>
      <c r="G80" s="3">
        <v>138305864</v>
      </c>
      <c r="H80" s="3">
        <v>112519154</v>
      </c>
      <c r="I80" s="3">
        <v>106673034</v>
      </c>
      <c r="J80" s="3">
        <v>112326704</v>
      </c>
      <c r="K80" s="3">
        <v>118280020</v>
      </c>
    </row>
    <row r="81" spans="1:11" ht="12.75" hidden="1">
      <c r="A81" s="2" t="s">
        <v>68</v>
      </c>
      <c r="B81" s="3">
        <v>50988832</v>
      </c>
      <c r="C81" s="3">
        <v>56917356</v>
      </c>
      <c r="D81" s="3">
        <v>40737223</v>
      </c>
      <c r="E81" s="3">
        <v>22661390</v>
      </c>
      <c r="F81" s="3">
        <v>22661390</v>
      </c>
      <c r="G81" s="3">
        <v>22661390</v>
      </c>
      <c r="H81" s="3">
        <v>98638875</v>
      </c>
      <c r="I81" s="3">
        <v>42896295</v>
      </c>
      <c r="J81" s="3">
        <v>45169799</v>
      </c>
      <c r="K81" s="3">
        <v>47563798</v>
      </c>
    </row>
    <row r="82" spans="1:11" ht="12.75" hidden="1">
      <c r="A82" s="2" t="s">
        <v>69</v>
      </c>
      <c r="B82" s="3">
        <v>51855</v>
      </c>
      <c r="C82" s="3">
        <v>11594</v>
      </c>
      <c r="D82" s="3">
        <v>58731</v>
      </c>
      <c r="E82" s="3">
        <v>216667</v>
      </c>
      <c r="F82" s="3">
        <v>216667</v>
      </c>
      <c r="G82" s="3">
        <v>216667</v>
      </c>
      <c r="H82" s="3">
        <v>28277</v>
      </c>
      <c r="I82" s="3">
        <v>61843</v>
      </c>
      <c r="J82" s="3">
        <v>65121</v>
      </c>
      <c r="K82" s="3">
        <v>68572</v>
      </c>
    </row>
    <row r="83" spans="1:11" ht="12.75" hidden="1">
      <c r="A83" s="2" t="s">
        <v>70</v>
      </c>
      <c r="B83" s="3">
        <v>331918264</v>
      </c>
      <c r="C83" s="3">
        <v>327963324</v>
      </c>
      <c r="D83" s="3">
        <v>286076458</v>
      </c>
      <c r="E83" s="3">
        <v>313176635</v>
      </c>
      <c r="F83" s="3">
        <v>313176635</v>
      </c>
      <c r="G83" s="3">
        <v>313176635</v>
      </c>
      <c r="H83" s="3">
        <v>181891400</v>
      </c>
      <c r="I83" s="3">
        <v>351962053</v>
      </c>
      <c r="J83" s="3">
        <v>365496379</v>
      </c>
      <c r="K83" s="3">
        <v>384874382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28140938</v>
      </c>
      <c r="C5" s="6">
        <v>27271190</v>
      </c>
      <c r="D5" s="23">
        <v>29621254</v>
      </c>
      <c r="E5" s="24">
        <v>31000000</v>
      </c>
      <c r="F5" s="6">
        <v>31000000</v>
      </c>
      <c r="G5" s="25">
        <v>31000000</v>
      </c>
      <c r="H5" s="26">
        <v>36009407</v>
      </c>
      <c r="I5" s="24">
        <v>36200000</v>
      </c>
      <c r="J5" s="6">
        <v>38372000</v>
      </c>
      <c r="K5" s="25">
        <v>40674320</v>
      </c>
    </row>
    <row r="6" spans="1:11" ht="13.5">
      <c r="A6" s="22" t="s">
        <v>18</v>
      </c>
      <c r="B6" s="6">
        <v>1832570</v>
      </c>
      <c r="C6" s="6">
        <v>1786011</v>
      </c>
      <c r="D6" s="23">
        <v>1913291</v>
      </c>
      <c r="E6" s="24">
        <v>1950000</v>
      </c>
      <c r="F6" s="6">
        <v>1950000</v>
      </c>
      <c r="G6" s="25">
        <v>1950000</v>
      </c>
      <c r="H6" s="26">
        <v>2151310</v>
      </c>
      <c r="I6" s="24">
        <v>2070000</v>
      </c>
      <c r="J6" s="6">
        <v>2194200</v>
      </c>
      <c r="K6" s="25">
        <v>2325852</v>
      </c>
    </row>
    <row r="7" spans="1:11" ht="13.5">
      <c r="A7" s="22" t="s">
        <v>19</v>
      </c>
      <c r="B7" s="6">
        <v>1021014</v>
      </c>
      <c r="C7" s="6">
        <v>1644028</v>
      </c>
      <c r="D7" s="23">
        <v>1123868</v>
      </c>
      <c r="E7" s="24">
        <v>1200000</v>
      </c>
      <c r="F7" s="6">
        <v>1200000</v>
      </c>
      <c r="G7" s="25">
        <v>1200000</v>
      </c>
      <c r="H7" s="26">
        <v>1511342</v>
      </c>
      <c r="I7" s="24">
        <v>1500000</v>
      </c>
      <c r="J7" s="6">
        <v>1500000</v>
      </c>
      <c r="K7" s="25">
        <v>1500000</v>
      </c>
    </row>
    <row r="8" spans="1:11" ht="13.5">
      <c r="A8" s="22" t="s">
        <v>20</v>
      </c>
      <c r="B8" s="6">
        <v>73922000</v>
      </c>
      <c r="C8" s="6">
        <v>89546000</v>
      </c>
      <c r="D8" s="23">
        <v>87511000</v>
      </c>
      <c r="E8" s="24">
        <v>96674000</v>
      </c>
      <c r="F8" s="6">
        <v>96674000</v>
      </c>
      <c r="G8" s="25">
        <v>96674000</v>
      </c>
      <c r="H8" s="26">
        <v>95274000</v>
      </c>
      <c r="I8" s="24">
        <v>108122000</v>
      </c>
      <c r="J8" s="6">
        <v>112396000</v>
      </c>
      <c r="K8" s="25">
        <v>122487000</v>
      </c>
    </row>
    <row r="9" spans="1:11" ht="13.5">
      <c r="A9" s="22" t="s">
        <v>21</v>
      </c>
      <c r="B9" s="6">
        <v>15983808</v>
      </c>
      <c r="C9" s="6">
        <v>13237774</v>
      </c>
      <c r="D9" s="23">
        <v>10197219</v>
      </c>
      <c r="E9" s="24">
        <v>9087000</v>
      </c>
      <c r="F9" s="6">
        <v>9087000</v>
      </c>
      <c r="G9" s="25">
        <v>9087000</v>
      </c>
      <c r="H9" s="26">
        <v>13496477</v>
      </c>
      <c r="I9" s="24">
        <v>11300000</v>
      </c>
      <c r="J9" s="6">
        <v>11635500</v>
      </c>
      <c r="K9" s="25">
        <v>12025500</v>
      </c>
    </row>
    <row r="10" spans="1:11" ht="25.5">
      <c r="A10" s="27" t="s">
        <v>127</v>
      </c>
      <c r="B10" s="28">
        <f>SUM(B5:B9)</f>
        <v>120900330</v>
      </c>
      <c r="C10" s="29">
        <f aca="true" t="shared" si="0" ref="C10:K10">SUM(C5:C9)</f>
        <v>133485003</v>
      </c>
      <c r="D10" s="30">
        <f t="shared" si="0"/>
        <v>130366632</v>
      </c>
      <c r="E10" s="28">
        <f t="shared" si="0"/>
        <v>139911000</v>
      </c>
      <c r="F10" s="29">
        <f t="shared" si="0"/>
        <v>139911000</v>
      </c>
      <c r="G10" s="31">
        <f t="shared" si="0"/>
        <v>139911000</v>
      </c>
      <c r="H10" s="32">
        <f t="shared" si="0"/>
        <v>148442536</v>
      </c>
      <c r="I10" s="28">
        <f t="shared" si="0"/>
        <v>159192000</v>
      </c>
      <c r="J10" s="29">
        <f t="shared" si="0"/>
        <v>166097700</v>
      </c>
      <c r="K10" s="31">
        <f t="shared" si="0"/>
        <v>179012672</v>
      </c>
    </row>
    <row r="11" spans="1:11" ht="13.5">
      <c r="A11" s="22" t="s">
        <v>22</v>
      </c>
      <c r="B11" s="6">
        <v>46151277</v>
      </c>
      <c r="C11" s="6">
        <v>54145188</v>
      </c>
      <c r="D11" s="23">
        <v>58466452</v>
      </c>
      <c r="E11" s="24">
        <v>59664000</v>
      </c>
      <c r="F11" s="6">
        <v>59664000</v>
      </c>
      <c r="G11" s="25">
        <v>59664000</v>
      </c>
      <c r="H11" s="26">
        <v>64229203</v>
      </c>
      <c r="I11" s="24">
        <v>64757000</v>
      </c>
      <c r="J11" s="6">
        <v>69289989</v>
      </c>
      <c r="K11" s="25">
        <v>74140289</v>
      </c>
    </row>
    <row r="12" spans="1:11" ht="13.5">
      <c r="A12" s="22" t="s">
        <v>23</v>
      </c>
      <c r="B12" s="6">
        <v>7651337</v>
      </c>
      <c r="C12" s="6">
        <v>7970264</v>
      </c>
      <c r="D12" s="23">
        <v>8602327</v>
      </c>
      <c r="E12" s="24">
        <v>9000000</v>
      </c>
      <c r="F12" s="6">
        <v>9000000</v>
      </c>
      <c r="G12" s="25">
        <v>9000000</v>
      </c>
      <c r="H12" s="26">
        <v>9436121</v>
      </c>
      <c r="I12" s="24">
        <v>9720000</v>
      </c>
      <c r="J12" s="6">
        <v>10400400</v>
      </c>
      <c r="K12" s="25">
        <v>11128428</v>
      </c>
    </row>
    <row r="13" spans="1:11" ht="13.5">
      <c r="A13" s="22" t="s">
        <v>128</v>
      </c>
      <c r="B13" s="6">
        <v>8323848</v>
      </c>
      <c r="C13" s="6">
        <v>9238321</v>
      </c>
      <c r="D13" s="23">
        <v>10854589</v>
      </c>
      <c r="E13" s="24">
        <v>11500000</v>
      </c>
      <c r="F13" s="6">
        <v>11500000</v>
      </c>
      <c r="G13" s="25">
        <v>11500000</v>
      </c>
      <c r="H13" s="26">
        <v>12604173</v>
      </c>
      <c r="I13" s="24">
        <v>13500000</v>
      </c>
      <c r="J13" s="6">
        <v>14800000</v>
      </c>
      <c r="K13" s="25">
        <v>16200000</v>
      </c>
    </row>
    <row r="14" spans="1:11" ht="13.5">
      <c r="A14" s="22" t="s">
        <v>24</v>
      </c>
      <c r="B14" s="6">
        <v>1569659</v>
      </c>
      <c r="C14" s="6">
        <v>1217079</v>
      </c>
      <c r="D14" s="23">
        <v>0</v>
      </c>
      <c r="E14" s="24">
        <v>1200000</v>
      </c>
      <c r="F14" s="6">
        <v>1200000</v>
      </c>
      <c r="G14" s="25">
        <v>1200000</v>
      </c>
      <c r="H14" s="26">
        <v>0</v>
      </c>
      <c r="I14" s="24">
        <v>360000</v>
      </c>
      <c r="J14" s="6">
        <v>50000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816000</v>
      </c>
      <c r="J15" s="6">
        <v>860000</v>
      </c>
      <c r="K15" s="25">
        <v>905000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2000000</v>
      </c>
      <c r="F16" s="6">
        <v>2000000</v>
      </c>
      <c r="G16" s="25">
        <v>2000000</v>
      </c>
      <c r="H16" s="26">
        <v>0</v>
      </c>
      <c r="I16" s="24">
        <v>1750000</v>
      </c>
      <c r="J16" s="6">
        <v>2000000</v>
      </c>
      <c r="K16" s="25">
        <v>2000000</v>
      </c>
    </row>
    <row r="17" spans="1:11" ht="13.5">
      <c r="A17" s="22" t="s">
        <v>27</v>
      </c>
      <c r="B17" s="6">
        <v>40423097</v>
      </c>
      <c r="C17" s="6">
        <v>52596730</v>
      </c>
      <c r="D17" s="23">
        <v>51529333</v>
      </c>
      <c r="E17" s="24">
        <v>55047000</v>
      </c>
      <c r="F17" s="6">
        <v>55047000</v>
      </c>
      <c r="G17" s="25">
        <v>55047000</v>
      </c>
      <c r="H17" s="26">
        <v>56460593</v>
      </c>
      <c r="I17" s="24">
        <v>62396000</v>
      </c>
      <c r="J17" s="6">
        <v>63011000</v>
      </c>
      <c r="K17" s="25">
        <v>67891000</v>
      </c>
    </row>
    <row r="18" spans="1:11" ht="13.5">
      <c r="A18" s="34" t="s">
        <v>28</v>
      </c>
      <c r="B18" s="35">
        <f>SUM(B11:B17)</f>
        <v>104119218</v>
      </c>
      <c r="C18" s="36">
        <f aca="true" t="shared" si="1" ref="C18:K18">SUM(C11:C17)</f>
        <v>125167582</v>
      </c>
      <c r="D18" s="37">
        <f t="shared" si="1"/>
        <v>129452701</v>
      </c>
      <c r="E18" s="35">
        <f t="shared" si="1"/>
        <v>138411000</v>
      </c>
      <c r="F18" s="36">
        <f t="shared" si="1"/>
        <v>138411000</v>
      </c>
      <c r="G18" s="38">
        <f t="shared" si="1"/>
        <v>138411000</v>
      </c>
      <c r="H18" s="39">
        <f t="shared" si="1"/>
        <v>142730090</v>
      </c>
      <c r="I18" s="35">
        <f t="shared" si="1"/>
        <v>153299000</v>
      </c>
      <c r="J18" s="36">
        <f t="shared" si="1"/>
        <v>160411389</v>
      </c>
      <c r="K18" s="38">
        <f t="shared" si="1"/>
        <v>172264717</v>
      </c>
    </row>
    <row r="19" spans="1:11" ht="13.5">
      <c r="A19" s="34" t="s">
        <v>29</v>
      </c>
      <c r="B19" s="40">
        <f>+B10-B18</f>
        <v>16781112</v>
      </c>
      <c r="C19" s="41">
        <f aca="true" t="shared" si="2" ref="C19:K19">+C10-C18</f>
        <v>8317421</v>
      </c>
      <c r="D19" s="42">
        <f t="shared" si="2"/>
        <v>913931</v>
      </c>
      <c r="E19" s="40">
        <f t="shared" si="2"/>
        <v>1500000</v>
      </c>
      <c r="F19" s="41">
        <f t="shared" si="2"/>
        <v>1500000</v>
      </c>
      <c r="G19" s="43">
        <f t="shared" si="2"/>
        <v>1500000</v>
      </c>
      <c r="H19" s="44">
        <f t="shared" si="2"/>
        <v>5712446</v>
      </c>
      <c r="I19" s="40">
        <f t="shared" si="2"/>
        <v>5893000</v>
      </c>
      <c r="J19" s="41">
        <f t="shared" si="2"/>
        <v>5686311</v>
      </c>
      <c r="K19" s="43">
        <f t="shared" si="2"/>
        <v>6747955</v>
      </c>
    </row>
    <row r="20" spans="1:11" ht="13.5">
      <c r="A20" s="22" t="s">
        <v>30</v>
      </c>
      <c r="B20" s="24">
        <v>34129000</v>
      </c>
      <c r="C20" s="6">
        <v>26764000</v>
      </c>
      <c r="D20" s="23">
        <v>28829000</v>
      </c>
      <c r="E20" s="24">
        <v>39016000</v>
      </c>
      <c r="F20" s="6">
        <v>39016000</v>
      </c>
      <c r="G20" s="25">
        <v>39016000</v>
      </c>
      <c r="H20" s="26">
        <v>39016000</v>
      </c>
      <c r="I20" s="24">
        <v>27098000</v>
      </c>
      <c r="J20" s="6">
        <v>27591000</v>
      </c>
      <c r="K20" s="25">
        <v>28955000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50910112</v>
      </c>
      <c r="C22" s="52">
        <f aca="true" t="shared" si="3" ref="C22:K22">SUM(C19:C21)</f>
        <v>35081421</v>
      </c>
      <c r="D22" s="53">
        <f t="shared" si="3"/>
        <v>29742931</v>
      </c>
      <c r="E22" s="51">
        <f t="shared" si="3"/>
        <v>40516000</v>
      </c>
      <c r="F22" s="52">
        <f t="shared" si="3"/>
        <v>40516000</v>
      </c>
      <c r="G22" s="54">
        <f t="shared" si="3"/>
        <v>40516000</v>
      </c>
      <c r="H22" s="55">
        <f t="shared" si="3"/>
        <v>44728446</v>
      </c>
      <c r="I22" s="51">
        <f t="shared" si="3"/>
        <v>32991000</v>
      </c>
      <c r="J22" s="52">
        <f t="shared" si="3"/>
        <v>33277311</v>
      </c>
      <c r="K22" s="54">
        <f t="shared" si="3"/>
        <v>35702955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50910112</v>
      </c>
      <c r="C24" s="41">
        <f aca="true" t="shared" si="4" ref="C24:K24">SUM(C22:C23)</f>
        <v>35081421</v>
      </c>
      <c r="D24" s="42">
        <f t="shared" si="4"/>
        <v>29742931</v>
      </c>
      <c r="E24" s="40">
        <f t="shared" si="4"/>
        <v>40516000</v>
      </c>
      <c r="F24" s="41">
        <f t="shared" si="4"/>
        <v>40516000</v>
      </c>
      <c r="G24" s="43">
        <f t="shared" si="4"/>
        <v>40516000</v>
      </c>
      <c r="H24" s="44">
        <f t="shared" si="4"/>
        <v>44728446</v>
      </c>
      <c r="I24" s="40">
        <f t="shared" si="4"/>
        <v>32991000</v>
      </c>
      <c r="J24" s="41">
        <f t="shared" si="4"/>
        <v>33277311</v>
      </c>
      <c r="K24" s="43">
        <f t="shared" si="4"/>
        <v>35702955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37038828</v>
      </c>
      <c r="C27" s="7">
        <v>43855028</v>
      </c>
      <c r="D27" s="64">
        <v>31084815</v>
      </c>
      <c r="E27" s="65">
        <v>40516000</v>
      </c>
      <c r="F27" s="7">
        <v>40516000</v>
      </c>
      <c r="G27" s="66">
        <v>40516000</v>
      </c>
      <c r="H27" s="67">
        <v>37176182</v>
      </c>
      <c r="I27" s="65">
        <v>32842000</v>
      </c>
      <c r="J27" s="7">
        <v>30500000</v>
      </c>
      <c r="K27" s="66">
        <v>29000000</v>
      </c>
    </row>
    <row r="28" spans="1:11" ht="13.5">
      <c r="A28" s="68" t="s">
        <v>30</v>
      </c>
      <c r="B28" s="6">
        <v>34129000</v>
      </c>
      <c r="C28" s="6">
        <v>26764000</v>
      </c>
      <c r="D28" s="23">
        <v>28629000</v>
      </c>
      <c r="E28" s="24">
        <v>39016000</v>
      </c>
      <c r="F28" s="6">
        <v>39016000</v>
      </c>
      <c r="G28" s="25">
        <v>39016000</v>
      </c>
      <c r="H28" s="26">
        <v>35574863</v>
      </c>
      <c r="I28" s="24">
        <v>27098000</v>
      </c>
      <c r="J28" s="6">
        <v>27591000</v>
      </c>
      <c r="K28" s="25">
        <v>28955000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2909828</v>
      </c>
      <c r="C31" s="6">
        <v>17091028</v>
      </c>
      <c r="D31" s="23">
        <v>2455815</v>
      </c>
      <c r="E31" s="24">
        <v>1500000</v>
      </c>
      <c r="F31" s="6">
        <v>1500000</v>
      </c>
      <c r="G31" s="25">
        <v>1500000</v>
      </c>
      <c r="H31" s="26">
        <v>1601319</v>
      </c>
      <c r="I31" s="24">
        <v>5744000</v>
      </c>
      <c r="J31" s="6">
        <v>2909000</v>
      </c>
      <c r="K31" s="25">
        <v>45000</v>
      </c>
    </row>
    <row r="32" spans="1:11" ht="13.5">
      <c r="A32" s="34" t="s">
        <v>36</v>
      </c>
      <c r="B32" s="7">
        <f>SUM(B28:B31)</f>
        <v>37038828</v>
      </c>
      <c r="C32" s="7">
        <f aca="true" t="shared" si="5" ref="C32:K32">SUM(C28:C31)</f>
        <v>43855028</v>
      </c>
      <c r="D32" s="64">
        <f t="shared" si="5"/>
        <v>31084815</v>
      </c>
      <c r="E32" s="65">
        <f t="shared" si="5"/>
        <v>40516000</v>
      </c>
      <c r="F32" s="7">
        <f t="shared" si="5"/>
        <v>40516000</v>
      </c>
      <c r="G32" s="66">
        <f t="shared" si="5"/>
        <v>40516000</v>
      </c>
      <c r="H32" s="67">
        <f t="shared" si="5"/>
        <v>37176182</v>
      </c>
      <c r="I32" s="65">
        <f t="shared" si="5"/>
        <v>32842000</v>
      </c>
      <c r="J32" s="7">
        <f t="shared" si="5"/>
        <v>30500000</v>
      </c>
      <c r="K32" s="66">
        <f t="shared" si="5"/>
        <v>29000000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66715057</v>
      </c>
      <c r="C35" s="6">
        <v>81721335</v>
      </c>
      <c r="D35" s="23">
        <v>87120227</v>
      </c>
      <c r="E35" s="24">
        <v>33261000</v>
      </c>
      <c r="F35" s="6">
        <v>33261000</v>
      </c>
      <c r="G35" s="25">
        <v>33261000</v>
      </c>
      <c r="H35" s="26">
        <v>95971407</v>
      </c>
      <c r="I35" s="24">
        <v>56750000</v>
      </c>
      <c r="J35" s="6">
        <v>47750000</v>
      </c>
      <c r="K35" s="25">
        <v>47750000</v>
      </c>
    </row>
    <row r="36" spans="1:11" ht="13.5">
      <c r="A36" s="22" t="s">
        <v>39</v>
      </c>
      <c r="B36" s="6">
        <v>163876580</v>
      </c>
      <c r="C36" s="6">
        <v>198428202</v>
      </c>
      <c r="D36" s="23">
        <v>202656469</v>
      </c>
      <c r="E36" s="24">
        <v>258173206</v>
      </c>
      <c r="F36" s="6">
        <v>258173206</v>
      </c>
      <c r="G36" s="25">
        <v>258173206</v>
      </c>
      <c r="H36" s="26">
        <v>227228477</v>
      </c>
      <c r="I36" s="24">
        <v>252711118</v>
      </c>
      <c r="J36" s="6">
        <v>265502118</v>
      </c>
      <c r="K36" s="25">
        <v>277897118</v>
      </c>
    </row>
    <row r="37" spans="1:11" ht="13.5">
      <c r="A37" s="22" t="s">
        <v>40</v>
      </c>
      <c r="B37" s="6">
        <v>11742101</v>
      </c>
      <c r="C37" s="6">
        <v>11273287</v>
      </c>
      <c r="D37" s="23">
        <v>16941905</v>
      </c>
      <c r="E37" s="24">
        <v>6000000</v>
      </c>
      <c r="F37" s="6">
        <v>6000000</v>
      </c>
      <c r="G37" s="25">
        <v>6000000</v>
      </c>
      <c r="H37" s="26">
        <v>6390583</v>
      </c>
      <c r="I37" s="24">
        <v>3000000</v>
      </c>
      <c r="J37" s="6">
        <v>3000000</v>
      </c>
      <c r="K37" s="25">
        <v>3000000</v>
      </c>
    </row>
    <row r="38" spans="1:11" ht="13.5">
      <c r="A38" s="22" t="s">
        <v>41</v>
      </c>
      <c r="B38" s="6">
        <v>10938826</v>
      </c>
      <c r="C38" s="6">
        <v>6861918</v>
      </c>
      <c r="D38" s="23">
        <v>4162462</v>
      </c>
      <c r="E38" s="24">
        <v>3775000</v>
      </c>
      <c r="F38" s="6">
        <v>3775000</v>
      </c>
      <c r="G38" s="25">
        <v>3775000</v>
      </c>
      <c r="H38" s="26">
        <v>3372069</v>
      </c>
      <c r="I38" s="24">
        <v>2288372</v>
      </c>
      <c r="J38" s="6">
        <v>2288372</v>
      </c>
      <c r="K38" s="25">
        <v>2288372</v>
      </c>
    </row>
    <row r="39" spans="1:11" ht="13.5">
      <c r="A39" s="22" t="s">
        <v>42</v>
      </c>
      <c r="B39" s="6">
        <v>207910710</v>
      </c>
      <c r="C39" s="6">
        <v>262014332</v>
      </c>
      <c r="D39" s="23">
        <v>268672329</v>
      </c>
      <c r="E39" s="24">
        <v>281659206</v>
      </c>
      <c r="F39" s="6">
        <v>281659206</v>
      </c>
      <c r="G39" s="25">
        <v>281659206</v>
      </c>
      <c r="H39" s="26">
        <v>313437232</v>
      </c>
      <c r="I39" s="24">
        <v>304172746</v>
      </c>
      <c r="J39" s="6">
        <v>307963746</v>
      </c>
      <c r="K39" s="25">
        <v>320358746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39960185</v>
      </c>
      <c r="C42" s="6">
        <v>31729087</v>
      </c>
      <c r="D42" s="23">
        <v>32174711</v>
      </c>
      <c r="E42" s="24">
        <v>46864000</v>
      </c>
      <c r="F42" s="6">
        <v>46864000</v>
      </c>
      <c r="G42" s="25">
        <v>46864000</v>
      </c>
      <c r="H42" s="26">
        <v>41718672</v>
      </c>
      <c r="I42" s="24">
        <v>42665000</v>
      </c>
      <c r="J42" s="6">
        <v>43986110</v>
      </c>
      <c r="K42" s="25">
        <v>47602783</v>
      </c>
    </row>
    <row r="43" spans="1:11" ht="13.5">
      <c r="A43" s="22" t="s">
        <v>45</v>
      </c>
      <c r="B43" s="6">
        <v>-36634565</v>
      </c>
      <c r="C43" s="6">
        <v>-27777676</v>
      </c>
      <c r="D43" s="23">
        <v>-27815582</v>
      </c>
      <c r="E43" s="24">
        <v>-40516000</v>
      </c>
      <c r="F43" s="6">
        <v>-40516000</v>
      </c>
      <c r="G43" s="25">
        <v>-40516000</v>
      </c>
      <c r="H43" s="26">
        <v>-37176182</v>
      </c>
      <c r="I43" s="24">
        <v>-32842000</v>
      </c>
      <c r="J43" s="6">
        <v>-30500000</v>
      </c>
      <c r="K43" s="25">
        <v>-29000000</v>
      </c>
    </row>
    <row r="44" spans="1:11" ht="13.5">
      <c r="A44" s="22" t="s">
        <v>46</v>
      </c>
      <c r="B44" s="6">
        <v>-3520486</v>
      </c>
      <c r="C44" s="6">
        <v>-3842564</v>
      </c>
      <c r="D44" s="23">
        <v>-4068338</v>
      </c>
      <c r="E44" s="24">
        <v>-3000000</v>
      </c>
      <c r="F44" s="6">
        <v>-3000000</v>
      </c>
      <c r="G44" s="25">
        <v>-3000000</v>
      </c>
      <c r="H44" s="26">
        <v>-4267618</v>
      </c>
      <c r="I44" s="24">
        <v>-1600000</v>
      </c>
      <c r="J44" s="6">
        <v>0</v>
      </c>
      <c r="K44" s="25">
        <v>0</v>
      </c>
    </row>
    <row r="45" spans="1:11" ht="13.5">
      <c r="A45" s="34" t="s">
        <v>47</v>
      </c>
      <c r="B45" s="7">
        <v>528059</v>
      </c>
      <c r="C45" s="7">
        <v>636907</v>
      </c>
      <c r="D45" s="64">
        <v>927698</v>
      </c>
      <c r="E45" s="65">
        <v>4664928</v>
      </c>
      <c r="F45" s="7">
        <v>4664928</v>
      </c>
      <c r="G45" s="66">
        <v>4664928</v>
      </c>
      <c r="H45" s="67">
        <v>1202570</v>
      </c>
      <c r="I45" s="65">
        <v>19748399</v>
      </c>
      <c r="J45" s="7">
        <v>33234509</v>
      </c>
      <c r="K45" s="66">
        <v>51837292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5678927</v>
      </c>
      <c r="C48" s="6">
        <v>7834927</v>
      </c>
      <c r="D48" s="23">
        <v>6437400</v>
      </c>
      <c r="E48" s="24">
        <v>10000000</v>
      </c>
      <c r="F48" s="6">
        <v>10000000</v>
      </c>
      <c r="G48" s="25">
        <v>10000000</v>
      </c>
      <c r="H48" s="26">
        <v>11191016</v>
      </c>
      <c r="I48" s="24">
        <v>19750000</v>
      </c>
      <c r="J48" s="6">
        <v>10750000</v>
      </c>
      <c r="K48" s="25">
        <v>10750000</v>
      </c>
    </row>
    <row r="49" spans="1:11" ht="13.5">
      <c r="A49" s="22" t="s">
        <v>50</v>
      </c>
      <c r="B49" s="6">
        <f>+B75</f>
        <v>-24956802.99069341</v>
      </c>
      <c r="C49" s="6">
        <f aca="true" t="shared" si="6" ref="C49:K49">+C75</f>
        <v>-42198634.80897841</v>
      </c>
      <c r="D49" s="23">
        <f t="shared" si="6"/>
        <v>-50531852.76329469</v>
      </c>
      <c r="E49" s="24">
        <f t="shared" si="6"/>
        <v>-15058442.205675952</v>
      </c>
      <c r="F49" s="6">
        <f t="shared" si="6"/>
        <v>-15058442.205675952</v>
      </c>
      <c r="G49" s="25">
        <f t="shared" si="6"/>
        <v>-15058442.205675952</v>
      </c>
      <c r="H49" s="26">
        <f t="shared" si="6"/>
        <v>-63015165.45545402</v>
      </c>
      <c r="I49" s="24">
        <f t="shared" si="6"/>
        <v>-25172100.060520478</v>
      </c>
      <c r="J49" s="6">
        <f t="shared" si="6"/>
        <v>-25429888.29865694</v>
      </c>
      <c r="K49" s="25">
        <f t="shared" si="6"/>
        <v>-25729199.345352836</v>
      </c>
    </row>
    <row r="50" spans="1:11" ht="13.5">
      <c r="A50" s="34" t="s">
        <v>51</v>
      </c>
      <c r="B50" s="7">
        <f>+B48-B49</f>
        <v>30635729.99069341</v>
      </c>
      <c r="C50" s="7">
        <f aca="true" t="shared" si="7" ref="C50:K50">+C48-C49</f>
        <v>50033561.80897841</v>
      </c>
      <c r="D50" s="64">
        <f t="shared" si="7"/>
        <v>56969252.76329469</v>
      </c>
      <c r="E50" s="65">
        <f t="shared" si="7"/>
        <v>25058442.205675952</v>
      </c>
      <c r="F50" s="7">
        <f t="shared" si="7"/>
        <v>25058442.205675952</v>
      </c>
      <c r="G50" s="66">
        <f t="shared" si="7"/>
        <v>25058442.205675952</v>
      </c>
      <c r="H50" s="67">
        <f t="shared" si="7"/>
        <v>74206181.45545402</v>
      </c>
      <c r="I50" s="65">
        <f t="shared" si="7"/>
        <v>44922100.06052048</v>
      </c>
      <c r="J50" s="7">
        <f t="shared" si="7"/>
        <v>36179888.29865694</v>
      </c>
      <c r="K50" s="66">
        <f t="shared" si="7"/>
        <v>36479199.345352836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163479980</v>
      </c>
      <c r="C53" s="6">
        <v>198428205</v>
      </c>
      <c r="D53" s="23">
        <v>217788240</v>
      </c>
      <c r="E53" s="24">
        <v>258173205</v>
      </c>
      <c r="F53" s="6">
        <v>258173205</v>
      </c>
      <c r="G53" s="25">
        <v>258173205</v>
      </c>
      <c r="H53" s="26">
        <v>227228480</v>
      </c>
      <c r="I53" s="24">
        <v>266645733</v>
      </c>
      <c r="J53" s="6">
        <v>271113692</v>
      </c>
      <c r="K53" s="25">
        <v>29000000</v>
      </c>
    </row>
    <row r="54" spans="1:11" ht="13.5">
      <c r="A54" s="22" t="s">
        <v>128</v>
      </c>
      <c r="B54" s="6">
        <v>8323848</v>
      </c>
      <c r="C54" s="6">
        <v>9238321</v>
      </c>
      <c r="D54" s="23">
        <v>10854589</v>
      </c>
      <c r="E54" s="24">
        <v>11500000</v>
      </c>
      <c r="F54" s="6">
        <v>11500000</v>
      </c>
      <c r="G54" s="25">
        <v>11500000</v>
      </c>
      <c r="H54" s="26">
        <v>12604173</v>
      </c>
      <c r="I54" s="24">
        <v>13500000</v>
      </c>
      <c r="J54" s="6">
        <v>14800000</v>
      </c>
      <c r="K54" s="25">
        <v>16200000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11400000</v>
      </c>
      <c r="F55" s="6">
        <v>11400000</v>
      </c>
      <c r="G55" s="25">
        <v>11400000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13942010</v>
      </c>
      <c r="D56" s="23">
        <v>8735843</v>
      </c>
      <c r="E56" s="24">
        <v>15390000</v>
      </c>
      <c r="F56" s="6">
        <v>15390000</v>
      </c>
      <c r="G56" s="25">
        <v>15390000</v>
      </c>
      <c r="H56" s="26">
        <v>0</v>
      </c>
      <c r="I56" s="24">
        <v>22730000</v>
      </c>
      <c r="J56" s="6">
        <v>21410000</v>
      </c>
      <c r="K56" s="25">
        <v>24420000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49994575</v>
      </c>
      <c r="C60" s="6">
        <v>26448699</v>
      </c>
      <c r="D60" s="23">
        <v>28431311</v>
      </c>
      <c r="E60" s="24">
        <v>22017000</v>
      </c>
      <c r="F60" s="6">
        <v>21645000</v>
      </c>
      <c r="G60" s="25">
        <v>21645000</v>
      </c>
      <c r="H60" s="26">
        <v>18945000</v>
      </c>
      <c r="I60" s="24">
        <v>29500000</v>
      </c>
      <c r="J60" s="6">
        <v>31270000</v>
      </c>
      <c r="K60" s="25">
        <v>33146200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0.49482021534939075</v>
      </c>
      <c r="C70" s="5">
        <f aca="true" t="shared" si="8" ref="C70:K70">IF(ISERROR(C71/C72),0,(C71/C72))</f>
        <v>0.6337208977458805</v>
      </c>
      <c r="D70" s="5">
        <f t="shared" si="8"/>
        <v>0.7505000012368764</v>
      </c>
      <c r="E70" s="5">
        <f t="shared" si="8"/>
        <v>0.7763398910483622</v>
      </c>
      <c r="F70" s="5">
        <f t="shared" si="8"/>
        <v>0.7763398910483622</v>
      </c>
      <c r="G70" s="5">
        <f t="shared" si="8"/>
        <v>0.7763398910483622</v>
      </c>
      <c r="H70" s="5">
        <f t="shared" si="8"/>
        <v>0.7763797816815214</v>
      </c>
      <c r="I70" s="5">
        <f t="shared" si="8"/>
        <v>0.7614081097437967</v>
      </c>
      <c r="J70" s="5">
        <f t="shared" si="8"/>
        <v>0.7683753594231606</v>
      </c>
      <c r="K70" s="5">
        <f t="shared" si="8"/>
        <v>0.7764648471716983</v>
      </c>
    </row>
    <row r="71" spans="1:11" ht="12.75" hidden="1">
      <c r="A71" s="1" t="s">
        <v>134</v>
      </c>
      <c r="B71" s="1">
        <f>+B83</f>
        <v>22740609</v>
      </c>
      <c r="C71" s="1">
        <f aca="true" t="shared" si="9" ref="C71:K71">+C83</f>
        <v>26765557</v>
      </c>
      <c r="D71" s="1">
        <f t="shared" si="9"/>
        <v>30945290</v>
      </c>
      <c r="E71" s="1">
        <f t="shared" si="9"/>
        <v>32635000</v>
      </c>
      <c r="F71" s="1">
        <f t="shared" si="9"/>
        <v>32635000</v>
      </c>
      <c r="G71" s="1">
        <f t="shared" si="9"/>
        <v>32635000</v>
      </c>
      <c r="H71" s="1">
        <f t="shared" si="9"/>
        <v>40105601</v>
      </c>
      <c r="I71" s="1">
        <f t="shared" si="9"/>
        <v>37743000</v>
      </c>
      <c r="J71" s="1">
        <f t="shared" si="9"/>
        <v>40110500</v>
      </c>
      <c r="K71" s="1">
        <f t="shared" si="9"/>
        <v>42725500</v>
      </c>
    </row>
    <row r="72" spans="1:11" ht="12.75" hidden="1">
      <c r="A72" s="1" t="s">
        <v>135</v>
      </c>
      <c r="B72" s="1">
        <f>+B77</f>
        <v>45957316</v>
      </c>
      <c r="C72" s="1">
        <f aca="true" t="shared" si="10" ref="C72:K72">+C77</f>
        <v>42235560</v>
      </c>
      <c r="D72" s="1">
        <f t="shared" si="10"/>
        <v>41232898</v>
      </c>
      <c r="E72" s="1">
        <f t="shared" si="10"/>
        <v>42037000</v>
      </c>
      <c r="F72" s="1">
        <f t="shared" si="10"/>
        <v>42037000</v>
      </c>
      <c r="G72" s="1">
        <f t="shared" si="10"/>
        <v>42037000</v>
      </c>
      <c r="H72" s="1">
        <f t="shared" si="10"/>
        <v>51657194</v>
      </c>
      <c r="I72" s="1">
        <f t="shared" si="10"/>
        <v>49570000</v>
      </c>
      <c r="J72" s="1">
        <f t="shared" si="10"/>
        <v>52201700</v>
      </c>
      <c r="K72" s="1">
        <f t="shared" si="10"/>
        <v>55025672</v>
      </c>
    </row>
    <row r="73" spans="1:11" ht="12.75" hidden="1">
      <c r="A73" s="1" t="s">
        <v>136</v>
      </c>
      <c r="B73" s="1">
        <f>+B74</f>
        <v>22544342.5</v>
      </c>
      <c r="C73" s="1">
        <f aca="true" t="shared" si="11" ref="C73:K73">+(C78+C80+C81+C82)-(B78+B80+B81+B82)</f>
        <v>12850278</v>
      </c>
      <c r="D73" s="1">
        <f t="shared" si="11"/>
        <v>6796419</v>
      </c>
      <c r="E73" s="1">
        <f t="shared" si="11"/>
        <v>-57421827</v>
      </c>
      <c r="F73" s="1">
        <f>+(F78+F80+F81+F82)-(D78+D80+D81+D82)</f>
        <v>-57421827</v>
      </c>
      <c r="G73" s="1">
        <f>+(G78+G80+G81+G82)-(D78+D80+D81+D82)</f>
        <v>-57421827</v>
      </c>
      <c r="H73" s="1">
        <f>+(H78+H80+H81+H82)-(D78+D80+D81+D82)</f>
        <v>4097564</v>
      </c>
      <c r="I73" s="1">
        <f>+(I78+I80+I81+I82)-(E78+E80+E81+E82)</f>
        <v>13739000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137</v>
      </c>
      <c r="B74" s="1">
        <f>+TREND(C74:E74)</f>
        <v>22544342.5</v>
      </c>
      <c r="C74" s="1">
        <f>+C73</f>
        <v>12850278</v>
      </c>
      <c r="D74" s="1">
        <f aca="true" t="shared" si="12" ref="D74:K74">+D73</f>
        <v>6796419</v>
      </c>
      <c r="E74" s="1">
        <f t="shared" si="12"/>
        <v>-57421827</v>
      </c>
      <c r="F74" s="1">
        <f t="shared" si="12"/>
        <v>-57421827</v>
      </c>
      <c r="G74" s="1">
        <f t="shared" si="12"/>
        <v>-57421827</v>
      </c>
      <c r="H74" s="1">
        <f t="shared" si="12"/>
        <v>4097564</v>
      </c>
      <c r="I74" s="1">
        <f t="shared" si="12"/>
        <v>13739000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138</v>
      </c>
      <c r="B75" s="1">
        <f>+B84-(((B80+B81+B78)*B70)-B79)</f>
        <v>-24956802.99069341</v>
      </c>
      <c r="C75" s="1">
        <f aca="true" t="shared" si="13" ref="C75:K75">+C84-(((C80+C81+C78)*C70)-C79)</f>
        <v>-42198634.80897841</v>
      </c>
      <c r="D75" s="1">
        <f t="shared" si="13"/>
        <v>-50531852.76329469</v>
      </c>
      <c r="E75" s="1">
        <f t="shared" si="13"/>
        <v>-15058442.205675952</v>
      </c>
      <c r="F75" s="1">
        <f t="shared" si="13"/>
        <v>-15058442.205675952</v>
      </c>
      <c r="G75" s="1">
        <f t="shared" si="13"/>
        <v>-15058442.205675952</v>
      </c>
      <c r="H75" s="1">
        <f t="shared" si="13"/>
        <v>-63015165.45545402</v>
      </c>
      <c r="I75" s="1">
        <f t="shared" si="13"/>
        <v>-25172100.060520478</v>
      </c>
      <c r="J75" s="1">
        <f t="shared" si="13"/>
        <v>-25429888.29865694</v>
      </c>
      <c r="K75" s="1">
        <f t="shared" si="13"/>
        <v>-25729199.345352836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45957316</v>
      </c>
      <c r="C77" s="3">
        <v>42235560</v>
      </c>
      <c r="D77" s="3">
        <v>41232898</v>
      </c>
      <c r="E77" s="3">
        <v>42037000</v>
      </c>
      <c r="F77" s="3">
        <v>42037000</v>
      </c>
      <c r="G77" s="3">
        <v>42037000</v>
      </c>
      <c r="H77" s="3">
        <v>51657194</v>
      </c>
      <c r="I77" s="3">
        <v>49570000</v>
      </c>
      <c r="J77" s="3">
        <v>52201700</v>
      </c>
      <c r="K77" s="3">
        <v>55025672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5245108</v>
      </c>
      <c r="C79" s="3">
        <v>4624726</v>
      </c>
      <c r="D79" s="3">
        <v>10020609</v>
      </c>
      <c r="E79" s="3">
        <v>3000000</v>
      </c>
      <c r="F79" s="3">
        <v>3000000</v>
      </c>
      <c r="G79" s="3">
        <v>3000000</v>
      </c>
      <c r="H79" s="3">
        <v>2806616</v>
      </c>
      <c r="I79" s="3">
        <v>3000000</v>
      </c>
      <c r="J79" s="3">
        <v>3000000</v>
      </c>
      <c r="K79" s="3">
        <v>3000000</v>
      </c>
    </row>
    <row r="80" spans="1:11" ht="12.75" hidden="1">
      <c r="A80" s="2" t="s">
        <v>67</v>
      </c>
      <c r="B80" s="3">
        <v>57558868</v>
      </c>
      <c r="C80" s="3">
        <v>65862978</v>
      </c>
      <c r="D80" s="3">
        <v>72157634</v>
      </c>
      <c r="E80" s="3">
        <v>21761000</v>
      </c>
      <c r="F80" s="3">
        <v>21761000</v>
      </c>
      <c r="G80" s="3">
        <v>21761000</v>
      </c>
      <c r="H80" s="3">
        <v>70176502</v>
      </c>
      <c r="I80" s="3">
        <v>35500000</v>
      </c>
      <c r="J80" s="3">
        <v>35500000</v>
      </c>
      <c r="K80" s="3">
        <v>35500000</v>
      </c>
    </row>
    <row r="81" spans="1:11" ht="12.75" hidden="1">
      <c r="A81" s="2" t="s">
        <v>68</v>
      </c>
      <c r="B81" s="3">
        <v>3477262</v>
      </c>
      <c r="C81" s="3">
        <v>8023430</v>
      </c>
      <c r="D81" s="3">
        <v>8525193</v>
      </c>
      <c r="E81" s="3">
        <v>1500000</v>
      </c>
      <c r="F81" s="3">
        <v>1500000</v>
      </c>
      <c r="G81" s="3">
        <v>1500000</v>
      </c>
      <c r="H81" s="3">
        <v>14603889</v>
      </c>
      <c r="I81" s="3">
        <v>1500000</v>
      </c>
      <c r="J81" s="3">
        <v>1500000</v>
      </c>
      <c r="K81" s="3">
        <v>1500000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22740609</v>
      </c>
      <c r="C83" s="3">
        <v>26765557</v>
      </c>
      <c r="D83" s="3">
        <v>30945290</v>
      </c>
      <c r="E83" s="3">
        <v>32635000</v>
      </c>
      <c r="F83" s="3">
        <v>32635000</v>
      </c>
      <c r="G83" s="3">
        <v>32635000</v>
      </c>
      <c r="H83" s="3">
        <v>40105601</v>
      </c>
      <c r="I83" s="3">
        <v>37743000</v>
      </c>
      <c r="J83" s="3">
        <v>40110500</v>
      </c>
      <c r="K83" s="3">
        <v>42725500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92927479</v>
      </c>
      <c r="D85" s="3">
        <v>103072631</v>
      </c>
      <c r="E85" s="3">
        <v>36239000</v>
      </c>
      <c r="F85" s="3">
        <v>111104014</v>
      </c>
      <c r="G85" s="3">
        <v>111104014</v>
      </c>
      <c r="H85" s="3">
        <v>111104014</v>
      </c>
      <c r="I85" s="3">
        <v>35500000</v>
      </c>
      <c r="J85" s="3">
        <v>35500000</v>
      </c>
      <c r="K85" s="3">
        <v>35500000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H3" sqref="H1:H16384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126095612</v>
      </c>
      <c r="C5" s="6">
        <v>162203280</v>
      </c>
      <c r="D5" s="23">
        <v>172756902</v>
      </c>
      <c r="E5" s="24">
        <v>185228107</v>
      </c>
      <c r="F5" s="6">
        <v>194229948</v>
      </c>
      <c r="G5" s="25">
        <v>194229948</v>
      </c>
      <c r="H5" s="26">
        <v>185299213</v>
      </c>
      <c r="I5" s="24">
        <v>199345529</v>
      </c>
      <c r="J5" s="6">
        <v>210309533</v>
      </c>
      <c r="K5" s="25">
        <v>221876557</v>
      </c>
    </row>
    <row r="6" spans="1:11" ht="13.5">
      <c r="A6" s="22" t="s">
        <v>18</v>
      </c>
      <c r="B6" s="6">
        <v>57767737</v>
      </c>
      <c r="C6" s="6">
        <v>62487450</v>
      </c>
      <c r="D6" s="23">
        <v>68159854</v>
      </c>
      <c r="E6" s="24">
        <v>84211327</v>
      </c>
      <c r="F6" s="6">
        <v>84856478</v>
      </c>
      <c r="G6" s="25">
        <v>84856478</v>
      </c>
      <c r="H6" s="26">
        <v>70273837</v>
      </c>
      <c r="I6" s="24">
        <v>89874165</v>
      </c>
      <c r="J6" s="6">
        <v>95939459</v>
      </c>
      <c r="K6" s="25">
        <v>102414247</v>
      </c>
    </row>
    <row r="7" spans="1:11" ht="13.5">
      <c r="A7" s="22" t="s">
        <v>19</v>
      </c>
      <c r="B7" s="6">
        <v>2740781</v>
      </c>
      <c r="C7" s="6">
        <v>3633733</v>
      </c>
      <c r="D7" s="23">
        <v>2234239</v>
      </c>
      <c r="E7" s="24">
        <v>2937199</v>
      </c>
      <c r="F7" s="6">
        <v>2337200</v>
      </c>
      <c r="G7" s="25">
        <v>2337200</v>
      </c>
      <c r="H7" s="26">
        <v>1928003</v>
      </c>
      <c r="I7" s="24">
        <v>2458734</v>
      </c>
      <c r="J7" s="6">
        <v>2593965</v>
      </c>
      <c r="K7" s="25">
        <v>2736633</v>
      </c>
    </row>
    <row r="8" spans="1:11" ht="13.5">
      <c r="A8" s="22" t="s">
        <v>20</v>
      </c>
      <c r="B8" s="6">
        <v>48146083</v>
      </c>
      <c r="C8" s="6">
        <v>53691873</v>
      </c>
      <c r="D8" s="23">
        <v>61197286</v>
      </c>
      <c r="E8" s="24">
        <v>89081000</v>
      </c>
      <c r="F8" s="6">
        <v>65765009</v>
      </c>
      <c r="G8" s="25">
        <v>65765009</v>
      </c>
      <c r="H8" s="26">
        <v>65774623</v>
      </c>
      <c r="I8" s="24">
        <v>75373000</v>
      </c>
      <c r="J8" s="6">
        <v>76898000</v>
      </c>
      <c r="K8" s="25">
        <v>86130000</v>
      </c>
    </row>
    <row r="9" spans="1:11" ht="13.5">
      <c r="A9" s="22" t="s">
        <v>21</v>
      </c>
      <c r="B9" s="6">
        <v>36461308</v>
      </c>
      <c r="C9" s="6">
        <v>18426079</v>
      </c>
      <c r="D9" s="23">
        <v>63926183</v>
      </c>
      <c r="E9" s="24">
        <v>66948696</v>
      </c>
      <c r="F9" s="6">
        <v>15030426</v>
      </c>
      <c r="G9" s="25">
        <v>15030426</v>
      </c>
      <c r="H9" s="26">
        <v>11807393</v>
      </c>
      <c r="I9" s="24">
        <v>24766691</v>
      </c>
      <c r="J9" s="6">
        <v>26128057</v>
      </c>
      <c r="K9" s="25">
        <v>27565101</v>
      </c>
    </row>
    <row r="10" spans="1:11" ht="25.5">
      <c r="A10" s="27" t="s">
        <v>127</v>
      </c>
      <c r="B10" s="28">
        <f>SUM(B5:B9)</f>
        <v>271211521</v>
      </c>
      <c r="C10" s="29">
        <f aca="true" t="shared" si="0" ref="C10:K10">SUM(C5:C9)</f>
        <v>300442415</v>
      </c>
      <c r="D10" s="30">
        <f t="shared" si="0"/>
        <v>368274464</v>
      </c>
      <c r="E10" s="28">
        <f t="shared" si="0"/>
        <v>428406329</v>
      </c>
      <c r="F10" s="29">
        <f t="shared" si="0"/>
        <v>362219061</v>
      </c>
      <c r="G10" s="31">
        <f t="shared" si="0"/>
        <v>362219061</v>
      </c>
      <c r="H10" s="32">
        <f t="shared" si="0"/>
        <v>335083069</v>
      </c>
      <c r="I10" s="28">
        <f t="shared" si="0"/>
        <v>391818119</v>
      </c>
      <c r="J10" s="29">
        <f t="shared" si="0"/>
        <v>411869014</v>
      </c>
      <c r="K10" s="31">
        <f t="shared" si="0"/>
        <v>440722538</v>
      </c>
    </row>
    <row r="11" spans="1:11" ht="13.5">
      <c r="A11" s="22" t="s">
        <v>22</v>
      </c>
      <c r="B11" s="6">
        <v>83397328</v>
      </c>
      <c r="C11" s="6">
        <v>87436520</v>
      </c>
      <c r="D11" s="23">
        <v>89804555</v>
      </c>
      <c r="E11" s="24">
        <v>114559352</v>
      </c>
      <c r="F11" s="6">
        <v>101675252</v>
      </c>
      <c r="G11" s="25">
        <v>101675252</v>
      </c>
      <c r="H11" s="26">
        <v>103659218</v>
      </c>
      <c r="I11" s="24">
        <v>112196991</v>
      </c>
      <c r="J11" s="6">
        <v>120066141</v>
      </c>
      <c r="K11" s="25">
        <v>128458378</v>
      </c>
    </row>
    <row r="12" spans="1:11" ht="13.5">
      <c r="A12" s="22" t="s">
        <v>23</v>
      </c>
      <c r="B12" s="6">
        <v>6119393</v>
      </c>
      <c r="C12" s="6">
        <v>7236967</v>
      </c>
      <c r="D12" s="23">
        <v>7368981</v>
      </c>
      <c r="E12" s="24">
        <v>7900642</v>
      </c>
      <c r="F12" s="6">
        <v>8894798</v>
      </c>
      <c r="G12" s="25">
        <v>8894798</v>
      </c>
      <c r="H12" s="26">
        <v>8914273</v>
      </c>
      <c r="I12" s="24">
        <v>9517433</v>
      </c>
      <c r="J12" s="6">
        <v>10183654</v>
      </c>
      <c r="K12" s="25">
        <v>10896510</v>
      </c>
    </row>
    <row r="13" spans="1:11" ht="13.5">
      <c r="A13" s="22" t="s">
        <v>128</v>
      </c>
      <c r="B13" s="6">
        <v>41824544</v>
      </c>
      <c r="C13" s="6">
        <v>42804584</v>
      </c>
      <c r="D13" s="23">
        <v>42063440</v>
      </c>
      <c r="E13" s="24">
        <v>30741097</v>
      </c>
      <c r="F13" s="6">
        <v>30741096</v>
      </c>
      <c r="G13" s="25">
        <v>30741096</v>
      </c>
      <c r="H13" s="26">
        <v>47420368</v>
      </c>
      <c r="I13" s="24">
        <v>32339632</v>
      </c>
      <c r="J13" s="6">
        <v>34118312</v>
      </c>
      <c r="K13" s="25">
        <v>35994820</v>
      </c>
    </row>
    <row r="14" spans="1:11" ht="13.5">
      <c r="A14" s="22" t="s">
        <v>24</v>
      </c>
      <c r="B14" s="6">
        <v>4302784</v>
      </c>
      <c r="C14" s="6">
        <v>3441913</v>
      </c>
      <c r="D14" s="23">
        <v>4154409</v>
      </c>
      <c r="E14" s="24">
        <v>5408984</v>
      </c>
      <c r="F14" s="6">
        <v>5414984</v>
      </c>
      <c r="G14" s="25">
        <v>5414984</v>
      </c>
      <c r="H14" s="26">
        <v>2675287</v>
      </c>
      <c r="I14" s="24">
        <v>6801448</v>
      </c>
      <c r="J14" s="6">
        <v>7175528</v>
      </c>
      <c r="K14" s="25">
        <v>7570182</v>
      </c>
    </row>
    <row r="15" spans="1:11" ht="13.5">
      <c r="A15" s="22" t="s">
        <v>25</v>
      </c>
      <c r="B15" s="6">
        <v>72285938</v>
      </c>
      <c r="C15" s="6">
        <v>83791886</v>
      </c>
      <c r="D15" s="23">
        <v>97794991</v>
      </c>
      <c r="E15" s="24">
        <v>103353051</v>
      </c>
      <c r="F15" s="6">
        <v>89520497</v>
      </c>
      <c r="G15" s="25">
        <v>89520497</v>
      </c>
      <c r="H15" s="26">
        <v>104708075</v>
      </c>
      <c r="I15" s="24">
        <v>110422400</v>
      </c>
      <c r="J15" s="6">
        <v>116495632</v>
      </c>
      <c r="K15" s="25">
        <v>122902891</v>
      </c>
    </row>
    <row r="16" spans="1:11" ht="13.5">
      <c r="A16" s="33" t="s">
        <v>26</v>
      </c>
      <c r="B16" s="6">
        <v>0</v>
      </c>
      <c r="C16" s="6">
        <v>8787772</v>
      </c>
      <c r="D16" s="23">
        <v>10912144</v>
      </c>
      <c r="E16" s="24">
        <v>3730408</v>
      </c>
      <c r="F16" s="6">
        <v>2290408</v>
      </c>
      <c r="G16" s="25">
        <v>2290408</v>
      </c>
      <c r="H16" s="26">
        <v>5980749</v>
      </c>
      <c r="I16" s="24">
        <v>2289202</v>
      </c>
      <c r="J16" s="6">
        <v>2415109</v>
      </c>
      <c r="K16" s="25">
        <v>2547940</v>
      </c>
    </row>
    <row r="17" spans="1:11" ht="13.5">
      <c r="A17" s="22" t="s">
        <v>27</v>
      </c>
      <c r="B17" s="6">
        <v>91564321</v>
      </c>
      <c r="C17" s="6">
        <v>106904481</v>
      </c>
      <c r="D17" s="23">
        <v>140565476</v>
      </c>
      <c r="E17" s="24">
        <v>162550942</v>
      </c>
      <c r="F17" s="6">
        <v>123654311</v>
      </c>
      <c r="G17" s="25">
        <v>123654311</v>
      </c>
      <c r="H17" s="26">
        <v>112918344</v>
      </c>
      <c r="I17" s="24">
        <v>118040953</v>
      </c>
      <c r="J17" s="6">
        <v>118918722</v>
      </c>
      <c r="K17" s="25">
        <v>127050854</v>
      </c>
    </row>
    <row r="18" spans="1:11" ht="13.5">
      <c r="A18" s="34" t="s">
        <v>28</v>
      </c>
      <c r="B18" s="35">
        <f>SUM(B11:B17)</f>
        <v>299494308</v>
      </c>
      <c r="C18" s="36">
        <f aca="true" t="shared" si="1" ref="C18:K18">SUM(C11:C17)</f>
        <v>340404123</v>
      </c>
      <c r="D18" s="37">
        <f t="shared" si="1"/>
        <v>392663996</v>
      </c>
      <c r="E18" s="35">
        <f t="shared" si="1"/>
        <v>428244476</v>
      </c>
      <c r="F18" s="36">
        <f t="shared" si="1"/>
        <v>362191346</v>
      </c>
      <c r="G18" s="38">
        <f t="shared" si="1"/>
        <v>362191346</v>
      </c>
      <c r="H18" s="39">
        <f t="shared" si="1"/>
        <v>386276314</v>
      </c>
      <c r="I18" s="35">
        <f t="shared" si="1"/>
        <v>391608059</v>
      </c>
      <c r="J18" s="36">
        <f t="shared" si="1"/>
        <v>409373098</v>
      </c>
      <c r="K18" s="38">
        <f t="shared" si="1"/>
        <v>435421575</v>
      </c>
    </row>
    <row r="19" spans="1:11" ht="13.5">
      <c r="A19" s="34" t="s">
        <v>29</v>
      </c>
      <c r="B19" s="40">
        <f>+B10-B18</f>
        <v>-28282787</v>
      </c>
      <c r="C19" s="41">
        <f aca="true" t="shared" si="2" ref="C19:K19">+C10-C18</f>
        <v>-39961708</v>
      </c>
      <c r="D19" s="42">
        <f t="shared" si="2"/>
        <v>-24389532</v>
      </c>
      <c r="E19" s="40">
        <f t="shared" si="2"/>
        <v>161853</v>
      </c>
      <c r="F19" s="41">
        <f t="shared" si="2"/>
        <v>27715</v>
      </c>
      <c r="G19" s="43">
        <f t="shared" si="2"/>
        <v>27715</v>
      </c>
      <c r="H19" s="44">
        <f t="shared" si="2"/>
        <v>-51193245</v>
      </c>
      <c r="I19" s="40">
        <f t="shared" si="2"/>
        <v>210060</v>
      </c>
      <c r="J19" s="41">
        <f t="shared" si="2"/>
        <v>2495916</v>
      </c>
      <c r="K19" s="43">
        <f t="shared" si="2"/>
        <v>5300963</v>
      </c>
    </row>
    <row r="20" spans="1:11" ht="13.5">
      <c r="A20" s="22" t="s">
        <v>30</v>
      </c>
      <c r="B20" s="24">
        <v>54830579</v>
      </c>
      <c r="C20" s="6">
        <v>17439945</v>
      </c>
      <c r="D20" s="23">
        <v>26047165</v>
      </c>
      <c r="E20" s="24">
        <v>23400000</v>
      </c>
      <c r="F20" s="6">
        <v>19500000</v>
      </c>
      <c r="G20" s="25">
        <v>19500000</v>
      </c>
      <c r="H20" s="26">
        <v>33437932</v>
      </c>
      <c r="I20" s="24">
        <v>27646000</v>
      </c>
      <c r="J20" s="6">
        <v>23039000</v>
      </c>
      <c r="K20" s="25">
        <v>24128000</v>
      </c>
    </row>
    <row r="21" spans="1:11" ht="13.5">
      <c r="A21" s="22" t="s">
        <v>129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130</v>
      </c>
      <c r="B22" s="51">
        <f>SUM(B19:B21)</f>
        <v>26547792</v>
      </c>
      <c r="C22" s="52">
        <f aca="true" t="shared" si="3" ref="C22:K22">SUM(C19:C21)</f>
        <v>-22521763</v>
      </c>
      <c r="D22" s="53">
        <f t="shared" si="3"/>
        <v>1657633</v>
      </c>
      <c r="E22" s="51">
        <f t="shared" si="3"/>
        <v>23561853</v>
      </c>
      <c r="F22" s="52">
        <f t="shared" si="3"/>
        <v>19527715</v>
      </c>
      <c r="G22" s="54">
        <f t="shared" si="3"/>
        <v>19527715</v>
      </c>
      <c r="H22" s="55">
        <f t="shared" si="3"/>
        <v>-17755313</v>
      </c>
      <c r="I22" s="51">
        <f t="shared" si="3"/>
        <v>27856060</v>
      </c>
      <c r="J22" s="52">
        <f t="shared" si="3"/>
        <v>25534916</v>
      </c>
      <c r="K22" s="54">
        <f t="shared" si="3"/>
        <v>29428963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26547792</v>
      </c>
      <c r="C24" s="41">
        <f aca="true" t="shared" si="4" ref="C24:K24">SUM(C22:C23)</f>
        <v>-22521763</v>
      </c>
      <c r="D24" s="42">
        <f t="shared" si="4"/>
        <v>1657633</v>
      </c>
      <c r="E24" s="40">
        <f t="shared" si="4"/>
        <v>23561853</v>
      </c>
      <c r="F24" s="41">
        <f t="shared" si="4"/>
        <v>19527715</v>
      </c>
      <c r="G24" s="43">
        <f t="shared" si="4"/>
        <v>19527715</v>
      </c>
      <c r="H24" s="44">
        <f t="shared" si="4"/>
        <v>-17755313</v>
      </c>
      <c r="I24" s="40">
        <f t="shared" si="4"/>
        <v>27856060</v>
      </c>
      <c r="J24" s="41">
        <f t="shared" si="4"/>
        <v>25534916</v>
      </c>
      <c r="K24" s="43">
        <f t="shared" si="4"/>
        <v>29428963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131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54996430</v>
      </c>
      <c r="C27" s="7">
        <v>19009700</v>
      </c>
      <c r="D27" s="64">
        <v>42544869</v>
      </c>
      <c r="E27" s="65">
        <v>30406771</v>
      </c>
      <c r="F27" s="7">
        <v>49205771</v>
      </c>
      <c r="G27" s="66">
        <v>49205771</v>
      </c>
      <c r="H27" s="67">
        <v>89417638</v>
      </c>
      <c r="I27" s="65">
        <v>34500189</v>
      </c>
      <c r="J27" s="7">
        <v>24993316</v>
      </c>
      <c r="K27" s="66">
        <v>26189804</v>
      </c>
    </row>
    <row r="28" spans="1:11" ht="13.5">
      <c r="A28" s="68" t="s">
        <v>30</v>
      </c>
      <c r="B28" s="6">
        <v>54376630</v>
      </c>
      <c r="C28" s="6">
        <v>6852175</v>
      </c>
      <c r="D28" s="23">
        <v>26047165</v>
      </c>
      <c r="E28" s="24">
        <v>23400000</v>
      </c>
      <c r="F28" s="6">
        <v>42879000</v>
      </c>
      <c r="G28" s="25">
        <v>42879000</v>
      </c>
      <c r="H28" s="26">
        <v>23379000</v>
      </c>
      <c r="I28" s="24">
        <v>27646000</v>
      </c>
      <c r="J28" s="6">
        <v>23039000</v>
      </c>
      <c r="K28" s="25">
        <v>24128000</v>
      </c>
    </row>
    <row r="29" spans="1:11" ht="13.5">
      <c r="A29" s="22" t="s">
        <v>132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18643497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619800</v>
      </c>
      <c r="C31" s="6">
        <v>12157525</v>
      </c>
      <c r="D31" s="23">
        <v>16497704</v>
      </c>
      <c r="E31" s="24">
        <v>7006771</v>
      </c>
      <c r="F31" s="6">
        <v>6326771</v>
      </c>
      <c r="G31" s="25">
        <v>6326771</v>
      </c>
      <c r="H31" s="26">
        <v>47395141</v>
      </c>
      <c r="I31" s="24">
        <v>6854189</v>
      </c>
      <c r="J31" s="6">
        <v>1954316</v>
      </c>
      <c r="K31" s="25">
        <v>2061804</v>
      </c>
    </row>
    <row r="32" spans="1:11" ht="13.5">
      <c r="A32" s="34" t="s">
        <v>36</v>
      </c>
      <c r="B32" s="7">
        <f>SUM(B28:B31)</f>
        <v>54996430</v>
      </c>
      <c r="C32" s="7">
        <f aca="true" t="shared" si="5" ref="C32:K32">SUM(C28:C31)</f>
        <v>19009700</v>
      </c>
      <c r="D32" s="64">
        <f t="shared" si="5"/>
        <v>42544869</v>
      </c>
      <c r="E32" s="65">
        <f t="shared" si="5"/>
        <v>30406771</v>
      </c>
      <c r="F32" s="7">
        <f t="shared" si="5"/>
        <v>49205771</v>
      </c>
      <c r="G32" s="66">
        <f t="shared" si="5"/>
        <v>49205771</v>
      </c>
      <c r="H32" s="67">
        <f t="shared" si="5"/>
        <v>89417638</v>
      </c>
      <c r="I32" s="65">
        <f t="shared" si="5"/>
        <v>34500189</v>
      </c>
      <c r="J32" s="7">
        <f t="shared" si="5"/>
        <v>24993316</v>
      </c>
      <c r="K32" s="66">
        <f t="shared" si="5"/>
        <v>26189804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94615111</v>
      </c>
      <c r="C35" s="6">
        <v>123570031</v>
      </c>
      <c r="D35" s="23">
        <v>118501838</v>
      </c>
      <c r="E35" s="24">
        <v>58451307</v>
      </c>
      <c r="F35" s="6">
        <v>60841552</v>
      </c>
      <c r="G35" s="25">
        <v>60841552</v>
      </c>
      <c r="H35" s="26">
        <v>99461285</v>
      </c>
      <c r="I35" s="24">
        <v>72944367</v>
      </c>
      <c r="J35" s="6">
        <v>83121414</v>
      </c>
      <c r="K35" s="25">
        <v>90357841</v>
      </c>
    </row>
    <row r="36" spans="1:11" ht="13.5">
      <c r="A36" s="22" t="s">
        <v>39</v>
      </c>
      <c r="B36" s="6">
        <v>799624808</v>
      </c>
      <c r="C36" s="6">
        <v>775954645</v>
      </c>
      <c r="D36" s="23">
        <v>775726572</v>
      </c>
      <c r="E36" s="24">
        <v>801628318</v>
      </c>
      <c r="F36" s="6">
        <v>807948318</v>
      </c>
      <c r="G36" s="25">
        <v>807948318</v>
      </c>
      <c r="H36" s="26">
        <v>989469143</v>
      </c>
      <c r="I36" s="24">
        <v>773446759</v>
      </c>
      <c r="J36" s="6">
        <v>775669593</v>
      </c>
      <c r="K36" s="25">
        <v>763644174</v>
      </c>
    </row>
    <row r="37" spans="1:11" ht="13.5">
      <c r="A37" s="22" t="s">
        <v>40</v>
      </c>
      <c r="B37" s="6">
        <v>48778370</v>
      </c>
      <c r="C37" s="6">
        <v>61029431</v>
      </c>
      <c r="D37" s="23">
        <v>54671809</v>
      </c>
      <c r="E37" s="24">
        <v>29715273</v>
      </c>
      <c r="F37" s="6">
        <v>30366541</v>
      </c>
      <c r="G37" s="25">
        <v>30366541</v>
      </c>
      <c r="H37" s="26">
        <v>48675883</v>
      </c>
      <c r="I37" s="24">
        <v>25583031</v>
      </c>
      <c r="J37" s="6">
        <v>23936722</v>
      </c>
      <c r="K37" s="25">
        <v>23050684</v>
      </c>
    </row>
    <row r="38" spans="1:11" ht="13.5">
      <c r="A38" s="22" t="s">
        <v>41</v>
      </c>
      <c r="B38" s="6">
        <v>78401166</v>
      </c>
      <c r="C38" s="6">
        <v>82270580</v>
      </c>
      <c r="D38" s="23">
        <v>92194039</v>
      </c>
      <c r="E38" s="24">
        <v>44114311</v>
      </c>
      <c r="F38" s="6">
        <v>44114311</v>
      </c>
      <c r="G38" s="25">
        <v>44114311</v>
      </c>
      <c r="H38" s="26">
        <v>98279988</v>
      </c>
      <c r="I38" s="24">
        <v>42356098</v>
      </c>
      <c r="J38" s="6">
        <v>40153580</v>
      </c>
      <c r="K38" s="25">
        <v>37807819</v>
      </c>
    </row>
    <row r="39" spans="1:11" ht="13.5">
      <c r="A39" s="22" t="s">
        <v>42</v>
      </c>
      <c r="B39" s="6">
        <v>767060383</v>
      </c>
      <c r="C39" s="6">
        <v>756224665</v>
      </c>
      <c r="D39" s="23">
        <v>747362562</v>
      </c>
      <c r="E39" s="24">
        <v>786250041</v>
      </c>
      <c r="F39" s="6">
        <v>794309018</v>
      </c>
      <c r="G39" s="25">
        <v>794309018</v>
      </c>
      <c r="H39" s="26">
        <v>941974557</v>
      </c>
      <c r="I39" s="24">
        <v>778451998</v>
      </c>
      <c r="J39" s="6">
        <v>794700704</v>
      </c>
      <c r="K39" s="25">
        <v>793143512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64836841</v>
      </c>
      <c r="C42" s="6">
        <v>13487584</v>
      </c>
      <c r="D42" s="23">
        <v>-20611949</v>
      </c>
      <c r="E42" s="24">
        <v>30440439</v>
      </c>
      <c r="F42" s="6">
        <v>46874275</v>
      </c>
      <c r="G42" s="25">
        <v>46874275</v>
      </c>
      <c r="H42" s="26">
        <v>85396561</v>
      </c>
      <c r="I42" s="24">
        <v>32959817</v>
      </c>
      <c r="J42" s="6">
        <v>30142121</v>
      </c>
      <c r="K42" s="25">
        <v>34818128</v>
      </c>
    </row>
    <row r="43" spans="1:11" ht="13.5">
      <c r="A43" s="22" t="s">
        <v>45</v>
      </c>
      <c r="B43" s="6">
        <v>-62929199</v>
      </c>
      <c r="C43" s="6">
        <v>-13530865</v>
      </c>
      <c r="D43" s="23">
        <v>24041039</v>
      </c>
      <c r="E43" s="24">
        <v>-30406771</v>
      </c>
      <c r="F43" s="6">
        <v>-49205771</v>
      </c>
      <c r="G43" s="25">
        <v>-49205771</v>
      </c>
      <c r="H43" s="26">
        <v>-89417638</v>
      </c>
      <c r="I43" s="24">
        <v>-34500189</v>
      </c>
      <c r="J43" s="6">
        <v>-24993316</v>
      </c>
      <c r="K43" s="25">
        <v>-26189804</v>
      </c>
    </row>
    <row r="44" spans="1:11" ht="13.5">
      <c r="A44" s="22" t="s">
        <v>46</v>
      </c>
      <c r="B44" s="6">
        <v>-2480230</v>
      </c>
      <c r="C44" s="6">
        <v>-1263677</v>
      </c>
      <c r="D44" s="23">
        <v>454092</v>
      </c>
      <c r="E44" s="24">
        <v>-3386736</v>
      </c>
      <c r="F44" s="6">
        <v>-3386736</v>
      </c>
      <c r="G44" s="25">
        <v>-3386736</v>
      </c>
      <c r="H44" s="26">
        <v>-2977755</v>
      </c>
      <c r="I44" s="24">
        <v>-3124354</v>
      </c>
      <c r="J44" s="6">
        <v>-3311815</v>
      </c>
      <c r="K44" s="25">
        <v>-3510524</v>
      </c>
    </row>
    <row r="45" spans="1:11" ht="13.5">
      <c r="A45" s="34" t="s">
        <v>47</v>
      </c>
      <c r="B45" s="7">
        <v>8103231</v>
      </c>
      <c r="C45" s="7">
        <v>6796273</v>
      </c>
      <c r="D45" s="64">
        <v>10679414</v>
      </c>
      <c r="E45" s="65">
        <v>10677440</v>
      </c>
      <c r="F45" s="7">
        <v>9635207</v>
      </c>
      <c r="G45" s="66">
        <v>9635207</v>
      </c>
      <c r="H45" s="67">
        <v>3680609</v>
      </c>
      <c r="I45" s="65">
        <v>4970482</v>
      </c>
      <c r="J45" s="7">
        <v>6807472</v>
      </c>
      <c r="K45" s="66">
        <v>11925272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46651681</v>
      </c>
      <c r="C48" s="6">
        <v>39834510</v>
      </c>
      <c r="D48" s="23">
        <v>15353438</v>
      </c>
      <c r="E48" s="24">
        <v>10677443</v>
      </c>
      <c r="F48" s="6">
        <v>9635208</v>
      </c>
      <c r="G48" s="25">
        <v>9635208</v>
      </c>
      <c r="H48" s="26">
        <v>11985406</v>
      </c>
      <c r="I48" s="24">
        <v>4970487</v>
      </c>
      <c r="J48" s="6">
        <v>11069101</v>
      </c>
      <c r="K48" s="25">
        <v>16143960</v>
      </c>
    </row>
    <row r="49" spans="1:11" ht="13.5">
      <c r="A49" s="22" t="s">
        <v>50</v>
      </c>
      <c r="B49" s="6">
        <f>+B75</f>
        <v>-6436948.442690432</v>
      </c>
      <c r="C49" s="6">
        <f aca="true" t="shared" si="6" ref="C49:K49">+C75</f>
        <v>-22637688.28752558</v>
      </c>
      <c r="D49" s="23">
        <f t="shared" si="6"/>
        <v>-28695753.188383833</v>
      </c>
      <c r="E49" s="24">
        <f t="shared" si="6"/>
        <v>-15405052.420642756</v>
      </c>
      <c r="F49" s="6">
        <f t="shared" si="6"/>
        <v>-26950047.54804313</v>
      </c>
      <c r="G49" s="25">
        <f t="shared" si="6"/>
        <v>-26950047.54804313</v>
      </c>
      <c r="H49" s="26">
        <f t="shared" si="6"/>
        <v>-30560216.383042023</v>
      </c>
      <c r="I49" s="24">
        <f t="shared" si="6"/>
        <v>-30617264.518617377</v>
      </c>
      <c r="J49" s="6">
        <f t="shared" si="6"/>
        <v>-35425432.4129629</v>
      </c>
      <c r="K49" s="25">
        <f t="shared" si="6"/>
        <v>-37773426.036520176</v>
      </c>
    </row>
    <row r="50" spans="1:11" ht="13.5">
      <c r="A50" s="34" t="s">
        <v>51</v>
      </c>
      <c r="B50" s="7">
        <f>+B48-B49</f>
        <v>53088629.44269043</v>
      </c>
      <c r="C50" s="7">
        <f aca="true" t="shared" si="7" ref="C50:K50">+C48-C49</f>
        <v>62472198.28752558</v>
      </c>
      <c r="D50" s="64">
        <f t="shared" si="7"/>
        <v>44049191.18838383</v>
      </c>
      <c r="E50" s="65">
        <f t="shared" si="7"/>
        <v>26082495.420642756</v>
      </c>
      <c r="F50" s="7">
        <f t="shared" si="7"/>
        <v>36585255.54804313</v>
      </c>
      <c r="G50" s="66">
        <f t="shared" si="7"/>
        <v>36585255.54804313</v>
      </c>
      <c r="H50" s="67">
        <f t="shared" si="7"/>
        <v>42545622.38304202</v>
      </c>
      <c r="I50" s="65">
        <f t="shared" si="7"/>
        <v>35587751.51861738</v>
      </c>
      <c r="J50" s="7">
        <f t="shared" si="7"/>
        <v>46494533.4129629</v>
      </c>
      <c r="K50" s="66">
        <f t="shared" si="7"/>
        <v>53917386.036520176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799624812</v>
      </c>
      <c r="C53" s="6">
        <v>770448608</v>
      </c>
      <c r="D53" s="23">
        <v>775727534</v>
      </c>
      <c r="E53" s="24">
        <v>801628318</v>
      </c>
      <c r="F53" s="6">
        <v>820427318</v>
      </c>
      <c r="G53" s="25">
        <v>820427318</v>
      </c>
      <c r="H53" s="26">
        <v>975836612</v>
      </c>
      <c r="I53" s="24">
        <v>766175211</v>
      </c>
      <c r="J53" s="6">
        <v>809727852</v>
      </c>
      <c r="K53" s="25">
        <v>837874340</v>
      </c>
    </row>
    <row r="54" spans="1:11" ht="13.5">
      <c r="A54" s="22" t="s">
        <v>128</v>
      </c>
      <c r="B54" s="6">
        <v>41824544</v>
      </c>
      <c r="C54" s="6">
        <v>42804584</v>
      </c>
      <c r="D54" s="23">
        <v>42063440</v>
      </c>
      <c r="E54" s="24">
        <v>30741097</v>
      </c>
      <c r="F54" s="6">
        <v>30741096</v>
      </c>
      <c r="G54" s="25">
        <v>30741096</v>
      </c>
      <c r="H54" s="26">
        <v>47420368</v>
      </c>
      <c r="I54" s="24">
        <v>32339632</v>
      </c>
      <c r="J54" s="6">
        <v>34118312</v>
      </c>
      <c r="K54" s="25">
        <v>35994820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12523508</v>
      </c>
      <c r="C56" s="6">
        <v>21867778</v>
      </c>
      <c r="D56" s="23">
        <v>22524750</v>
      </c>
      <c r="E56" s="24">
        <v>27113074</v>
      </c>
      <c r="F56" s="6">
        <v>0</v>
      </c>
      <c r="G56" s="25">
        <v>0</v>
      </c>
      <c r="H56" s="26">
        <v>0</v>
      </c>
      <c r="I56" s="24">
        <v>19036444</v>
      </c>
      <c r="J56" s="6">
        <v>20083450</v>
      </c>
      <c r="K56" s="25">
        <v>21188039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35612667</v>
      </c>
      <c r="C60" s="6">
        <v>46172068</v>
      </c>
      <c r="D60" s="23">
        <v>52611983</v>
      </c>
      <c r="E60" s="24">
        <v>41149977</v>
      </c>
      <c r="F60" s="6">
        <v>35325665</v>
      </c>
      <c r="G60" s="25">
        <v>35325665</v>
      </c>
      <c r="H60" s="26">
        <v>35325665</v>
      </c>
      <c r="I60" s="24">
        <v>53683513</v>
      </c>
      <c r="J60" s="6">
        <v>56367689</v>
      </c>
      <c r="K60" s="25">
        <v>59186073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133</v>
      </c>
      <c r="B70" s="5">
        <f>IF(ISERROR(B71/B72),0,(B71/B72))</f>
        <v>0.9924871186795947</v>
      </c>
      <c r="C70" s="5">
        <f aca="true" t="shared" si="8" ref="C70:K70">IF(ISERROR(C71/C72),0,(C71/C72))</f>
        <v>0.9295670625555142</v>
      </c>
      <c r="D70" s="5">
        <f t="shared" si="8"/>
        <v>0.8730204671068337</v>
      </c>
      <c r="E70" s="5">
        <f t="shared" si="8"/>
        <v>0.8233904299774193</v>
      </c>
      <c r="F70" s="5">
        <f t="shared" si="8"/>
        <v>0.8513892838755122</v>
      </c>
      <c r="G70" s="5">
        <f t="shared" si="8"/>
        <v>0.8513892838755122</v>
      </c>
      <c r="H70" s="5">
        <f t="shared" si="8"/>
        <v>1.0039877636076773</v>
      </c>
      <c r="I70" s="5">
        <f t="shared" si="8"/>
        <v>0.8817991487114959</v>
      </c>
      <c r="J70" s="5">
        <f t="shared" si="8"/>
        <v>0.8817767919950453</v>
      </c>
      <c r="K70" s="5">
        <f t="shared" si="8"/>
        <v>0.8817707436230181</v>
      </c>
    </row>
    <row r="71" spans="1:11" ht="12.75" hidden="1">
      <c r="A71" s="1" t="s">
        <v>134</v>
      </c>
      <c r="B71" s="1">
        <f>+B83</f>
        <v>218669384</v>
      </c>
      <c r="C71" s="1">
        <f aca="true" t="shared" si="9" ref="C71:K71">+C83</f>
        <v>225993378</v>
      </c>
      <c r="D71" s="1">
        <f t="shared" si="9"/>
        <v>266134125</v>
      </c>
      <c r="E71" s="1">
        <f t="shared" si="9"/>
        <v>276978767</v>
      </c>
      <c r="F71" s="1">
        <f t="shared" si="9"/>
        <v>250407936</v>
      </c>
      <c r="G71" s="1">
        <f t="shared" si="9"/>
        <v>250407936</v>
      </c>
      <c r="H71" s="1">
        <f t="shared" si="9"/>
        <v>268446693</v>
      </c>
      <c r="I71" s="1">
        <f t="shared" si="9"/>
        <v>276872927</v>
      </c>
      <c r="J71" s="1">
        <f t="shared" si="9"/>
        <v>293082368</v>
      </c>
      <c r="K71" s="1">
        <f t="shared" si="9"/>
        <v>310256243</v>
      </c>
    </row>
    <row r="72" spans="1:11" ht="12.75" hidden="1">
      <c r="A72" s="1" t="s">
        <v>135</v>
      </c>
      <c r="B72" s="1">
        <f>+B77</f>
        <v>220324657</v>
      </c>
      <c r="C72" s="1">
        <f aca="true" t="shared" si="10" ref="C72:K72">+C77</f>
        <v>243116809</v>
      </c>
      <c r="D72" s="1">
        <f t="shared" si="10"/>
        <v>304842939</v>
      </c>
      <c r="E72" s="1">
        <f t="shared" si="10"/>
        <v>336388130</v>
      </c>
      <c r="F72" s="1">
        <f t="shared" si="10"/>
        <v>294116852</v>
      </c>
      <c r="G72" s="1">
        <f t="shared" si="10"/>
        <v>294116852</v>
      </c>
      <c r="H72" s="1">
        <f t="shared" si="10"/>
        <v>267380443</v>
      </c>
      <c r="I72" s="1">
        <f t="shared" si="10"/>
        <v>313986385</v>
      </c>
      <c r="J72" s="1">
        <f t="shared" si="10"/>
        <v>332377049</v>
      </c>
      <c r="K72" s="1">
        <f t="shared" si="10"/>
        <v>351855905</v>
      </c>
    </row>
    <row r="73" spans="1:11" ht="12.75" hidden="1">
      <c r="A73" s="1" t="s">
        <v>136</v>
      </c>
      <c r="B73" s="1">
        <f>+B74</f>
        <v>45510124.83333333</v>
      </c>
      <c r="C73" s="1">
        <f aca="true" t="shared" si="11" ref="C73:K73">+(C78+C80+C81+C82)-(B78+B80+B81+B82)</f>
        <v>35772091</v>
      </c>
      <c r="D73" s="1">
        <f t="shared" si="11"/>
        <v>19412879</v>
      </c>
      <c r="E73" s="1">
        <f t="shared" si="11"/>
        <v>-55374536</v>
      </c>
      <c r="F73" s="1">
        <f>+(F78+F80+F81+F82)-(D78+D80+D81+D82)</f>
        <v>-51942056</v>
      </c>
      <c r="G73" s="1">
        <f>+(G78+G80+G81+G82)-(D78+D80+D81+D82)</f>
        <v>-51942056</v>
      </c>
      <c r="H73" s="1">
        <f>+(H78+H80+H81+H82)-(D78+D80+D81+D82)</f>
        <v>-15672521</v>
      </c>
      <c r="I73" s="1">
        <f>+(I78+I80+I81+I82)-(E78+E80+E81+E82)</f>
        <v>20200016</v>
      </c>
      <c r="J73" s="1">
        <f t="shared" si="11"/>
        <v>4078433</v>
      </c>
      <c r="K73" s="1">
        <f t="shared" si="11"/>
        <v>2161568</v>
      </c>
    </row>
    <row r="74" spans="1:11" ht="12.75" hidden="1">
      <c r="A74" s="1" t="s">
        <v>137</v>
      </c>
      <c r="B74" s="1">
        <f>+TREND(C74:E74)</f>
        <v>45510124.83333333</v>
      </c>
      <c r="C74" s="1">
        <f>+C73</f>
        <v>35772091</v>
      </c>
      <c r="D74" s="1">
        <f aca="true" t="shared" si="12" ref="D74:K74">+D73</f>
        <v>19412879</v>
      </c>
      <c r="E74" s="1">
        <f t="shared" si="12"/>
        <v>-55374536</v>
      </c>
      <c r="F74" s="1">
        <f t="shared" si="12"/>
        <v>-51942056</v>
      </c>
      <c r="G74" s="1">
        <f t="shared" si="12"/>
        <v>-51942056</v>
      </c>
      <c r="H74" s="1">
        <f t="shared" si="12"/>
        <v>-15672521</v>
      </c>
      <c r="I74" s="1">
        <f t="shared" si="12"/>
        <v>20200016</v>
      </c>
      <c r="J74" s="1">
        <f t="shared" si="12"/>
        <v>4078433</v>
      </c>
      <c r="K74" s="1">
        <f t="shared" si="12"/>
        <v>2161568</v>
      </c>
    </row>
    <row r="75" spans="1:11" ht="12.75" hidden="1">
      <c r="A75" s="1" t="s">
        <v>138</v>
      </c>
      <c r="B75" s="1">
        <f>+B84-(((B80+B81+B78)*B70)-B79)</f>
        <v>-6436948.442690432</v>
      </c>
      <c r="C75" s="1">
        <f aca="true" t="shared" si="13" ref="C75:K75">+C84-(((C80+C81+C78)*C70)-C79)</f>
        <v>-22637688.28752558</v>
      </c>
      <c r="D75" s="1">
        <f t="shared" si="13"/>
        <v>-28695753.188383833</v>
      </c>
      <c r="E75" s="1">
        <f t="shared" si="13"/>
        <v>-15405052.420642756</v>
      </c>
      <c r="F75" s="1">
        <f t="shared" si="13"/>
        <v>-26950047.54804313</v>
      </c>
      <c r="G75" s="1">
        <f t="shared" si="13"/>
        <v>-26950047.54804313</v>
      </c>
      <c r="H75" s="1">
        <f t="shared" si="13"/>
        <v>-30560216.383042023</v>
      </c>
      <c r="I75" s="1">
        <f t="shared" si="13"/>
        <v>-30617264.518617377</v>
      </c>
      <c r="J75" s="1">
        <f t="shared" si="13"/>
        <v>-35425432.4129629</v>
      </c>
      <c r="K75" s="1">
        <f t="shared" si="13"/>
        <v>-37773426.036520176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220324657</v>
      </c>
      <c r="C77" s="3">
        <v>243116809</v>
      </c>
      <c r="D77" s="3">
        <v>304842939</v>
      </c>
      <c r="E77" s="3">
        <v>336388130</v>
      </c>
      <c r="F77" s="3">
        <v>294116852</v>
      </c>
      <c r="G77" s="3">
        <v>294116852</v>
      </c>
      <c r="H77" s="3">
        <v>267380443</v>
      </c>
      <c r="I77" s="3">
        <v>313986385</v>
      </c>
      <c r="J77" s="3">
        <v>332377049</v>
      </c>
      <c r="K77" s="3">
        <v>351855905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41166138</v>
      </c>
      <c r="C79" s="3">
        <v>53065260</v>
      </c>
      <c r="D79" s="3">
        <v>47283136</v>
      </c>
      <c r="E79" s="3">
        <v>16196065</v>
      </c>
      <c r="F79" s="3">
        <v>16196065</v>
      </c>
      <c r="G79" s="3">
        <v>16196065</v>
      </c>
      <c r="H79" s="3">
        <v>40631305</v>
      </c>
      <c r="I79" s="3">
        <v>20145688</v>
      </c>
      <c r="J79" s="3">
        <v>18427568</v>
      </c>
      <c r="K79" s="3">
        <v>17452688</v>
      </c>
    </row>
    <row r="80" spans="1:11" ht="12.75" hidden="1">
      <c r="A80" s="2" t="s">
        <v>67</v>
      </c>
      <c r="B80" s="3">
        <v>31353805</v>
      </c>
      <c r="C80" s="3">
        <v>45655936</v>
      </c>
      <c r="D80" s="3">
        <v>65268456</v>
      </c>
      <c r="E80" s="3">
        <v>47773864</v>
      </c>
      <c r="F80" s="3">
        <v>51206344</v>
      </c>
      <c r="G80" s="3">
        <v>51206344</v>
      </c>
      <c r="H80" s="3">
        <v>64708722</v>
      </c>
      <c r="I80" s="3">
        <v>67973880</v>
      </c>
      <c r="J80" s="3">
        <v>72052313</v>
      </c>
      <c r="K80" s="3">
        <v>74213881</v>
      </c>
    </row>
    <row r="81" spans="1:11" ht="12.75" hidden="1">
      <c r="A81" s="2" t="s">
        <v>68</v>
      </c>
      <c r="B81" s="3">
        <v>16609625</v>
      </c>
      <c r="C81" s="3">
        <v>38079585</v>
      </c>
      <c r="D81" s="3">
        <v>21761450</v>
      </c>
      <c r="E81" s="3">
        <v>0</v>
      </c>
      <c r="F81" s="3">
        <v>0</v>
      </c>
      <c r="G81" s="3">
        <v>0</v>
      </c>
      <c r="H81" s="3">
        <v>6648663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16118494</v>
      </c>
      <c r="E82" s="3">
        <v>0</v>
      </c>
      <c r="F82" s="3">
        <v>0</v>
      </c>
      <c r="G82" s="3">
        <v>0</v>
      </c>
      <c r="H82" s="3">
        <v>16118494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218669384</v>
      </c>
      <c r="C83" s="3">
        <v>225993378</v>
      </c>
      <c r="D83" s="3">
        <v>266134125</v>
      </c>
      <c r="E83" s="3">
        <v>276978767</v>
      </c>
      <c r="F83" s="3">
        <v>250407936</v>
      </c>
      <c r="G83" s="3">
        <v>250407936</v>
      </c>
      <c r="H83" s="3">
        <v>268446693</v>
      </c>
      <c r="I83" s="3">
        <v>276872927</v>
      </c>
      <c r="J83" s="3">
        <v>293082368</v>
      </c>
      <c r="K83" s="3">
        <v>310256243</v>
      </c>
    </row>
    <row r="84" spans="1:11" ht="12.75" hidden="1">
      <c r="A84" s="2" t="s">
        <v>71</v>
      </c>
      <c r="B84" s="3">
        <v>0</v>
      </c>
      <c r="C84" s="3">
        <v>2134834</v>
      </c>
      <c r="D84" s="3">
        <v>0</v>
      </c>
      <c r="E84" s="3">
        <v>7735425</v>
      </c>
      <c r="F84" s="3">
        <v>450420</v>
      </c>
      <c r="G84" s="3">
        <v>450420</v>
      </c>
      <c r="H84" s="3">
        <v>450420</v>
      </c>
      <c r="I84" s="3">
        <v>9176357</v>
      </c>
      <c r="J84" s="3">
        <v>9681057</v>
      </c>
      <c r="K84" s="3">
        <v>10213515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2018-10-17T14:25:23Z</dcterms:created>
  <dcterms:modified xsi:type="dcterms:W3CDTF">2018-10-17T14:26:15Z</dcterms:modified>
  <cp:category/>
  <cp:version/>
  <cp:contentType/>
  <cp:contentStatus/>
</cp:coreProperties>
</file>