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'BUF'!$A$1:$K$69</definedName>
    <definedName name="_xlnm.Print_Area" localSheetId="8">'CPT'!$A$1:$K$69</definedName>
    <definedName name="_xlnm.Print_Area" localSheetId="4">'EKU'!$A$1:$K$69</definedName>
    <definedName name="_xlnm.Print_Area" localSheetId="7">'ETH'!$A$1:$K$69</definedName>
    <definedName name="_xlnm.Print_Area" localSheetId="5">'JHB'!$A$1:$K$69</definedName>
    <definedName name="_xlnm.Print_Area" localSheetId="3">'MAN'!$A$1:$K$69</definedName>
    <definedName name="_xlnm.Print_Area" localSheetId="2">'NMA'!$A$1:$K$69</definedName>
    <definedName name="_xlnm.Print_Area" localSheetId="0">'Summary'!$A$1:$K$69</definedName>
    <definedName name="_xlnm.Print_Area" localSheetId="6">'TSH'!$A$1:$K$69</definedName>
  </definedNames>
  <calcPr fullCalcOnLoad="1"/>
</workbook>
</file>

<file path=xl/sharedStrings.xml><?xml version="1.0" encoding="utf-8"?>
<sst xmlns="http://schemas.openxmlformats.org/spreadsheetml/2006/main" count="801" uniqueCount="93">
  <si>
    <t>Eastern Cape: Buffalo City(BUF) - Table A1 Budget Summary for 4th Quarter ended 30 June 2018 (Figures Finalised as at 2018/10/17)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</si>
  <si>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</si>
  <si>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</si>
  <si>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</si>
  <si>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</si>
  <si>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</si>
  <si>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</si>
  <si>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</si>
  <si>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</si>
  <si>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</si>
  <si>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</si>
  <si>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</si>
  <si>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</si>
  <si>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</si>
  <si>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</si>
  <si>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</si>
  <si>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</si>
  <si>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</si>
  <si>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</si>
  <si>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</si>
  <si>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</si>
  <si>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</si>
  <si>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</si>
  <si>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</si>
  <si>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</si>
  <si>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</si>
  <si>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</si>
  <si>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</si>
  <si>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</si>
  <si>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</si>
  <si>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</si>
  <si>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</si>
  <si>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</si>
  <si>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</si>
  <si>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</si>
  <si>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</si>
  <si>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</si>
  <si>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</si>
  <si>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</si>
  <si>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</si>
  <si>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</si>
  <si>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</si>
  <si>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</si>
  <si>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</si>
  <si>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</si>
  <si>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</si>
  <si>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</si>
  <si>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</si>
  <si>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</si>
  <si>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</si>
  <si>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</si>
  <si>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</si>
  <si>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</si>
  <si>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</si>
  <si>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</si>
  <si>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</si>
  <si>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</si>
  <si>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</si>
  <si>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</si>
  <si>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</si>
  <si>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</si>
  <si>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</si>
  <si>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</si>
  <si>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</si>
  <si>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</si>
  <si>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</si>
  <si>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</si>
  <si>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</si>
  <si>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</si>
  <si>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</si>
  <si>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</si>
  <si>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</si>
  <si>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</si>
  <si>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2018 (Figures Finalised as at 2018/10/17)</t>
  </si>
  <si>
    <t>Free State: Mangaung(MAN) - Table A1 Budget Summary for 4th Quarter ended 30 June 2018 (Figures Finalised as at 2018/10/17)</t>
  </si>
  <si>
    <t>Gauteng: City of Ekurhuleni(EKU) - Table A1 Budget Summary for 4th Quarter ended 30 June 2018 (Figures Finalised as at 2018/10/17)</t>
  </si>
  <si>
    <t>Gauteng: City of Johannesburg(JHB) - Table A1 Budget Summary for 4th Quarter ended 30 June 2018 (Figures Finalised as at 2018/10/17)</t>
  </si>
  <si>
    <t>Gauteng: City of Tshwane(TSH) - Table A1 Budget Summary for 4th Quarter ended 30 June 2018 (Figures Finalised as at 2018/10/17)</t>
  </si>
  <si>
    <t>Kwazulu-Natal: eThekwini(ETH) - Table A1 Budget Summary for 4th Quarter ended 30 June 2018 (Figures Finalised as at 2018/10/17)</t>
  </si>
  <si>
    <t>Western Cape: Cape Town(CPT) - Table A1 Budget Summary for 4th Quarter ended 30 June 2018 (Figures Finalised as at 2018/10/17)</t>
  </si>
  <si>
    <t>Summary - Table A1 Budget Summary for 4th Quarter ended 30 June 2018 (Figures Finalised as at 2018/10/17)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</si>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</sst>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30998142717</v>
      </c>
      <c r="C5" s="6">
        <v>33714520373</v>
      </c>
      <c r="D5" s="23">
        <v>36224071451</v>
      </c>
      <c r="E5" s="24">
        <v>40491171665</v>
      </c>
      <c r="F5" s="6">
        <v>40715080279</v>
      </c>
      <c r="G5" s="25">
        <v>40715080279</v>
      </c>
      <c r="H5" s="26">
        <v>40631331085</v>
      </c>
      <c r="I5" s="24">
        <v>44281816064</v>
      </c>
      <c r="J5" s="6">
        <v>47575492637</v>
      </c>
      <c r="K5" s="25">
        <v>51056650260</v>
      </c>
    </row>
    <row r="6" spans="1:11" ht="13.5">
      <c r="A6" s="22" t="s">
        <v>18</v>
      </c>
      <c r="B6" s="6">
        <v>90017456719</v>
      </c>
      <c r="C6" s="6">
        <v>98495703475</v>
      </c>
      <c r="D6" s="23">
        <v>106321257864</v>
      </c>
      <c r="E6" s="24">
        <v>115349313478</v>
      </c>
      <c r="F6" s="6">
        <v>111850138938</v>
      </c>
      <c r="G6" s="25">
        <v>111850138938</v>
      </c>
      <c r="H6" s="26">
        <v>103486281216</v>
      </c>
      <c r="I6" s="24">
        <v>120851849218</v>
      </c>
      <c r="J6" s="6">
        <v>132378461290</v>
      </c>
      <c r="K6" s="25">
        <v>143728692274</v>
      </c>
    </row>
    <row r="7" spans="1:11" ht="13.5">
      <c r="A7" s="22" t="s">
        <v>19</v>
      </c>
      <c r="B7" s="6">
        <v>2159863354</v>
      </c>
      <c r="C7" s="6">
        <v>2861043952</v>
      </c>
      <c r="D7" s="23">
        <v>3032350843</v>
      </c>
      <c r="E7" s="24">
        <v>3135982860</v>
      </c>
      <c r="F7" s="6">
        <v>2444368804</v>
      </c>
      <c r="G7" s="25">
        <v>2444368804</v>
      </c>
      <c r="H7" s="26">
        <v>3050315396</v>
      </c>
      <c r="I7" s="24">
        <v>2523553405</v>
      </c>
      <c r="J7" s="6">
        <v>2605483053</v>
      </c>
      <c r="K7" s="25">
        <v>2691830122</v>
      </c>
    </row>
    <row r="8" spans="1:11" ht="13.5">
      <c r="A8" s="22" t="s">
        <v>20</v>
      </c>
      <c r="B8" s="6">
        <v>22226271928</v>
      </c>
      <c r="C8" s="6">
        <v>25638520061</v>
      </c>
      <c r="D8" s="23">
        <v>27362241238</v>
      </c>
      <c r="E8" s="24">
        <v>30187405072</v>
      </c>
      <c r="F8" s="6">
        <v>33793538096</v>
      </c>
      <c r="G8" s="25">
        <v>33793538096</v>
      </c>
      <c r="H8" s="26">
        <v>32163221519</v>
      </c>
      <c r="I8" s="24">
        <v>35527496315</v>
      </c>
      <c r="J8" s="6">
        <v>37707248242</v>
      </c>
      <c r="K8" s="25">
        <v>40628740895</v>
      </c>
    </row>
    <row r="9" spans="1:11" ht="13.5">
      <c r="A9" s="22" t="s">
        <v>21</v>
      </c>
      <c r="B9" s="6">
        <v>16118614569</v>
      </c>
      <c r="C9" s="6">
        <v>14879952895</v>
      </c>
      <c r="D9" s="23">
        <v>15895759760</v>
      </c>
      <c r="E9" s="24">
        <v>15723151882</v>
      </c>
      <c r="F9" s="6">
        <v>13871039108</v>
      </c>
      <c r="G9" s="25">
        <v>13871039108</v>
      </c>
      <c r="H9" s="26">
        <v>14046919856</v>
      </c>
      <c r="I9" s="24">
        <v>15805930034</v>
      </c>
      <c r="J9" s="6">
        <v>16849274887</v>
      </c>
      <c r="K9" s="25">
        <v>17892216019</v>
      </c>
    </row>
    <row r="10" spans="1:11" ht="25.5">
      <c r="A10" s="27" t="s">
        <v>81</v>
      </c>
      <c r="B10" s="28">
        <f>SUM(B5:B9)</f>
        <v>161520349287</v>
      </c>
      <c r="C10" s="29">
        <f aca="true" t="shared" si="0" ref="C10:K10">SUM(C5:C9)</f>
        <v>175589740756</v>
      </c>
      <c r="D10" s="30">
        <f t="shared" si="0"/>
        <v>188835681156</v>
      </c>
      <c r="E10" s="28">
        <f t="shared" si="0"/>
        <v>204887024957</v>
      </c>
      <c r="F10" s="29">
        <f t="shared" si="0"/>
        <v>202674165225</v>
      </c>
      <c r="G10" s="31">
        <f t="shared" si="0"/>
        <v>202674165225</v>
      </c>
      <c r="H10" s="32">
        <f t="shared" si="0"/>
        <v>193378069072</v>
      </c>
      <c r="I10" s="28">
        <f t="shared" si="0"/>
        <v>218990645036</v>
      </c>
      <c r="J10" s="29">
        <f t="shared" si="0"/>
        <v>237115960109</v>
      </c>
      <c r="K10" s="31">
        <f t="shared" si="0"/>
        <v>255998129570</v>
      </c>
    </row>
    <row r="11" spans="1:11" ht="13.5">
      <c r="A11" s="22" t="s">
        <v>22</v>
      </c>
      <c r="B11" s="6">
        <v>40722610209</v>
      </c>
      <c r="C11" s="6">
        <v>45717478099</v>
      </c>
      <c r="D11" s="23">
        <v>48759489468</v>
      </c>
      <c r="E11" s="24">
        <v>56319356774</v>
      </c>
      <c r="F11" s="6">
        <v>55961157418</v>
      </c>
      <c r="G11" s="25">
        <v>55961157418</v>
      </c>
      <c r="H11" s="26">
        <v>52125405890</v>
      </c>
      <c r="I11" s="24">
        <v>62268228302</v>
      </c>
      <c r="J11" s="6">
        <v>67320099253</v>
      </c>
      <c r="K11" s="25">
        <v>72410976459</v>
      </c>
    </row>
    <row r="12" spans="1:11" ht="13.5">
      <c r="A12" s="22" t="s">
        <v>23</v>
      </c>
      <c r="B12" s="6">
        <v>717347065</v>
      </c>
      <c r="C12" s="6">
        <v>760918066</v>
      </c>
      <c r="D12" s="23">
        <v>803221676</v>
      </c>
      <c r="E12" s="24">
        <v>883694263</v>
      </c>
      <c r="F12" s="6">
        <v>876139888</v>
      </c>
      <c r="G12" s="25">
        <v>876139888</v>
      </c>
      <c r="H12" s="26">
        <v>818049213</v>
      </c>
      <c r="I12" s="24">
        <v>957676835</v>
      </c>
      <c r="J12" s="6">
        <v>1021688127</v>
      </c>
      <c r="K12" s="25">
        <v>1089023874</v>
      </c>
    </row>
    <row r="13" spans="1:11" ht="13.5">
      <c r="A13" s="22" t="s">
        <v>82</v>
      </c>
      <c r="B13" s="6">
        <v>12084155159</v>
      </c>
      <c r="C13" s="6">
        <v>13155603643</v>
      </c>
      <c r="D13" s="23">
        <v>13493457372</v>
      </c>
      <c r="E13" s="24">
        <v>15462387989</v>
      </c>
      <c r="F13" s="6">
        <v>15243028815</v>
      </c>
      <c r="G13" s="25">
        <v>15243028815</v>
      </c>
      <c r="H13" s="26">
        <v>13516049214</v>
      </c>
      <c r="I13" s="24">
        <v>15937675280</v>
      </c>
      <c r="J13" s="6">
        <v>17229248778</v>
      </c>
      <c r="K13" s="25">
        <v>18390306866</v>
      </c>
    </row>
    <row r="14" spans="1:11" ht="13.5">
      <c r="A14" s="22" t="s">
        <v>24</v>
      </c>
      <c r="B14" s="6">
        <v>5218444433</v>
      </c>
      <c r="C14" s="6">
        <v>5955330710</v>
      </c>
      <c r="D14" s="23">
        <v>6622081296</v>
      </c>
      <c r="E14" s="24">
        <v>7749953550</v>
      </c>
      <c r="F14" s="6">
        <v>6859336729</v>
      </c>
      <c r="G14" s="25">
        <v>6859336729</v>
      </c>
      <c r="H14" s="26">
        <v>6792445610</v>
      </c>
      <c r="I14" s="24">
        <v>6994322625</v>
      </c>
      <c r="J14" s="6">
        <v>8068153222</v>
      </c>
      <c r="K14" s="25">
        <v>8838443443</v>
      </c>
    </row>
    <row r="15" spans="1:11" ht="13.5">
      <c r="A15" s="22" t="s">
        <v>25</v>
      </c>
      <c r="B15" s="6">
        <v>55283915747</v>
      </c>
      <c r="C15" s="6">
        <v>62184966843</v>
      </c>
      <c r="D15" s="23">
        <v>66899657227</v>
      </c>
      <c r="E15" s="24">
        <v>72040175779</v>
      </c>
      <c r="F15" s="6">
        <v>70687646378</v>
      </c>
      <c r="G15" s="25">
        <v>70687646378</v>
      </c>
      <c r="H15" s="26">
        <v>67172704408</v>
      </c>
      <c r="I15" s="24">
        <v>76477494724</v>
      </c>
      <c r="J15" s="6">
        <v>83767084599</v>
      </c>
      <c r="K15" s="25">
        <v>90240551229</v>
      </c>
    </row>
    <row r="16" spans="1:11" ht="13.5">
      <c r="A16" s="33" t="s">
        <v>26</v>
      </c>
      <c r="B16" s="6">
        <v>2291583630</v>
      </c>
      <c r="C16" s="6">
        <v>2230279505</v>
      </c>
      <c r="D16" s="23">
        <v>2550100956</v>
      </c>
      <c r="E16" s="24">
        <v>2201768838</v>
      </c>
      <c r="F16" s="6">
        <v>2354241023</v>
      </c>
      <c r="G16" s="25">
        <v>2354241023</v>
      </c>
      <c r="H16" s="26">
        <v>2191167950</v>
      </c>
      <c r="I16" s="24">
        <v>2197248758</v>
      </c>
      <c r="J16" s="6">
        <v>2162024498</v>
      </c>
      <c r="K16" s="25">
        <v>2270222721</v>
      </c>
    </row>
    <row r="17" spans="1:11" ht="13.5">
      <c r="A17" s="22" t="s">
        <v>27</v>
      </c>
      <c r="B17" s="6">
        <v>45001313298</v>
      </c>
      <c r="C17" s="6">
        <v>44496251520</v>
      </c>
      <c r="D17" s="23">
        <v>48353797567</v>
      </c>
      <c r="E17" s="24">
        <v>48308506297</v>
      </c>
      <c r="F17" s="6">
        <v>49569272098</v>
      </c>
      <c r="G17" s="25">
        <v>49569272098</v>
      </c>
      <c r="H17" s="26">
        <v>46366925341</v>
      </c>
      <c r="I17" s="24">
        <v>51962329070</v>
      </c>
      <c r="J17" s="6">
        <v>55210949712</v>
      </c>
      <c r="K17" s="25">
        <v>58780419881</v>
      </c>
    </row>
    <row r="18" spans="1:11" ht="13.5">
      <c r="A18" s="34" t="s">
        <v>28</v>
      </c>
      <c r="B18" s="35">
        <f>SUM(B11:B17)</f>
        <v>161319369541</v>
      </c>
      <c r="C18" s="36">
        <f aca="true" t="shared" si="1" ref="C18:K18">SUM(C11:C17)</f>
        <v>174500828386</v>
      </c>
      <c r="D18" s="37">
        <f t="shared" si="1"/>
        <v>187481805562</v>
      </c>
      <c r="E18" s="35">
        <f t="shared" si="1"/>
        <v>202965843490</v>
      </c>
      <c r="F18" s="36">
        <f t="shared" si="1"/>
        <v>201550822349</v>
      </c>
      <c r="G18" s="38">
        <f t="shared" si="1"/>
        <v>201550822349</v>
      </c>
      <c r="H18" s="39">
        <f t="shared" si="1"/>
        <v>188982747626</v>
      </c>
      <c r="I18" s="35">
        <f t="shared" si="1"/>
        <v>216794975594</v>
      </c>
      <c r="J18" s="36">
        <f t="shared" si="1"/>
        <v>234779248189</v>
      </c>
      <c r="K18" s="38">
        <f t="shared" si="1"/>
        <v>252019944473</v>
      </c>
    </row>
    <row r="19" spans="1:11" ht="13.5">
      <c r="A19" s="34" t="s">
        <v>29</v>
      </c>
      <c r="B19" s="40">
        <f>+B10-B18</f>
        <v>200979746</v>
      </c>
      <c r="C19" s="41">
        <f aca="true" t="shared" si="2" ref="C19:K19">+C10-C18</f>
        <v>1088912370</v>
      </c>
      <c r="D19" s="42">
        <f t="shared" si="2"/>
        <v>1353875594</v>
      </c>
      <c r="E19" s="40">
        <f t="shared" si="2"/>
        <v>1921181467</v>
      </c>
      <c r="F19" s="41">
        <f t="shared" si="2"/>
        <v>1123342876</v>
      </c>
      <c r="G19" s="43">
        <f t="shared" si="2"/>
        <v>1123342876</v>
      </c>
      <c r="H19" s="44">
        <f t="shared" si="2"/>
        <v>4395321446</v>
      </c>
      <c r="I19" s="40">
        <f t="shared" si="2"/>
        <v>2195669442</v>
      </c>
      <c r="J19" s="41">
        <f t="shared" si="2"/>
        <v>2336711920</v>
      </c>
      <c r="K19" s="43">
        <f t="shared" si="2"/>
        <v>3978185097</v>
      </c>
    </row>
    <row r="20" spans="1:11" ht="13.5">
      <c r="A20" s="22" t="s">
        <v>30</v>
      </c>
      <c r="B20" s="24">
        <v>15020992409</v>
      </c>
      <c r="C20" s="6">
        <v>15485643590</v>
      </c>
      <c r="D20" s="23">
        <v>14493586947</v>
      </c>
      <c r="E20" s="24">
        <v>17363005363</v>
      </c>
      <c r="F20" s="6">
        <v>16426334000</v>
      </c>
      <c r="G20" s="25">
        <v>16426334000</v>
      </c>
      <c r="H20" s="26">
        <v>13621097817</v>
      </c>
      <c r="I20" s="24">
        <v>15476237669</v>
      </c>
      <c r="J20" s="6">
        <v>16075547825</v>
      </c>
      <c r="K20" s="25">
        <v>17223690713</v>
      </c>
    </row>
    <row r="21" spans="1:11" ht="13.5">
      <c r="A21" s="22" t="s">
        <v>83</v>
      </c>
      <c r="B21" s="45">
        <v>61807013</v>
      </c>
      <c r="C21" s="46">
        <v>52111750</v>
      </c>
      <c r="D21" s="47">
        <v>84152473</v>
      </c>
      <c r="E21" s="45">
        <v>182584877</v>
      </c>
      <c r="F21" s="46">
        <v>0</v>
      </c>
      <c r="G21" s="48">
        <v>0</v>
      </c>
      <c r="H21" s="49">
        <v>-5715569</v>
      </c>
      <c r="I21" s="45">
        <v>139981760</v>
      </c>
      <c r="J21" s="46">
        <v>170525125</v>
      </c>
      <c r="K21" s="48">
        <v>198872886</v>
      </c>
    </row>
    <row r="22" spans="1:11" ht="25.5">
      <c r="A22" s="50" t="s">
        <v>84</v>
      </c>
      <c r="B22" s="51">
        <f>SUM(B19:B21)</f>
        <v>15283779168</v>
      </c>
      <c r="C22" s="52">
        <f aca="true" t="shared" si="3" ref="C22:K22">SUM(C19:C21)</f>
        <v>16626667710</v>
      </c>
      <c r="D22" s="53">
        <f t="shared" si="3"/>
        <v>15931615014</v>
      </c>
      <c r="E22" s="51">
        <f t="shared" si="3"/>
        <v>19466771707</v>
      </c>
      <c r="F22" s="52">
        <f t="shared" si="3"/>
        <v>17549676876</v>
      </c>
      <c r="G22" s="54">
        <f t="shared" si="3"/>
        <v>17549676876</v>
      </c>
      <c r="H22" s="55">
        <f t="shared" si="3"/>
        <v>18010703694</v>
      </c>
      <c r="I22" s="51">
        <f t="shared" si="3"/>
        <v>17811888871</v>
      </c>
      <c r="J22" s="52">
        <f t="shared" si="3"/>
        <v>18582784870</v>
      </c>
      <c r="K22" s="54">
        <f t="shared" si="3"/>
        <v>21400748696</v>
      </c>
    </row>
    <row r="23" spans="1:11" ht="13.5">
      <c r="A23" s="56" t="s">
        <v>31</v>
      </c>
      <c r="B23" s="6">
        <v>-1</v>
      </c>
      <c r="C23" s="6">
        <v>0</v>
      </c>
      <c r="D23" s="23">
        <v>0</v>
      </c>
      <c r="E23" s="24">
        <v>0</v>
      </c>
      <c r="F23" s="6">
        <v>1</v>
      </c>
      <c r="G23" s="25">
        <v>1</v>
      </c>
      <c r="H23" s="26">
        <v>0</v>
      </c>
      <c r="I23" s="24">
        <v>0</v>
      </c>
      <c r="J23" s="6">
        <v>0</v>
      </c>
      <c r="K23" s="25">
        <v>2</v>
      </c>
    </row>
    <row r="24" spans="1:11" ht="13.5">
      <c r="A24" s="57" t="s">
        <v>32</v>
      </c>
      <c r="B24" s="40">
        <f>SUM(B22:B23)</f>
        <v>15283779167</v>
      </c>
      <c r="C24" s="41">
        <f aca="true" t="shared" si="4" ref="C24:K24">SUM(C22:C23)</f>
        <v>16626667710</v>
      </c>
      <c r="D24" s="42">
        <f t="shared" si="4"/>
        <v>15931615014</v>
      </c>
      <c r="E24" s="40">
        <f t="shared" si="4"/>
        <v>19466771707</v>
      </c>
      <c r="F24" s="41">
        <f t="shared" si="4"/>
        <v>17549676877</v>
      </c>
      <c r="G24" s="43">
        <f t="shared" si="4"/>
        <v>17549676877</v>
      </c>
      <c r="H24" s="44">
        <f t="shared" si="4"/>
        <v>18010703694</v>
      </c>
      <c r="I24" s="40">
        <f t="shared" si="4"/>
        <v>17811888871</v>
      </c>
      <c r="J24" s="41">
        <f t="shared" si="4"/>
        <v>18582784870</v>
      </c>
      <c r="K24" s="43">
        <f t="shared" si="4"/>
        <v>21400748698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29849569738</v>
      </c>
      <c r="C27" s="7">
        <v>31885929689</v>
      </c>
      <c r="D27" s="64">
        <v>31351951799</v>
      </c>
      <c r="E27" s="65">
        <v>37916441447</v>
      </c>
      <c r="F27" s="7">
        <v>37258942350</v>
      </c>
      <c r="G27" s="66">
        <v>37258942350</v>
      </c>
      <c r="H27" s="67">
        <v>36671344838</v>
      </c>
      <c r="I27" s="65">
        <v>38928049552</v>
      </c>
      <c r="J27" s="7">
        <v>42619075577</v>
      </c>
      <c r="K27" s="66">
        <v>43452902713</v>
      </c>
    </row>
    <row r="28" spans="1:11" ht="13.5">
      <c r="A28" s="68" t="s">
        <v>30</v>
      </c>
      <c r="B28" s="6">
        <v>14576456228</v>
      </c>
      <c r="C28" s="6">
        <v>15289484418</v>
      </c>
      <c r="D28" s="23">
        <v>13906058991</v>
      </c>
      <c r="E28" s="24">
        <v>17309186691</v>
      </c>
      <c r="F28" s="6">
        <v>15994182284</v>
      </c>
      <c r="G28" s="25">
        <v>15994182284</v>
      </c>
      <c r="H28" s="26">
        <v>13366776304</v>
      </c>
      <c r="I28" s="24">
        <v>15483864290</v>
      </c>
      <c r="J28" s="6">
        <v>16084110995</v>
      </c>
      <c r="K28" s="25">
        <v>17169721724</v>
      </c>
    </row>
    <row r="29" spans="1:11" ht="13.5">
      <c r="A29" s="22" t="s">
        <v>86</v>
      </c>
      <c r="B29" s="6">
        <v>635755764</v>
      </c>
      <c r="C29" s="6">
        <v>670581393</v>
      </c>
      <c r="D29" s="23">
        <v>668296552</v>
      </c>
      <c r="E29" s="24">
        <v>541389603</v>
      </c>
      <c r="F29" s="6">
        <v>561656536</v>
      </c>
      <c r="G29" s="25">
        <v>561656536</v>
      </c>
      <c r="H29" s="26">
        <v>2554235551</v>
      </c>
      <c r="I29" s="24">
        <v>697478000</v>
      </c>
      <c r="J29" s="6">
        <v>641088000</v>
      </c>
      <c r="K29" s="25">
        <v>676317000</v>
      </c>
    </row>
    <row r="30" spans="1:11" ht="13.5">
      <c r="A30" s="22" t="s">
        <v>34</v>
      </c>
      <c r="B30" s="6">
        <v>8565084304</v>
      </c>
      <c r="C30" s="6">
        <v>6929196054</v>
      </c>
      <c r="D30" s="23">
        <v>6977307581</v>
      </c>
      <c r="E30" s="24">
        <v>11425975599</v>
      </c>
      <c r="F30" s="6">
        <v>12104933258</v>
      </c>
      <c r="G30" s="25">
        <v>12104933258</v>
      </c>
      <c r="H30" s="26">
        <v>11004094373</v>
      </c>
      <c r="I30" s="24">
        <v>13191148056</v>
      </c>
      <c r="J30" s="6">
        <v>14782742839</v>
      </c>
      <c r="K30" s="25">
        <v>14489092433</v>
      </c>
    </row>
    <row r="31" spans="1:11" ht="13.5">
      <c r="A31" s="22" t="s">
        <v>35</v>
      </c>
      <c r="B31" s="6">
        <v>6072273444</v>
      </c>
      <c r="C31" s="6">
        <v>8996667824</v>
      </c>
      <c r="D31" s="23">
        <v>9800288677</v>
      </c>
      <c r="E31" s="24">
        <v>8639889554</v>
      </c>
      <c r="F31" s="6">
        <v>8598170270</v>
      </c>
      <c r="G31" s="25">
        <v>8598170270</v>
      </c>
      <c r="H31" s="26">
        <v>9746238614</v>
      </c>
      <c r="I31" s="24">
        <v>9555559207</v>
      </c>
      <c r="J31" s="6">
        <v>11111133744</v>
      </c>
      <c r="K31" s="25">
        <v>11117771556</v>
      </c>
    </row>
    <row r="32" spans="1:11" ht="13.5">
      <c r="A32" s="34" t="s">
        <v>36</v>
      </c>
      <c r="B32" s="7">
        <f>SUM(B28:B31)</f>
        <v>29849569740</v>
      </c>
      <c r="C32" s="7">
        <f aca="true" t="shared" si="5" ref="C32:K32">SUM(C28:C31)</f>
        <v>31885929689</v>
      </c>
      <c r="D32" s="64">
        <f t="shared" si="5"/>
        <v>31351951801</v>
      </c>
      <c r="E32" s="65">
        <f t="shared" si="5"/>
        <v>37916441447</v>
      </c>
      <c r="F32" s="7">
        <f t="shared" si="5"/>
        <v>37258942348</v>
      </c>
      <c r="G32" s="66">
        <f t="shared" si="5"/>
        <v>37258942348</v>
      </c>
      <c r="H32" s="67">
        <f t="shared" si="5"/>
        <v>36671344842</v>
      </c>
      <c r="I32" s="65">
        <f t="shared" si="5"/>
        <v>38928049553</v>
      </c>
      <c r="J32" s="7">
        <f t="shared" si="5"/>
        <v>42619075578</v>
      </c>
      <c r="K32" s="66">
        <f t="shared" si="5"/>
        <v>43452902713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66973610481</v>
      </c>
      <c r="C35" s="6">
        <v>70068255250</v>
      </c>
      <c r="D35" s="23">
        <v>71245023239</v>
      </c>
      <c r="E35" s="24">
        <v>80521222481</v>
      </c>
      <c r="F35" s="6">
        <v>79790436276</v>
      </c>
      <c r="G35" s="25">
        <v>79790436276</v>
      </c>
      <c r="H35" s="26">
        <v>77824931266</v>
      </c>
      <c r="I35" s="24">
        <v>89705874785</v>
      </c>
      <c r="J35" s="6">
        <v>100800036182</v>
      </c>
      <c r="K35" s="25">
        <v>107363421456</v>
      </c>
    </row>
    <row r="36" spans="1:11" ht="13.5">
      <c r="A36" s="22" t="s">
        <v>39</v>
      </c>
      <c r="B36" s="6">
        <v>265404717535</v>
      </c>
      <c r="C36" s="6">
        <v>286263061288</v>
      </c>
      <c r="D36" s="23">
        <v>308709880104</v>
      </c>
      <c r="E36" s="24">
        <v>329065694820</v>
      </c>
      <c r="F36" s="6">
        <v>320017948268</v>
      </c>
      <c r="G36" s="25">
        <v>320017948268</v>
      </c>
      <c r="H36" s="26">
        <v>328414670265</v>
      </c>
      <c r="I36" s="24">
        <v>355051154006</v>
      </c>
      <c r="J36" s="6">
        <v>379757692092</v>
      </c>
      <c r="K36" s="25">
        <v>407270864137</v>
      </c>
    </row>
    <row r="37" spans="1:11" ht="13.5">
      <c r="A37" s="22" t="s">
        <v>40</v>
      </c>
      <c r="B37" s="6">
        <v>52259552816</v>
      </c>
      <c r="C37" s="6">
        <v>58919972707</v>
      </c>
      <c r="D37" s="23">
        <v>63115745443</v>
      </c>
      <c r="E37" s="24">
        <v>60692136906</v>
      </c>
      <c r="F37" s="6">
        <v>64495041498</v>
      </c>
      <c r="G37" s="25">
        <v>64495041498</v>
      </c>
      <c r="H37" s="26">
        <v>63654743293</v>
      </c>
      <c r="I37" s="24">
        <v>69283384259</v>
      </c>
      <c r="J37" s="6">
        <v>72637861236</v>
      </c>
      <c r="K37" s="25">
        <v>76238586578</v>
      </c>
    </row>
    <row r="38" spans="1:11" ht="13.5">
      <c r="A38" s="22" t="s">
        <v>41</v>
      </c>
      <c r="B38" s="6">
        <v>76417267793</v>
      </c>
      <c r="C38" s="6">
        <v>77668326100</v>
      </c>
      <c r="D38" s="23">
        <v>78293407575</v>
      </c>
      <c r="E38" s="24">
        <v>89198493464</v>
      </c>
      <c r="F38" s="6">
        <v>81853673412</v>
      </c>
      <c r="G38" s="25">
        <v>81853673412</v>
      </c>
      <c r="H38" s="26">
        <v>81894930128</v>
      </c>
      <c r="I38" s="24">
        <v>96454507847</v>
      </c>
      <c r="J38" s="6">
        <v>107838783960</v>
      </c>
      <c r="K38" s="25">
        <v>117694628387</v>
      </c>
    </row>
    <row r="39" spans="1:11" ht="13.5">
      <c r="A39" s="22" t="s">
        <v>42</v>
      </c>
      <c r="B39" s="6">
        <v>203701507407</v>
      </c>
      <c r="C39" s="6">
        <v>219743017731</v>
      </c>
      <c r="D39" s="23">
        <v>238545750325</v>
      </c>
      <c r="E39" s="24">
        <v>259696286929</v>
      </c>
      <c r="F39" s="6">
        <v>253459669632</v>
      </c>
      <c r="G39" s="25">
        <v>253459669632</v>
      </c>
      <c r="H39" s="26">
        <v>260689928110</v>
      </c>
      <c r="I39" s="24">
        <v>279019136684</v>
      </c>
      <c r="J39" s="6">
        <v>300081083076</v>
      </c>
      <c r="K39" s="25">
        <v>320701070628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28514100992</v>
      </c>
      <c r="C42" s="6">
        <v>33045190114</v>
      </c>
      <c r="D42" s="23">
        <v>25705416738</v>
      </c>
      <c r="E42" s="24">
        <v>36064451273</v>
      </c>
      <c r="F42" s="6">
        <v>34285371096</v>
      </c>
      <c r="G42" s="25">
        <v>34285371096</v>
      </c>
      <c r="H42" s="26">
        <v>31794713696</v>
      </c>
      <c r="I42" s="24">
        <v>34156120470</v>
      </c>
      <c r="J42" s="6">
        <v>34201121305</v>
      </c>
      <c r="K42" s="25">
        <v>38352094780</v>
      </c>
    </row>
    <row r="43" spans="1:11" ht="13.5">
      <c r="A43" s="22" t="s">
        <v>45</v>
      </c>
      <c r="B43" s="6">
        <v>-30847045683</v>
      </c>
      <c r="C43" s="6">
        <v>-32434735760</v>
      </c>
      <c r="D43" s="23">
        <v>-30803374673</v>
      </c>
      <c r="E43" s="24">
        <v>-35952099251</v>
      </c>
      <c r="F43" s="6">
        <v>-34417892291</v>
      </c>
      <c r="G43" s="25">
        <v>-34417892291</v>
      </c>
      <c r="H43" s="26">
        <v>-33206475588</v>
      </c>
      <c r="I43" s="24">
        <v>-37911814925</v>
      </c>
      <c r="J43" s="6">
        <v>-40233090707</v>
      </c>
      <c r="K43" s="25">
        <v>-42244025228</v>
      </c>
    </row>
    <row r="44" spans="1:11" ht="13.5">
      <c r="A44" s="22" t="s">
        <v>46</v>
      </c>
      <c r="B44" s="6">
        <v>3685846175</v>
      </c>
      <c r="C44" s="6">
        <v>1150479498</v>
      </c>
      <c r="D44" s="23">
        <v>1236884807</v>
      </c>
      <c r="E44" s="24">
        <v>5221173733</v>
      </c>
      <c r="F44" s="6">
        <v>5980199519</v>
      </c>
      <c r="G44" s="25">
        <v>5980199519</v>
      </c>
      <c r="H44" s="26">
        <v>2178801552</v>
      </c>
      <c r="I44" s="24">
        <v>9934117895</v>
      </c>
      <c r="J44" s="6">
        <v>10858846175</v>
      </c>
      <c r="K44" s="25">
        <v>9429156579</v>
      </c>
    </row>
    <row r="45" spans="1:11" ht="13.5">
      <c r="A45" s="34" t="s">
        <v>47</v>
      </c>
      <c r="B45" s="7">
        <v>27100283421</v>
      </c>
      <c r="C45" s="7">
        <v>28859429411</v>
      </c>
      <c r="D45" s="64">
        <v>24998356334</v>
      </c>
      <c r="E45" s="65">
        <v>33661278777</v>
      </c>
      <c r="F45" s="7">
        <v>31940148980</v>
      </c>
      <c r="G45" s="66">
        <v>31940148980</v>
      </c>
      <c r="H45" s="67">
        <v>24746056991</v>
      </c>
      <c r="I45" s="65">
        <v>34513085675</v>
      </c>
      <c r="J45" s="7">
        <v>39339962448</v>
      </c>
      <c r="K45" s="66">
        <v>44877188579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38324065771</v>
      </c>
      <c r="C48" s="6">
        <v>39747987794</v>
      </c>
      <c r="D48" s="23">
        <v>34865088260</v>
      </c>
      <c r="E48" s="24">
        <v>47984716953</v>
      </c>
      <c r="F48" s="6">
        <v>39960887536</v>
      </c>
      <c r="G48" s="25">
        <v>39960887536</v>
      </c>
      <c r="H48" s="26">
        <v>34724929315</v>
      </c>
      <c r="I48" s="24">
        <v>52977088925</v>
      </c>
      <c r="J48" s="6">
        <v>59132052675</v>
      </c>
      <c r="K48" s="25">
        <v>65063381505</v>
      </c>
    </row>
    <row r="49" spans="1:11" ht="13.5">
      <c r="A49" s="22" t="s">
        <v>50</v>
      </c>
      <c r="B49" s="6">
        <f>+B75</f>
        <v>27351135109.92661</v>
      </c>
      <c r="C49" s="6">
        <f aca="true" t="shared" si="6" ref="C49:K49">+C75</f>
        <v>32518930683.677387</v>
      </c>
      <c r="D49" s="23">
        <f t="shared" si="6"/>
        <v>33441501958.91033</v>
      </c>
      <c r="E49" s="24">
        <f t="shared" si="6"/>
        <v>30523684862.454605</v>
      </c>
      <c r="F49" s="6">
        <f t="shared" si="6"/>
        <v>29006439224.032013</v>
      </c>
      <c r="G49" s="25">
        <f t="shared" si="6"/>
        <v>29006439224.032013</v>
      </c>
      <c r="H49" s="26">
        <f t="shared" si="6"/>
        <v>12840842632.017845</v>
      </c>
      <c r="I49" s="24">
        <f t="shared" si="6"/>
        <v>30407498874.918655</v>
      </c>
      <c r="J49" s="6">
        <f t="shared" si="6"/>
        <v>30798634385.473038</v>
      </c>
      <c r="K49" s="25">
        <f t="shared" si="6"/>
        <v>32410513576.17582</v>
      </c>
    </row>
    <row r="50" spans="1:11" ht="13.5">
      <c r="A50" s="34" t="s">
        <v>51</v>
      </c>
      <c r="B50" s="7">
        <f>+B48-B49</f>
        <v>10972930661.073391</v>
      </c>
      <c r="C50" s="7">
        <f aca="true" t="shared" si="7" ref="C50:K50">+C48-C49</f>
        <v>7229057110.322613</v>
      </c>
      <c r="D50" s="64">
        <f t="shared" si="7"/>
        <v>1423586301.0896683</v>
      </c>
      <c r="E50" s="65">
        <f t="shared" si="7"/>
        <v>17461032090.545395</v>
      </c>
      <c r="F50" s="7">
        <f t="shared" si="7"/>
        <v>10954448311.967987</v>
      </c>
      <c r="G50" s="66">
        <f t="shared" si="7"/>
        <v>10954448311.967987</v>
      </c>
      <c r="H50" s="67">
        <f t="shared" si="7"/>
        <v>21884086682.982155</v>
      </c>
      <c r="I50" s="65">
        <f t="shared" si="7"/>
        <v>22569590050.081345</v>
      </c>
      <c r="J50" s="7">
        <f t="shared" si="7"/>
        <v>28333418289.526962</v>
      </c>
      <c r="K50" s="66">
        <f t="shared" si="7"/>
        <v>32652867928.82418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259221170180</v>
      </c>
      <c r="C53" s="6">
        <v>277717689364</v>
      </c>
      <c r="D53" s="23">
        <v>303039580352</v>
      </c>
      <c r="E53" s="24">
        <v>281016049759</v>
      </c>
      <c r="F53" s="6">
        <v>314284462427</v>
      </c>
      <c r="G53" s="25">
        <v>314284462427</v>
      </c>
      <c r="H53" s="26">
        <v>278881033524</v>
      </c>
      <c r="I53" s="24">
        <v>339791315739</v>
      </c>
      <c r="J53" s="6">
        <v>366495106806</v>
      </c>
      <c r="K53" s="25">
        <v>392101645601</v>
      </c>
    </row>
    <row r="54" spans="1:11" ht="13.5">
      <c r="A54" s="22" t="s">
        <v>82</v>
      </c>
      <c r="B54" s="6">
        <v>12084155159</v>
      </c>
      <c r="C54" s="6">
        <v>13155603643</v>
      </c>
      <c r="D54" s="23">
        <v>13493457372</v>
      </c>
      <c r="E54" s="24">
        <v>15462387989</v>
      </c>
      <c r="F54" s="6">
        <v>15243028815</v>
      </c>
      <c r="G54" s="25">
        <v>15243028815</v>
      </c>
      <c r="H54" s="26">
        <v>13516049214</v>
      </c>
      <c r="I54" s="24">
        <v>15937675280</v>
      </c>
      <c r="J54" s="6">
        <v>17229248778</v>
      </c>
      <c r="K54" s="25">
        <v>18390306866</v>
      </c>
    </row>
    <row r="55" spans="1:11" ht="13.5">
      <c r="A55" s="22" t="s">
        <v>54</v>
      </c>
      <c r="B55" s="6">
        <v>13210064870</v>
      </c>
      <c r="C55" s="6">
        <v>12959891163</v>
      </c>
      <c r="D55" s="23">
        <v>14643300100</v>
      </c>
      <c r="E55" s="24">
        <v>18608699580</v>
      </c>
      <c r="F55" s="6">
        <v>16873884686</v>
      </c>
      <c r="G55" s="25">
        <v>16873884686</v>
      </c>
      <c r="H55" s="26">
        <v>6769178542</v>
      </c>
      <c r="I55" s="24">
        <v>17716172196</v>
      </c>
      <c r="J55" s="6">
        <v>19522671259</v>
      </c>
      <c r="K55" s="25">
        <v>20030220443</v>
      </c>
    </row>
    <row r="56" spans="1:11" ht="13.5">
      <c r="A56" s="22" t="s">
        <v>55</v>
      </c>
      <c r="B56" s="6">
        <v>13395738362</v>
      </c>
      <c r="C56" s="6">
        <v>12530842384</v>
      </c>
      <c r="D56" s="23">
        <v>12465113753</v>
      </c>
      <c r="E56" s="24">
        <v>13615895357</v>
      </c>
      <c r="F56" s="6">
        <v>10013956111</v>
      </c>
      <c r="G56" s="25">
        <v>10013956111</v>
      </c>
      <c r="H56" s="26">
        <v>8076991980</v>
      </c>
      <c r="I56" s="24">
        <v>18639726138</v>
      </c>
      <c r="J56" s="6">
        <v>20055871919</v>
      </c>
      <c r="K56" s="25">
        <v>21664704567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7477540366</v>
      </c>
      <c r="C59" s="6">
        <v>10311871458</v>
      </c>
      <c r="D59" s="23">
        <v>12115830049</v>
      </c>
      <c r="E59" s="24">
        <v>9391951930</v>
      </c>
      <c r="F59" s="6">
        <v>12342906347</v>
      </c>
      <c r="G59" s="25">
        <v>12342906347</v>
      </c>
      <c r="H59" s="26">
        <v>12189147292</v>
      </c>
      <c r="I59" s="24">
        <v>13186558386</v>
      </c>
      <c r="J59" s="6">
        <v>14533355776</v>
      </c>
      <c r="K59" s="25">
        <v>15568583674</v>
      </c>
    </row>
    <row r="60" spans="1:11" ht="13.5">
      <c r="A60" s="33" t="s">
        <v>58</v>
      </c>
      <c r="B60" s="6">
        <v>11567124570</v>
      </c>
      <c r="C60" s="6">
        <v>12153709008</v>
      </c>
      <c r="D60" s="23">
        <v>12084502873</v>
      </c>
      <c r="E60" s="24">
        <v>13183674881</v>
      </c>
      <c r="F60" s="6">
        <v>14077154081</v>
      </c>
      <c r="G60" s="25">
        <v>14077154081</v>
      </c>
      <c r="H60" s="26">
        <v>13802379613</v>
      </c>
      <c r="I60" s="24">
        <v>13789841194</v>
      </c>
      <c r="J60" s="6">
        <v>14857051707</v>
      </c>
      <c r="K60" s="25">
        <v>16786904239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96279</v>
      </c>
      <c r="C62" s="92">
        <v>144101</v>
      </c>
      <c r="D62" s="93">
        <v>172023</v>
      </c>
      <c r="E62" s="91">
        <v>145753</v>
      </c>
      <c r="F62" s="92">
        <v>171387</v>
      </c>
      <c r="G62" s="93">
        <v>171387</v>
      </c>
      <c r="H62" s="94">
        <v>45825</v>
      </c>
      <c r="I62" s="91">
        <v>167073</v>
      </c>
      <c r="J62" s="92">
        <v>153140</v>
      </c>
      <c r="K62" s="93">
        <v>136258</v>
      </c>
    </row>
    <row r="63" spans="1:11" ht="13.5">
      <c r="A63" s="90" t="s">
        <v>61</v>
      </c>
      <c r="B63" s="91">
        <v>381650</v>
      </c>
      <c r="C63" s="92">
        <v>445799</v>
      </c>
      <c r="D63" s="93">
        <v>281906</v>
      </c>
      <c r="E63" s="91">
        <v>305196</v>
      </c>
      <c r="F63" s="92">
        <v>291466</v>
      </c>
      <c r="G63" s="93">
        <v>291466</v>
      </c>
      <c r="H63" s="94">
        <v>119007</v>
      </c>
      <c r="I63" s="91">
        <v>243395</v>
      </c>
      <c r="J63" s="92">
        <v>224382</v>
      </c>
      <c r="K63" s="93">
        <v>224755</v>
      </c>
    </row>
    <row r="64" spans="1:11" ht="13.5">
      <c r="A64" s="90" t="s">
        <v>62</v>
      </c>
      <c r="B64" s="91">
        <v>570701</v>
      </c>
      <c r="C64" s="92">
        <v>570941</v>
      </c>
      <c r="D64" s="93">
        <v>588529</v>
      </c>
      <c r="E64" s="91">
        <v>560307</v>
      </c>
      <c r="F64" s="92">
        <v>573878</v>
      </c>
      <c r="G64" s="93">
        <v>573878</v>
      </c>
      <c r="H64" s="94">
        <v>763606</v>
      </c>
      <c r="I64" s="91">
        <v>716953</v>
      </c>
      <c r="J64" s="92">
        <v>715453</v>
      </c>
      <c r="K64" s="93">
        <v>703953</v>
      </c>
    </row>
    <row r="65" spans="1:11" ht="13.5">
      <c r="A65" s="90" t="s">
        <v>63</v>
      </c>
      <c r="B65" s="91">
        <v>322547</v>
      </c>
      <c r="C65" s="92">
        <v>322547</v>
      </c>
      <c r="D65" s="93">
        <v>229087</v>
      </c>
      <c r="E65" s="91">
        <v>533535</v>
      </c>
      <c r="F65" s="92">
        <v>533833</v>
      </c>
      <c r="G65" s="93">
        <v>533833</v>
      </c>
      <c r="H65" s="94">
        <v>533835</v>
      </c>
      <c r="I65" s="91">
        <v>187078</v>
      </c>
      <c r="J65" s="92">
        <v>187078</v>
      </c>
      <c r="K65" s="93">
        <v>187078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0.8951951935085231</v>
      </c>
      <c r="C70" s="5">
        <f aca="true" t="shared" si="8" ref="C70:K70">IF(ISERROR(C71/C72),0,(C71/C72))</f>
        <v>0.9121934987741606</v>
      </c>
      <c r="D70" s="5">
        <f t="shared" si="8"/>
        <v>0.9019657497517597</v>
      </c>
      <c r="E70" s="5">
        <f t="shared" si="8"/>
        <v>0.9229593240767198</v>
      </c>
      <c r="F70" s="5">
        <f t="shared" si="8"/>
        <v>0.9396158393378216</v>
      </c>
      <c r="G70" s="5">
        <f t="shared" si="8"/>
        <v>0.9396158393378216</v>
      </c>
      <c r="H70" s="5">
        <f t="shared" si="8"/>
        <v>0.9830820678970402</v>
      </c>
      <c r="I70" s="5">
        <f t="shared" si="8"/>
        <v>0.9342899556260101</v>
      </c>
      <c r="J70" s="5">
        <f t="shared" si="8"/>
        <v>0.9204445323748026</v>
      </c>
      <c r="K70" s="5">
        <f t="shared" si="8"/>
        <v>0.920692175152105</v>
      </c>
    </row>
    <row r="71" spans="1:11" ht="12.75" hidden="1">
      <c r="A71" s="1" t="s">
        <v>88</v>
      </c>
      <c r="B71" s="1">
        <f>+B83</f>
        <v>122618683012</v>
      </c>
      <c r="C71" s="1">
        <f aca="true" t="shared" si="9" ref="C71:K71">+C83</f>
        <v>133899524244</v>
      </c>
      <c r="D71" s="1">
        <f t="shared" si="9"/>
        <v>142738719096</v>
      </c>
      <c r="E71" s="1">
        <f t="shared" si="9"/>
        <v>158236814644</v>
      </c>
      <c r="F71" s="1">
        <f t="shared" si="9"/>
        <v>156281333285</v>
      </c>
      <c r="G71" s="1">
        <f t="shared" si="9"/>
        <v>156281333285</v>
      </c>
      <c r="H71" s="1">
        <f t="shared" si="9"/>
        <v>155403198995</v>
      </c>
      <c r="I71" s="1">
        <f t="shared" si="9"/>
        <v>168968346578</v>
      </c>
      <c r="J71" s="1">
        <f t="shared" si="9"/>
        <v>181062543425</v>
      </c>
      <c r="K71" s="1">
        <f t="shared" si="9"/>
        <v>195723303872</v>
      </c>
    </row>
    <row r="72" spans="1:11" ht="12.75" hidden="1">
      <c r="A72" s="1" t="s">
        <v>89</v>
      </c>
      <c r="B72" s="1">
        <f>+B77</f>
        <v>136974241932</v>
      </c>
      <c r="C72" s="1">
        <f aca="true" t="shared" si="10" ref="C72:K72">+C77</f>
        <v>146788509701</v>
      </c>
      <c r="D72" s="1">
        <f t="shared" si="10"/>
        <v>158252926051</v>
      </c>
      <c r="E72" s="1">
        <f t="shared" si="10"/>
        <v>171445057779</v>
      </c>
      <c r="F72" s="1">
        <f t="shared" si="10"/>
        <v>166324711379</v>
      </c>
      <c r="G72" s="1">
        <f t="shared" si="10"/>
        <v>166324711379</v>
      </c>
      <c r="H72" s="1">
        <f t="shared" si="10"/>
        <v>158077544154</v>
      </c>
      <c r="I72" s="1">
        <f t="shared" si="10"/>
        <v>180852149336</v>
      </c>
      <c r="J72" s="1">
        <f t="shared" si="10"/>
        <v>196712063635</v>
      </c>
      <c r="K72" s="1">
        <f t="shared" si="10"/>
        <v>212582781905</v>
      </c>
    </row>
    <row r="73" spans="1:11" ht="12.75" hidden="1">
      <c r="A73" s="1" t="s">
        <v>90</v>
      </c>
      <c r="B73" s="1">
        <f>+B74</f>
        <v>2435852006.166667</v>
      </c>
      <c r="C73" s="1">
        <f aca="true" t="shared" si="11" ref="C73:K73">+(C78+C80+C81+C82)-(B78+B80+B81+B82)</f>
        <v>228804641</v>
      </c>
      <c r="D73" s="1">
        <f t="shared" si="11"/>
        <v>5496296478</v>
      </c>
      <c r="E73" s="1">
        <f t="shared" si="11"/>
        <v>-2478495876</v>
      </c>
      <c r="F73" s="1">
        <f>+(F78+F80+F81+F82)-(D78+D80+D81+D82)</f>
        <v>2832284090</v>
      </c>
      <c r="G73" s="1">
        <f>+(G78+G80+G81+G82)-(D78+D80+D81+D82)</f>
        <v>2832284090</v>
      </c>
      <c r="H73" s="1">
        <f>+(H78+H80+H81+H82)-(D78+D80+D81+D82)</f>
        <v>5291940791</v>
      </c>
      <c r="I73" s="1">
        <f>+(I78+I80+I81+I82)-(E78+E80+E81+E82)</f>
        <v>5528411616</v>
      </c>
      <c r="J73" s="1">
        <f t="shared" si="11"/>
        <v>3732715708</v>
      </c>
      <c r="K73" s="1">
        <f t="shared" si="11"/>
        <v>2182086785</v>
      </c>
    </row>
    <row r="74" spans="1:11" ht="12.75" hidden="1">
      <c r="A74" s="1" t="s">
        <v>91</v>
      </c>
      <c r="B74" s="1">
        <f>+TREND(C74:E74)</f>
        <v>2435852006.166667</v>
      </c>
      <c r="C74" s="1">
        <f>+C73</f>
        <v>228804641</v>
      </c>
      <c r="D74" s="1">
        <f aca="true" t="shared" si="12" ref="D74:K74">+D73</f>
        <v>5496296478</v>
      </c>
      <c r="E74" s="1">
        <f t="shared" si="12"/>
        <v>-2478495876</v>
      </c>
      <c r="F74" s="1">
        <f t="shared" si="12"/>
        <v>2832284090</v>
      </c>
      <c r="G74" s="1">
        <f t="shared" si="12"/>
        <v>2832284090</v>
      </c>
      <c r="H74" s="1">
        <f t="shared" si="12"/>
        <v>5291940791</v>
      </c>
      <c r="I74" s="1">
        <f t="shared" si="12"/>
        <v>5528411616</v>
      </c>
      <c r="J74" s="1">
        <f t="shared" si="12"/>
        <v>3732715708</v>
      </c>
      <c r="K74" s="1">
        <f t="shared" si="12"/>
        <v>2182086785</v>
      </c>
    </row>
    <row r="75" spans="1:11" ht="12.75" hidden="1">
      <c r="A75" s="1" t="s">
        <v>92</v>
      </c>
      <c r="B75" s="1">
        <f>+B84-(((B80+B81+B78)*B70)-B79)</f>
        <v>27351135109.92661</v>
      </c>
      <c r="C75" s="1">
        <f aca="true" t="shared" si="13" ref="C75:K75">+C84-(((C80+C81+C78)*C70)-C79)</f>
        <v>32518930683.677387</v>
      </c>
      <c r="D75" s="1">
        <f t="shared" si="13"/>
        <v>33441501958.91033</v>
      </c>
      <c r="E75" s="1">
        <f t="shared" si="13"/>
        <v>30523684862.454605</v>
      </c>
      <c r="F75" s="1">
        <f t="shared" si="13"/>
        <v>29006439224.032013</v>
      </c>
      <c r="G75" s="1">
        <f t="shared" si="13"/>
        <v>29006439224.032013</v>
      </c>
      <c r="H75" s="1">
        <f t="shared" si="13"/>
        <v>12840842632.017845</v>
      </c>
      <c r="I75" s="1">
        <f t="shared" si="13"/>
        <v>30407498874.918655</v>
      </c>
      <c r="J75" s="1">
        <f t="shared" si="13"/>
        <v>30798634385.473038</v>
      </c>
      <c r="K75" s="1">
        <f t="shared" si="13"/>
        <v>32410513576.17582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136974241932</v>
      </c>
      <c r="C77" s="3">
        <v>146788509701</v>
      </c>
      <c r="D77" s="3">
        <v>158252926051</v>
      </c>
      <c r="E77" s="3">
        <v>171445057779</v>
      </c>
      <c r="F77" s="3">
        <v>166324711379</v>
      </c>
      <c r="G77" s="3">
        <v>166324711379</v>
      </c>
      <c r="H77" s="3">
        <v>158077544154</v>
      </c>
      <c r="I77" s="3">
        <v>180852149336</v>
      </c>
      <c r="J77" s="3">
        <v>196712063635</v>
      </c>
      <c r="K77" s="3">
        <v>212582781905</v>
      </c>
    </row>
    <row r="78" spans="1:11" ht="12.75" hidden="1">
      <c r="A78" s="2" t="s">
        <v>65</v>
      </c>
      <c r="B78" s="3">
        <v>296088306</v>
      </c>
      <c r="C78" s="3">
        <v>273941374</v>
      </c>
      <c r="D78" s="3">
        <v>333504181</v>
      </c>
      <c r="E78" s="3">
        <v>234964306</v>
      </c>
      <c r="F78" s="3">
        <v>233151380</v>
      </c>
      <c r="G78" s="3">
        <v>233151380</v>
      </c>
      <c r="H78" s="3">
        <v>741484595</v>
      </c>
      <c r="I78" s="3">
        <v>300406870</v>
      </c>
      <c r="J78" s="3">
        <v>325741693</v>
      </c>
      <c r="K78" s="3">
        <v>350219749</v>
      </c>
    </row>
    <row r="79" spans="1:11" ht="12.75" hidden="1">
      <c r="A79" s="2" t="s">
        <v>66</v>
      </c>
      <c r="B79" s="3">
        <v>41145125141</v>
      </c>
      <c r="C79" s="3">
        <v>47658201005</v>
      </c>
      <c r="D79" s="3">
        <v>49477202132</v>
      </c>
      <c r="E79" s="3">
        <v>49568419153</v>
      </c>
      <c r="F79" s="3">
        <v>53060229387</v>
      </c>
      <c r="G79" s="3">
        <v>53060229387</v>
      </c>
      <c r="H79" s="3">
        <v>51270984137</v>
      </c>
      <c r="I79" s="3">
        <v>52650666217</v>
      </c>
      <c r="J79" s="3">
        <v>54145229640</v>
      </c>
      <c r="K79" s="3">
        <v>55594193823</v>
      </c>
    </row>
    <row r="80" spans="1:11" ht="12.75" hidden="1">
      <c r="A80" s="2" t="s">
        <v>67</v>
      </c>
      <c r="B80" s="3">
        <v>22018689456</v>
      </c>
      <c r="C80" s="3">
        <v>24851847455</v>
      </c>
      <c r="D80" s="3">
        <v>28784867908</v>
      </c>
      <c r="E80" s="3">
        <v>28117049169</v>
      </c>
      <c r="F80" s="3">
        <v>32638360450</v>
      </c>
      <c r="G80" s="3">
        <v>32638360450</v>
      </c>
      <c r="H80" s="3">
        <v>32648760696</v>
      </c>
      <c r="I80" s="3">
        <v>32939435807</v>
      </c>
      <c r="J80" s="3">
        <v>35421315901</v>
      </c>
      <c r="K80" s="3">
        <v>37782848535</v>
      </c>
    </row>
    <row r="81" spans="1:11" ht="12.75" hidden="1">
      <c r="A81" s="2" t="s">
        <v>68</v>
      </c>
      <c r="B81" s="3">
        <v>12925040101</v>
      </c>
      <c r="C81" s="3">
        <v>10323202558</v>
      </c>
      <c r="D81" s="3">
        <v>11833114700</v>
      </c>
      <c r="E81" s="3">
        <v>9843552558</v>
      </c>
      <c r="F81" s="3">
        <v>10706974882</v>
      </c>
      <c r="G81" s="3">
        <v>10706974882</v>
      </c>
      <c r="H81" s="3">
        <v>11911272906</v>
      </c>
      <c r="I81" s="3">
        <v>10592363272</v>
      </c>
      <c r="J81" s="3">
        <v>10953454368</v>
      </c>
      <c r="K81" s="3">
        <v>11585434496</v>
      </c>
    </row>
    <row r="82" spans="1:11" ht="12.75" hidden="1">
      <c r="A82" s="2" t="s">
        <v>69</v>
      </c>
      <c r="B82" s="3">
        <v>137531541</v>
      </c>
      <c r="C82" s="3">
        <v>157162658</v>
      </c>
      <c r="D82" s="3">
        <v>150963734</v>
      </c>
      <c r="E82" s="3">
        <v>428388614</v>
      </c>
      <c r="F82" s="3">
        <v>356247901</v>
      </c>
      <c r="G82" s="3">
        <v>356247901</v>
      </c>
      <c r="H82" s="3">
        <v>1092873117</v>
      </c>
      <c r="I82" s="3">
        <v>320160314</v>
      </c>
      <c r="J82" s="3">
        <v>1184570009</v>
      </c>
      <c r="K82" s="3">
        <v>348665976</v>
      </c>
    </row>
    <row r="83" spans="1:11" ht="12.75" hidden="1">
      <c r="A83" s="2" t="s">
        <v>70</v>
      </c>
      <c r="B83" s="3">
        <v>122618683012</v>
      </c>
      <c r="C83" s="3">
        <v>133899524244</v>
      </c>
      <c r="D83" s="3">
        <v>142738719096</v>
      </c>
      <c r="E83" s="3">
        <v>158236814644</v>
      </c>
      <c r="F83" s="3">
        <v>156281333285</v>
      </c>
      <c r="G83" s="3">
        <v>156281333285</v>
      </c>
      <c r="H83" s="3">
        <v>155403198995</v>
      </c>
      <c r="I83" s="3">
        <v>168968346578</v>
      </c>
      <c r="J83" s="3">
        <v>181062543425</v>
      </c>
      <c r="K83" s="3">
        <v>195723303872</v>
      </c>
    </row>
    <row r="84" spans="1:11" ht="12.75" hidden="1">
      <c r="A84" s="2" t="s">
        <v>71</v>
      </c>
      <c r="B84" s="3">
        <v>17752525540</v>
      </c>
      <c r="C84" s="3">
        <v>17197069160</v>
      </c>
      <c r="D84" s="3">
        <v>20901138312</v>
      </c>
      <c r="E84" s="3">
        <v>16208219518</v>
      </c>
      <c r="F84" s="3">
        <v>16893246206</v>
      </c>
      <c r="G84" s="3">
        <v>16893246206</v>
      </c>
      <c r="H84" s="3">
        <v>6104968683</v>
      </c>
      <c r="I84" s="3">
        <v>18708822409</v>
      </c>
      <c r="J84" s="3">
        <v>19638635640</v>
      </c>
      <c r="K84" s="3">
        <v>22591756223</v>
      </c>
    </row>
    <row r="85" spans="1:11" ht="12.75" hidden="1">
      <c r="A85" s="2" t="s">
        <v>72</v>
      </c>
      <c r="B85" s="3">
        <v>1271844064</v>
      </c>
      <c r="C85" s="3">
        <v>1017663187</v>
      </c>
      <c r="D85" s="3">
        <v>1432553760</v>
      </c>
      <c r="E85" s="3">
        <v>7711606085</v>
      </c>
      <c r="F85" s="3">
        <v>7711606085</v>
      </c>
      <c r="G85" s="3">
        <v>7711606085</v>
      </c>
      <c r="H85" s="3">
        <v>1059091000</v>
      </c>
      <c r="I85" s="3">
        <v>8525874881</v>
      </c>
      <c r="J85" s="3">
        <v>9041529775</v>
      </c>
      <c r="K85" s="3">
        <v>9532478212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794518845</v>
      </c>
      <c r="C5" s="6">
        <v>872354384</v>
      </c>
      <c r="D5" s="23">
        <v>978230867</v>
      </c>
      <c r="E5" s="24">
        <v>1225284909</v>
      </c>
      <c r="F5" s="6">
        <v>1121174877</v>
      </c>
      <c r="G5" s="25">
        <v>1121174877</v>
      </c>
      <c r="H5" s="26">
        <v>972891705</v>
      </c>
      <c r="I5" s="24">
        <v>1421961287</v>
      </c>
      <c r="J5" s="6">
        <v>1549937745</v>
      </c>
      <c r="K5" s="25">
        <v>1673932810</v>
      </c>
    </row>
    <row r="6" spans="1:11" ht="13.5">
      <c r="A6" s="22" t="s">
        <v>18</v>
      </c>
      <c r="B6" s="6">
        <v>2424752656</v>
      </c>
      <c r="C6" s="6">
        <v>2758688507</v>
      </c>
      <c r="D6" s="23">
        <v>2867969700</v>
      </c>
      <c r="E6" s="24">
        <v>3011894841</v>
      </c>
      <c r="F6" s="6">
        <v>2936647027</v>
      </c>
      <c r="G6" s="25">
        <v>2936647027</v>
      </c>
      <c r="H6" s="26">
        <v>2590799677</v>
      </c>
      <c r="I6" s="24">
        <v>3172284692</v>
      </c>
      <c r="J6" s="6">
        <v>3427689300</v>
      </c>
      <c r="K6" s="25">
        <v>3691233712</v>
      </c>
    </row>
    <row r="7" spans="1:11" ht="13.5">
      <c r="A7" s="22" t="s">
        <v>19</v>
      </c>
      <c r="B7" s="6">
        <v>124222300</v>
      </c>
      <c r="C7" s="6">
        <v>154706454</v>
      </c>
      <c r="D7" s="23">
        <v>148011397</v>
      </c>
      <c r="E7" s="24">
        <v>157240796</v>
      </c>
      <c r="F7" s="6">
        <v>131240796</v>
      </c>
      <c r="G7" s="25">
        <v>131240796</v>
      </c>
      <c r="H7" s="26">
        <v>126545366</v>
      </c>
      <c r="I7" s="24">
        <v>140961479</v>
      </c>
      <c r="J7" s="6">
        <v>150812985</v>
      </c>
      <c r="K7" s="25">
        <v>161350337</v>
      </c>
    </row>
    <row r="8" spans="1:11" ht="13.5">
      <c r="A8" s="22" t="s">
        <v>20</v>
      </c>
      <c r="B8" s="6">
        <v>948513477</v>
      </c>
      <c r="C8" s="6">
        <v>1334131275</v>
      </c>
      <c r="D8" s="23">
        <v>1304827290</v>
      </c>
      <c r="E8" s="24">
        <v>1368105621</v>
      </c>
      <c r="F8" s="6">
        <v>1375658240</v>
      </c>
      <c r="G8" s="25">
        <v>1375658240</v>
      </c>
      <c r="H8" s="26">
        <v>1358439004</v>
      </c>
      <c r="I8" s="24">
        <v>1471672870</v>
      </c>
      <c r="J8" s="6">
        <v>1592500130</v>
      </c>
      <c r="K8" s="25">
        <v>1733052550</v>
      </c>
    </row>
    <row r="9" spans="1:11" ht="13.5">
      <c r="A9" s="22" t="s">
        <v>21</v>
      </c>
      <c r="B9" s="6">
        <v>687842510</v>
      </c>
      <c r="C9" s="6">
        <v>372703641</v>
      </c>
      <c r="D9" s="23">
        <v>329114332</v>
      </c>
      <c r="E9" s="24">
        <v>437502318</v>
      </c>
      <c r="F9" s="6">
        <v>386317159</v>
      </c>
      <c r="G9" s="25">
        <v>386317159</v>
      </c>
      <c r="H9" s="26">
        <v>795458427</v>
      </c>
      <c r="I9" s="24">
        <v>310341935</v>
      </c>
      <c r="J9" s="6">
        <v>326259963</v>
      </c>
      <c r="K9" s="25">
        <v>349625414</v>
      </c>
    </row>
    <row r="10" spans="1:11" ht="25.5">
      <c r="A10" s="27" t="s">
        <v>81</v>
      </c>
      <c r="B10" s="28">
        <f>SUM(B5:B9)</f>
        <v>4979849788</v>
      </c>
      <c r="C10" s="29">
        <f aca="true" t="shared" si="0" ref="C10:K10">SUM(C5:C9)</f>
        <v>5492584261</v>
      </c>
      <c r="D10" s="30">
        <f t="shared" si="0"/>
        <v>5628153586</v>
      </c>
      <c r="E10" s="28">
        <f t="shared" si="0"/>
        <v>6200028485</v>
      </c>
      <c r="F10" s="29">
        <f t="shared" si="0"/>
        <v>5951038099</v>
      </c>
      <c r="G10" s="31">
        <f t="shared" si="0"/>
        <v>5951038099</v>
      </c>
      <c r="H10" s="32">
        <f t="shared" si="0"/>
        <v>5844134179</v>
      </c>
      <c r="I10" s="28">
        <f t="shared" si="0"/>
        <v>6517222263</v>
      </c>
      <c r="J10" s="29">
        <f t="shared" si="0"/>
        <v>7047200123</v>
      </c>
      <c r="K10" s="31">
        <f t="shared" si="0"/>
        <v>7609194823</v>
      </c>
    </row>
    <row r="11" spans="1:11" ht="13.5">
      <c r="A11" s="22" t="s">
        <v>22</v>
      </c>
      <c r="B11" s="6">
        <v>1233305398</v>
      </c>
      <c r="C11" s="6">
        <v>1411211665</v>
      </c>
      <c r="D11" s="23">
        <v>1560995730</v>
      </c>
      <c r="E11" s="24">
        <v>1748499622</v>
      </c>
      <c r="F11" s="6">
        <v>1750865958</v>
      </c>
      <c r="G11" s="25">
        <v>1750865958</v>
      </c>
      <c r="H11" s="26">
        <v>1823863342</v>
      </c>
      <c r="I11" s="24">
        <v>1961117601</v>
      </c>
      <c r="J11" s="6">
        <v>2055137876</v>
      </c>
      <c r="K11" s="25">
        <v>2270830418</v>
      </c>
    </row>
    <row r="12" spans="1:11" ht="13.5">
      <c r="A12" s="22" t="s">
        <v>23</v>
      </c>
      <c r="B12" s="6">
        <v>48359637</v>
      </c>
      <c r="C12" s="6">
        <v>53845309</v>
      </c>
      <c r="D12" s="23">
        <v>55482280</v>
      </c>
      <c r="E12" s="24">
        <v>63248115</v>
      </c>
      <c r="F12" s="6">
        <v>61136543</v>
      </c>
      <c r="G12" s="25">
        <v>61136543</v>
      </c>
      <c r="H12" s="26">
        <v>59473020</v>
      </c>
      <c r="I12" s="24">
        <v>65035043</v>
      </c>
      <c r="J12" s="6">
        <v>69791037</v>
      </c>
      <c r="K12" s="25">
        <v>73511848</v>
      </c>
    </row>
    <row r="13" spans="1:11" ht="13.5">
      <c r="A13" s="22" t="s">
        <v>82</v>
      </c>
      <c r="B13" s="6">
        <v>685335710</v>
      </c>
      <c r="C13" s="6">
        <v>857418573</v>
      </c>
      <c r="D13" s="23">
        <v>807050493</v>
      </c>
      <c r="E13" s="24">
        <v>778743794</v>
      </c>
      <c r="F13" s="6">
        <v>779130322</v>
      </c>
      <c r="G13" s="25">
        <v>779130322</v>
      </c>
      <c r="H13" s="26">
        <v>996410399</v>
      </c>
      <c r="I13" s="24">
        <v>896425520</v>
      </c>
      <c r="J13" s="6">
        <v>944628381</v>
      </c>
      <c r="K13" s="25">
        <v>996128700</v>
      </c>
    </row>
    <row r="14" spans="1:11" ht="13.5">
      <c r="A14" s="22" t="s">
        <v>24</v>
      </c>
      <c r="B14" s="6">
        <v>60674265</v>
      </c>
      <c r="C14" s="6">
        <v>63334555</v>
      </c>
      <c r="D14" s="23">
        <v>49359424</v>
      </c>
      <c r="E14" s="24">
        <v>54319730</v>
      </c>
      <c r="F14" s="6">
        <v>45245609</v>
      </c>
      <c r="G14" s="25">
        <v>45245609</v>
      </c>
      <c r="H14" s="26">
        <v>43954780</v>
      </c>
      <c r="I14" s="24">
        <v>59817900</v>
      </c>
      <c r="J14" s="6">
        <v>104636597</v>
      </c>
      <c r="K14" s="25">
        <v>121885778</v>
      </c>
    </row>
    <row r="15" spans="1:11" ht="13.5">
      <c r="A15" s="22" t="s">
        <v>25</v>
      </c>
      <c r="B15" s="6">
        <v>1213641773</v>
      </c>
      <c r="C15" s="6">
        <v>1426744459</v>
      </c>
      <c r="D15" s="23">
        <v>1558513807</v>
      </c>
      <c r="E15" s="24">
        <v>1578166510</v>
      </c>
      <c r="F15" s="6">
        <v>1667206858</v>
      </c>
      <c r="G15" s="25">
        <v>1667206858</v>
      </c>
      <c r="H15" s="26">
        <v>1638315235</v>
      </c>
      <c r="I15" s="24">
        <v>1784885228</v>
      </c>
      <c r="J15" s="6">
        <v>1920914189</v>
      </c>
      <c r="K15" s="25">
        <v>2066744565</v>
      </c>
    </row>
    <row r="16" spans="1:11" ht="13.5">
      <c r="A16" s="33" t="s">
        <v>26</v>
      </c>
      <c r="B16" s="6">
        <v>234150609</v>
      </c>
      <c r="C16" s="6">
        <v>240921910</v>
      </c>
      <c r="D16" s="23">
        <v>394807497</v>
      </c>
      <c r="E16" s="24">
        <v>305536857</v>
      </c>
      <c r="F16" s="6">
        <v>54870345</v>
      </c>
      <c r="G16" s="25">
        <v>54870345</v>
      </c>
      <c r="H16" s="26">
        <v>53528768</v>
      </c>
      <c r="I16" s="24">
        <v>60526334</v>
      </c>
      <c r="J16" s="6">
        <v>62056019</v>
      </c>
      <c r="K16" s="25">
        <v>62103151</v>
      </c>
    </row>
    <row r="17" spans="1:11" ht="13.5">
      <c r="A17" s="22" t="s">
        <v>27</v>
      </c>
      <c r="B17" s="6">
        <v>1750369392</v>
      </c>
      <c r="C17" s="6">
        <v>1464472123</v>
      </c>
      <c r="D17" s="23">
        <v>1618311784</v>
      </c>
      <c r="E17" s="24">
        <v>1669624922</v>
      </c>
      <c r="F17" s="6">
        <v>1590919461</v>
      </c>
      <c r="G17" s="25">
        <v>1590919461</v>
      </c>
      <c r="H17" s="26">
        <v>1316659625</v>
      </c>
      <c r="I17" s="24">
        <v>1685490193</v>
      </c>
      <c r="J17" s="6">
        <v>1882231140</v>
      </c>
      <c r="K17" s="25">
        <v>2010472009</v>
      </c>
    </row>
    <row r="18" spans="1:11" ht="13.5">
      <c r="A18" s="34" t="s">
        <v>28</v>
      </c>
      <c r="B18" s="35">
        <f>SUM(B11:B17)</f>
        <v>5225836784</v>
      </c>
      <c r="C18" s="36">
        <f aca="true" t="shared" si="1" ref="C18:K18">SUM(C11:C17)</f>
        <v>5517948594</v>
      </c>
      <c r="D18" s="37">
        <f t="shared" si="1"/>
        <v>6044521015</v>
      </c>
      <c r="E18" s="35">
        <f t="shared" si="1"/>
        <v>6198139550</v>
      </c>
      <c r="F18" s="36">
        <f t="shared" si="1"/>
        <v>5949375096</v>
      </c>
      <c r="G18" s="38">
        <f t="shared" si="1"/>
        <v>5949375096</v>
      </c>
      <c r="H18" s="39">
        <f t="shared" si="1"/>
        <v>5932205169</v>
      </c>
      <c r="I18" s="35">
        <f t="shared" si="1"/>
        <v>6513297819</v>
      </c>
      <c r="J18" s="36">
        <f t="shared" si="1"/>
        <v>7039395239</v>
      </c>
      <c r="K18" s="38">
        <f t="shared" si="1"/>
        <v>7601676469</v>
      </c>
    </row>
    <row r="19" spans="1:11" ht="13.5">
      <c r="A19" s="34" t="s">
        <v>29</v>
      </c>
      <c r="B19" s="40">
        <f>+B10-B18</f>
        <v>-245986996</v>
      </c>
      <c r="C19" s="41">
        <f aca="true" t="shared" si="2" ref="C19:K19">+C10-C18</f>
        <v>-25364333</v>
      </c>
      <c r="D19" s="42">
        <f t="shared" si="2"/>
        <v>-416367429</v>
      </c>
      <c r="E19" s="40">
        <f t="shared" si="2"/>
        <v>1888935</v>
      </c>
      <c r="F19" s="41">
        <f t="shared" si="2"/>
        <v>1663003</v>
      </c>
      <c r="G19" s="43">
        <f t="shared" si="2"/>
        <v>1663003</v>
      </c>
      <c r="H19" s="44">
        <f t="shared" si="2"/>
        <v>-88070990</v>
      </c>
      <c r="I19" s="40">
        <f t="shared" si="2"/>
        <v>3924444</v>
      </c>
      <c r="J19" s="41">
        <f t="shared" si="2"/>
        <v>7804884</v>
      </c>
      <c r="K19" s="43">
        <f t="shared" si="2"/>
        <v>7518354</v>
      </c>
    </row>
    <row r="20" spans="1:11" ht="13.5">
      <c r="A20" s="22" t="s">
        <v>30</v>
      </c>
      <c r="B20" s="24">
        <v>615492272</v>
      </c>
      <c r="C20" s="6">
        <v>670393964</v>
      </c>
      <c r="D20" s="23">
        <v>669780334</v>
      </c>
      <c r="E20" s="24">
        <v>795307160</v>
      </c>
      <c r="F20" s="6">
        <v>980527367</v>
      </c>
      <c r="G20" s="25">
        <v>980527367</v>
      </c>
      <c r="H20" s="26">
        <v>930587543</v>
      </c>
      <c r="I20" s="24">
        <v>803900240</v>
      </c>
      <c r="J20" s="6">
        <v>999476840</v>
      </c>
      <c r="K20" s="25">
        <v>1083453415</v>
      </c>
    </row>
    <row r="21" spans="1:11" ht="13.5">
      <c r="A21" s="22" t="s">
        <v>83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369505276</v>
      </c>
      <c r="C22" s="52">
        <f aca="true" t="shared" si="3" ref="C22:K22">SUM(C19:C21)</f>
        <v>645029631</v>
      </c>
      <c r="D22" s="53">
        <f t="shared" si="3"/>
        <v>253412905</v>
      </c>
      <c r="E22" s="51">
        <f t="shared" si="3"/>
        <v>797196095</v>
      </c>
      <c r="F22" s="52">
        <f t="shared" si="3"/>
        <v>982190370</v>
      </c>
      <c r="G22" s="54">
        <f t="shared" si="3"/>
        <v>982190370</v>
      </c>
      <c r="H22" s="55">
        <f t="shared" si="3"/>
        <v>842516553</v>
      </c>
      <c r="I22" s="51">
        <f t="shared" si="3"/>
        <v>807824684</v>
      </c>
      <c r="J22" s="52">
        <f t="shared" si="3"/>
        <v>1007281724</v>
      </c>
      <c r="K22" s="54">
        <f t="shared" si="3"/>
        <v>1090971769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369505276</v>
      </c>
      <c r="C24" s="41">
        <f aca="true" t="shared" si="4" ref="C24:K24">SUM(C22:C23)</f>
        <v>645029631</v>
      </c>
      <c r="D24" s="42">
        <f t="shared" si="4"/>
        <v>253412905</v>
      </c>
      <c r="E24" s="40">
        <f t="shared" si="4"/>
        <v>797196095</v>
      </c>
      <c r="F24" s="41">
        <f t="shared" si="4"/>
        <v>982190370</v>
      </c>
      <c r="G24" s="43">
        <f t="shared" si="4"/>
        <v>982190370</v>
      </c>
      <c r="H24" s="44">
        <f t="shared" si="4"/>
        <v>842516553</v>
      </c>
      <c r="I24" s="40">
        <f t="shared" si="4"/>
        <v>807824684</v>
      </c>
      <c r="J24" s="41">
        <f t="shared" si="4"/>
        <v>1007281724</v>
      </c>
      <c r="K24" s="43">
        <f t="shared" si="4"/>
        <v>1090971769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930050010</v>
      </c>
      <c r="C27" s="7">
        <v>1184088773</v>
      </c>
      <c r="D27" s="64">
        <v>1281272086</v>
      </c>
      <c r="E27" s="65">
        <v>1646166419</v>
      </c>
      <c r="F27" s="7">
        <v>1775041700</v>
      </c>
      <c r="G27" s="66">
        <v>1775041700</v>
      </c>
      <c r="H27" s="67">
        <v>1330245370</v>
      </c>
      <c r="I27" s="65">
        <v>1753141990</v>
      </c>
      <c r="J27" s="7">
        <v>2288875165</v>
      </c>
      <c r="K27" s="66">
        <v>2174842834</v>
      </c>
    </row>
    <row r="28" spans="1:11" ht="13.5">
      <c r="A28" s="68" t="s">
        <v>30</v>
      </c>
      <c r="B28" s="6">
        <v>615492273</v>
      </c>
      <c r="C28" s="6">
        <v>670393964</v>
      </c>
      <c r="D28" s="23">
        <v>669780334</v>
      </c>
      <c r="E28" s="24">
        <v>795307160</v>
      </c>
      <c r="F28" s="6">
        <v>980298367</v>
      </c>
      <c r="G28" s="25">
        <v>980298367</v>
      </c>
      <c r="H28" s="26">
        <v>834431398</v>
      </c>
      <c r="I28" s="24">
        <v>803900240</v>
      </c>
      <c r="J28" s="6">
        <v>999476840</v>
      </c>
      <c r="K28" s="25">
        <v>1083453420</v>
      </c>
    </row>
    <row r="29" spans="1:11" ht="13.5">
      <c r="A29" s="22" t="s">
        <v>86</v>
      </c>
      <c r="B29" s="6">
        <v>0</v>
      </c>
      <c r="C29" s="6">
        <v>3367756</v>
      </c>
      <c r="D29" s="23">
        <v>3173733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69000000</v>
      </c>
      <c r="F30" s="6">
        <v>0</v>
      </c>
      <c r="G30" s="25">
        <v>0</v>
      </c>
      <c r="H30" s="26">
        <v>0</v>
      </c>
      <c r="I30" s="24">
        <v>69000000</v>
      </c>
      <c r="J30" s="6">
        <v>377000000</v>
      </c>
      <c r="K30" s="25">
        <v>206000000</v>
      </c>
    </row>
    <row r="31" spans="1:11" ht="13.5">
      <c r="A31" s="22" t="s">
        <v>35</v>
      </c>
      <c r="B31" s="6">
        <v>314557737</v>
      </c>
      <c r="C31" s="6">
        <v>510327053</v>
      </c>
      <c r="D31" s="23">
        <v>608318017</v>
      </c>
      <c r="E31" s="24">
        <v>781859259</v>
      </c>
      <c r="F31" s="6">
        <v>794743333</v>
      </c>
      <c r="G31" s="25">
        <v>794743333</v>
      </c>
      <c r="H31" s="26">
        <v>495813972</v>
      </c>
      <c r="I31" s="24">
        <v>880241750</v>
      </c>
      <c r="J31" s="6">
        <v>912398325</v>
      </c>
      <c r="K31" s="25">
        <v>885389414</v>
      </c>
    </row>
    <row r="32" spans="1:11" ht="13.5">
      <c r="A32" s="34" t="s">
        <v>36</v>
      </c>
      <c r="B32" s="7">
        <f>SUM(B28:B31)</f>
        <v>930050010</v>
      </c>
      <c r="C32" s="7">
        <f aca="true" t="shared" si="5" ref="C32:K32">SUM(C28:C31)</f>
        <v>1184088773</v>
      </c>
      <c r="D32" s="64">
        <f t="shared" si="5"/>
        <v>1281272084</v>
      </c>
      <c r="E32" s="65">
        <f t="shared" si="5"/>
        <v>1646166419</v>
      </c>
      <c r="F32" s="7">
        <f t="shared" si="5"/>
        <v>1775041700</v>
      </c>
      <c r="G32" s="66">
        <f t="shared" si="5"/>
        <v>1775041700</v>
      </c>
      <c r="H32" s="67">
        <f t="shared" si="5"/>
        <v>1330245370</v>
      </c>
      <c r="I32" s="65">
        <f t="shared" si="5"/>
        <v>1753141990</v>
      </c>
      <c r="J32" s="7">
        <f t="shared" si="5"/>
        <v>2288875165</v>
      </c>
      <c r="K32" s="66">
        <f t="shared" si="5"/>
        <v>2174842834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3023704334</v>
      </c>
      <c r="C35" s="6">
        <v>3665738322</v>
      </c>
      <c r="D35" s="23">
        <v>3174072269</v>
      </c>
      <c r="E35" s="24">
        <v>3693846996</v>
      </c>
      <c r="F35" s="6">
        <v>3536236886</v>
      </c>
      <c r="G35" s="25">
        <v>3536236886</v>
      </c>
      <c r="H35" s="26">
        <v>3278802394</v>
      </c>
      <c r="I35" s="24">
        <v>3590140339</v>
      </c>
      <c r="J35" s="6">
        <v>3879983438</v>
      </c>
      <c r="K35" s="25">
        <v>4304728405</v>
      </c>
    </row>
    <row r="36" spans="1:11" ht="13.5">
      <c r="A36" s="22" t="s">
        <v>39</v>
      </c>
      <c r="B36" s="6">
        <v>13053033791</v>
      </c>
      <c r="C36" s="6">
        <v>13633831746</v>
      </c>
      <c r="D36" s="23">
        <v>16490855052</v>
      </c>
      <c r="E36" s="24">
        <v>15249659548</v>
      </c>
      <c r="F36" s="6">
        <v>15378534827</v>
      </c>
      <c r="G36" s="25">
        <v>15378534827</v>
      </c>
      <c r="H36" s="26">
        <v>19333318218</v>
      </c>
      <c r="I36" s="24">
        <v>20089293126</v>
      </c>
      <c r="J36" s="6">
        <v>23390727807</v>
      </c>
      <c r="K36" s="25">
        <v>26637331296</v>
      </c>
    </row>
    <row r="37" spans="1:11" ht="13.5">
      <c r="A37" s="22" t="s">
        <v>40</v>
      </c>
      <c r="B37" s="6">
        <v>1075114607</v>
      </c>
      <c r="C37" s="6">
        <v>1588602305</v>
      </c>
      <c r="D37" s="23">
        <v>1371168729</v>
      </c>
      <c r="E37" s="24">
        <v>1338529578</v>
      </c>
      <c r="F37" s="6">
        <v>1342353502</v>
      </c>
      <c r="G37" s="25">
        <v>1342353502</v>
      </c>
      <c r="H37" s="26">
        <v>1715469994</v>
      </c>
      <c r="I37" s="24">
        <v>1394977209</v>
      </c>
      <c r="J37" s="6">
        <v>1531681035</v>
      </c>
      <c r="K37" s="25">
        <v>1673530556</v>
      </c>
    </row>
    <row r="38" spans="1:11" ht="13.5">
      <c r="A38" s="22" t="s">
        <v>41</v>
      </c>
      <c r="B38" s="6">
        <v>995534467</v>
      </c>
      <c r="C38" s="6">
        <v>944139344</v>
      </c>
      <c r="D38" s="23">
        <v>915192030</v>
      </c>
      <c r="E38" s="24">
        <v>1147602045</v>
      </c>
      <c r="F38" s="6">
        <v>1074493987</v>
      </c>
      <c r="G38" s="25">
        <v>1074493987</v>
      </c>
      <c r="H38" s="26">
        <v>872357064</v>
      </c>
      <c r="I38" s="24">
        <v>1153005213</v>
      </c>
      <c r="J38" s="6">
        <v>1548352362</v>
      </c>
      <c r="K38" s="25">
        <v>1785925926</v>
      </c>
    </row>
    <row r="39" spans="1:11" ht="13.5">
      <c r="A39" s="22" t="s">
        <v>42</v>
      </c>
      <c r="B39" s="6">
        <v>14006089051</v>
      </c>
      <c r="C39" s="6">
        <v>14766828419</v>
      </c>
      <c r="D39" s="23">
        <v>17378566562</v>
      </c>
      <c r="E39" s="24">
        <v>16457374919</v>
      </c>
      <c r="F39" s="6">
        <v>16497924223</v>
      </c>
      <c r="G39" s="25">
        <v>16497924223</v>
      </c>
      <c r="H39" s="26">
        <v>20024293554</v>
      </c>
      <c r="I39" s="24">
        <v>21131451042</v>
      </c>
      <c r="J39" s="6">
        <v>24190677847</v>
      </c>
      <c r="K39" s="25">
        <v>27482603220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1013100644</v>
      </c>
      <c r="C42" s="6">
        <v>1394470917</v>
      </c>
      <c r="D42" s="23">
        <v>645551025</v>
      </c>
      <c r="E42" s="24">
        <v>1788179723</v>
      </c>
      <c r="F42" s="6">
        <v>1827222683</v>
      </c>
      <c r="G42" s="25">
        <v>1827222683</v>
      </c>
      <c r="H42" s="26">
        <v>1502708328</v>
      </c>
      <c r="I42" s="24">
        <v>1683238068</v>
      </c>
      <c r="J42" s="6">
        <v>1945036787</v>
      </c>
      <c r="K42" s="25">
        <v>2099818871</v>
      </c>
    </row>
    <row r="43" spans="1:11" ht="13.5">
      <c r="A43" s="22" t="s">
        <v>45</v>
      </c>
      <c r="B43" s="6">
        <v>-923323046</v>
      </c>
      <c r="C43" s="6">
        <v>-1169765594</v>
      </c>
      <c r="D43" s="23">
        <v>-1278640220</v>
      </c>
      <c r="E43" s="24">
        <v>-1583446419</v>
      </c>
      <c r="F43" s="6">
        <v>-1765828289</v>
      </c>
      <c r="G43" s="25">
        <v>-1765828289</v>
      </c>
      <c r="H43" s="26">
        <v>-1315157814</v>
      </c>
      <c r="I43" s="24">
        <v>-1753141990</v>
      </c>
      <c r="J43" s="6">
        <v>-2288875165</v>
      </c>
      <c r="K43" s="25">
        <v>-2174842834</v>
      </c>
    </row>
    <row r="44" spans="1:11" ht="13.5">
      <c r="A44" s="22" t="s">
        <v>46</v>
      </c>
      <c r="B44" s="6">
        <v>-53669299</v>
      </c>
      <c r="C44" s="6">
        <v>-49602476</v>
      </c>
      <c r="D44" s="23">
        <v>-50709030</v>
      </c>
      <c r="E44" s="24">
        <v>19726252</v>
      </c>
      <c r="F44" s="6">
        <v>-47641565</v>
      </c>
      <c r="G44" s="25">
        <v>-47641565</v>
      </c>
      <c r="H44" s="26">
        <v>-49174498</v>
      </c>
      <c r="I44" s="24">
        <v>9332863</v>
      </c>
      <c r="J44" s="6">
        <v>314228030</v>
      </c>
      <c r="K44" s="25">
        <v>148370137</v>
      </c>
    </row>
    <row r="45" spans="1:11" ht="13.5">
      <c r="A45" s="34" t="s">
        <v>47</v>
      </c>
      <c r="B45" s="7">
        <v>2200541211</v>
      </c>
      <c r="C45" s="7">
        <v>2373900195</v>
      </c>
      <c r="D45" s="64">
        <v>1690101970</v>
      </c>
      <c r="E45" s="65">
        <v>2516257459</v>
      </c>
      <c r="F45" s="7">
        <v>1703854799</v>
      </c>
      <c r="G45" s="66">
        <v>1703854799</v>
      </c>
      <c r="H45" s="67">
        <v>1825129601</v>
      </c>
      <c r="I45" s="65">
        <v>1643283736</v>
      </c>
      <c r="J45" s="7">
        <v>1613673388</v>
      </c>
      <c r="K45" s="66">
        <v>1687019562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2200541208</v>
      </c>
      <c r="C48" s="6">
        <v>2373900195</v>
      </c>
      <c r="D48" s="23">
        <v>1690101970</v>
      </c>
      <c r="E48" s="24">
        <v>2542594595</v>
      </c>
      <c r="F48" s="6">
        <v>1703854793</v>
      </c>
      <c r="G48" s="25">
        <v>1703854793</v>
      </c>
      <c r="H48" s="26">
        <v>1825129601</v>
      </c>
      <c r="I48" s="24">
        <v>1643283735</v>
      </c>
      <c r="J48" s="6">
        <v>1613673386</v>
      </c>
      <c r="K48" s="25">
        <v>1687019558</v>
      </c>
    </row>
    <row r="49" spans="1:11" ht="13.5">
      <c r="A49" s="22" t="s">
        <v>50</v>
      </c>
      <c r="B49" s="6">
        <f>+B75</f>
        <v>314825738.8408494</v>
      </c>
      <c r="C49" s="6">
        <f aca="true" t="shared" si="6" ref="C49:K49">+C75</f>
        <v>284334745.77007556</v>
      </c>
      <c r="D49" s="23">
        <f t="shared" si="6"/>
        <v>-191555787.2558112</v>
      </c>
      <c r="E49" s="24">
        <f t="shared" si="6"/>
        <v>394280342.1291472</v>
      </c>
      <c r="F49" s="6">
        <f t="shared" si="6"/>
        <v>-226836756.84042954</v>
      </c>
      <c r="G49" s="25">
        <f t="shared" si="6"/>
        <v>-226836756.84042954</v>
      </c>
      <c r="H49" s="26">
        <f t="shared" si="6"/>
        <v>408881194.710165</v>
      </c>
      <c r="I49" s="24">
        <f t="shared" si="6"/>
        <v>-271276151.6332767</v>
      </c>
      <c r="J49" s="6">
        <f t="shared" si="6"/>
        <v>-413143938.38685584</v>
      </c>
      <c r="K49" s="25">
        <f t="shared" si="6"/>
        <v>-569170897.4234614</v>
      </c>
    </row>
    <row r="50" spans="1:11" ht="13.5">
      <c r="A50" s="34" t="s">
        <v>51</v>
      </c>
      <c r="B50" s="7">
        <f>+B48-B49</f>
        <v>1885715469.1591506</v>
      </c>
      <c r="C50" s="7">
        <f aca="true" t="shared" si="7" ref="C50:K50">+C48-C49</f>
        <v>2089565449.2299244</v>
      </c>
      <c r="D50" s="64">
        <f t="shared" si="7"/>
        <v>1881657757.2558112</v>
      </c>
      <c r="E50" s="65">
        <f t="shared" si="7"/>
        <v>2148314252.870853</v>
      </c>
      <c r="F50" s="7">
        <f t="shared" si="7"/>
        <v>1930691549.8404295</v>
      </c>
      <c r="G50" s="66">
        <f t="shared" si="7"/>
        <v>1930691549.8404295</v>
      </c>
      <c r="H50" s="67">
        <f t="shared" si="7"/>
        <v>1416248406.289835</v>
      </c>
      <c r="I50" s="65">
        <f t="shared" si="7"/>
        <v>1914559886.6332767</v>
      </c>
      <c r="J50" s="7">
        <f t="shared" si="7"/>
        <v>2026817324.3868558</v>
      </c>
      <c r="K50" s="66">
        <f t="shared" si="7"/>
        <v>2256190455.4234614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12904671607</v>
      </c>
      <c r="C53" s="6">
        <v>13311710352</v>
      </c>
      <c r="D53" s="23">
        <v>16291170382</v>
      </c>
      <c r="E53" s="24">
        <v>15059534310</v>
      </c>
      <c r="F53" s="6">
        <v>15169683150</v>
      </c>
      <c r="G53" s="25">
        <v>15169683150</v>
      </c>
      <c r="H53" s="26">
        <v>18194537448</v>
      </c>
      <c r="I53" s="24">
        <v>19880155365</v>
      </c>
      <c r="J53" s="6">
        <v>23160676269</v>
      </c>
      <c r="K53" s="25">
        <v>26384274605</v>
      </c>
    </row>
    <row r="54" spans="1:11" ht="13.5">
      <c r="A54" s="22" t="s">
        <v>82</v>
      </c>
      <c r="B54" s="6">
        <v>685335710</v>
      </c>
      <c r="C54" s="6">
        <v>857418573</v>
      </c>
      <c r="D54" s="23">
        <v>807050493</v>
      </c>
      <c r="E54" s="24">
        <v>778743794</v>
      </c>
      <c r="F54" s="6">
        <v>779130322</v>
      </c>
      <c r="G54" s="25">
        <v>779130322</v>
      </c>
      <c r="H54" s="26">
        <v>996410399</v>
      </c>
      <c r="I54" s="24">
        <v>896425520</v>
      </c>
      <c r="J54" s="6">
        <v>944628381</v>
      </c>
      <c r="K54" s="25">
        <v>996128700</v>
      </c>
    </row>
    <row r="55" spans="1:11" ht="13.5">
      <c r="A55" s="22" t="s">
        <v>54</v>
      </c>
      <c r="B55" s="6">
        <v>502299341</v>
      </c>
      <c r="C55" s="6">
        <v>0</v>
      </c>
      <c r="D55" s="23">
        <v>0</v>
      </c>
      <c r="E55" s="24">
        <v>834087661</v>
      </c>
      <c r="F55" s="6">
        <v>654389197</v>
      </c>
      <c r="G55" s="25">
        <v>654389197</v>
      </c>
      <c r="H55" s="26">
        <v>0</v>
      </c>
      <c r="I55" s="24">
        <v>691708138</v>
      </c>
      <c r="J55" s="6">
        <v>877744000</v>
      </c>
      <c r="K55" s="25">
        <v>972259315</v>
      </c>
    </row>
    <row r="56" spans="1:11" ht="13.5">
      <c r="A56" s="22" t="s">
        <v>55</v>
      </c>
      <c r="B56" s="6">
        <v>287392606</v>
      </c>
      <c r="C56" s="6">
        <v>344238201</v>
      </c>
      <c r="D56" s="23">
        <v>382959406</v>
      </c>
      <c r="E56" s="24">
        <v>462450050</v>
      </c>
      <c r="F56" s="6">
        <v>450642211</v>
      </c>
      <c r="G56" s="25">
        <v>450642211</v>
      </c>
      <c r="H56" s="26">
        <v>355291889</v>
      </c>
      <c r="I56" s="24">
        <v>493616303</v>
      </c>
      <c r="J56" s="6">
        <v>544189395</v>
      </c>
      <c r="K56" s="25">
        <v>603243781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150769059</v>
      </c>
      <c r="C59" s="6">
        <v>187499182</v>
      </c>
      <c r="D59" s="23">
        <v>190020353</v>
      </c>
      <c r="E59" s="24">
        <v>457629880</v>
      </c>
      <c r="F59" s="6">
        <v>393132400</v>
      </c>
      <c r="G59" s="25">
        <v>393132400</v>
      </c>
      <c r="H59" s="26">
        <v>393132400</v>
      </c>
      <c r="I59" s="24">
        <v>426954269</v>
      </c>
      <c r="J59" s="6">
        <v>463729379</v>
      </c>
      <c r="K59" s="25">
        <v>499821531</v>
      </c>
    </row>
    <row r="60" spans="1:11" ht="13.5">
      <c r="A60" s="33" t="s">
        <v>58</v>
      </c>
      <c r="B60" s="6">
        <v>23197797</v>
      </c>
      <c r="C60" s="6">
        <v>33739241</v>
      </c>
      <c r="D60" s="23">
        <v>0</v>
      </c>
      <c r="E60" s="24">
        <v>44278313</v>
      </c>
      <c r="F60" s="6">
        <v>142220085</v>
      </c>
      <c r="G60" s="25">
        <v>142220085</v>
      </c>
      <c r="H60" s="26">
        <v>142220085</v>
      </c>
      <c r="I60" s="24">
        <v>180374581</v>
      </c>
      <c r="J60" s="6">
        <v>196608294</v>
      </c>
      <c r="K60" s="25">
        <v>212336956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3000</v>
      </c>
      <c r="C62" s="92">
        <v>2000</v>
      </c>
      <c r="D62" s="93">
        <v>1000</v>
      </c>
      <c r="E62" s="91">
        <v>5822</v>
      </c>
      <c r="F62" s="92">
        <v>4947</v>
      </c>
      <c r="G62" s="93">
        <v>4947</v>
      </c>
      <c r="H62" s="94">
        <v>4947</v>
      </c>
      <c r="I62" s="91">
        <v>4947</v>
      </c>
      <c r="J62" s="92">
        <v>3947</v>
      </c>
      <c r="K62" s="93">
        <v>2947</v>
      </c>
    </row>
    <row r="63" spans="1:11" ht="13.5">
      <c r="A63" s="90" t="s">
        <v>61</v>
      </c>
      <c r="B63" s="91">
        <v>31494</v>
      </c>
      <c r="C63" s="92">
        <v>26267</v>
      </c>
      <c r="D63" s="93">
        <v>19754</v>
      </c>
      <c r="E63" s="91">
        <v>29612</v>
      </c>
      <c r="F63" s="92">
        <v>45289</v>
      </c>
      <c r="G63" s="93">
        <v>45289</v>
      </c>
      <c r="H63" s="94">
        <v>45289</v>
      </c>
      <c r="I63" s="91">
        <v>43289</v>
      </c>
      <c r="J63" s="92">
        <v>42289</v>
      </c>
      <c r="K63" s="93">
        <v>41289</v>
      </c>
    </row>
    <row r="64" spans="1:11" ht="13.5">
      <c r="A64" s="90" t="s">
        <v>62</v>
      </c>
      <c r="B64" s="91">
        <v>41915</v>
      </c>
      <c r="C64" s="92">
        <v>40241</v>
      </c>
      <c r="D64" s="93">
        <v>39241</v>
      </c>
      <c r="E64" s="91">
        <v>39147</v>
      </c>
      <c r="F64" s="92">
        <v>37841</v>
      </c>
      <c r="G64" s="93">
        <v>37841</v>
      </c>
      <c r="H64" s="94">
        <v>37841</v>
      </c>
      <c r="I64" s="91">
        <v>36841</v>
      </c>
      <c r="J64" s="92">
        <v>31841</v>
      </c>
      <c r="K64" s="93">
        <v>26841</v>
      </c>
    </row>
    <row r="65" spans="1:11" ht="13.5">
      <c r="A65" s="90" t="s">
        <v>63</v>
      </c>
      <c r="B65" s="91">
        <v>1986</v>
      </c>
      <c r="C65" s="92">
        <v>1986</v>
      </c>
      <c r="D65" s="93">
        <v>1986</v>
      </c>
      <c r="E65" s="91">
        <v>1988</v>
      </c>
      <c r="F65" s="92">
        <v>1986</v>
      </c>
      <c r="G65" s="93">
        <v>1986</v>
      </c>
      <c r="H65" s="94">
        <v>1988</v>
      </c>
      <c r="I65" s="91">
        <v>1990</v>
      </c>
      <c r="J65" s="92">
        <v>1990</v>
      </c>
      <c r="K65" s="93">
        <v>1990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0.8486124593920892</v>
      </c>
      <c r="C70" s="5">
        <f aca="true" t="shared" si="8" ref="C70:K70">IF(ISERROR(C71/C72),0,(C71/C72))</f>
        <v>0.9025934441945836</v>
      </c>
      <c r="D70" s="5">
        <f t="shared" si="8"/>
        <v>0.9689542841353006</v>
      </c>
      <c r="E70" s="5">
        <f t="shared" si="8"/>
        <v>0.9178826237985774</v>
      </c>
      <c r="F70" s="5">
        <f t="shared" si="8"/>
        <v>0.9160825816399526</v>
      </c>
      <c r="G70" s="5">
        <f t="shared" si="8"/>
        <v>0.9160825816399526</v>
      </c>
      <c r="H70" s="5">
        <f t="shared" si="8"/>
        <v>0.9072175415570812</v>
      </c>
      <c r="I70" s="5">
        <f t="shared" si="8"/>
        <v>0.9171153230142711</v>
      </c>
      <c r="J70" s="5">
        <f t="shared" si="8"/>
        <v>0.9172949798254827</v>
      </c>
      <c r="K70" s="5">
        <f t="shared" si="8"/>
        <v>0.9174430040002072</v>
      </c>
    </row>
    <row r="71" spans="1:11" ht="12.75" hidden="1">
      <c r="A71" s="1" t="s">
        <v>88</v>
      </c>
      <c r="B71" s="1">
        <f>+B83</f>
        <v>3315625630</v>
      </c>
      <c r="C71" s="1">
        <f aca="true" t="shared" si="9" ref="C71:K71">+C83</f>
        <v>3613755372</v>
      </c>
      <c r="D71" s="1">
        <f t="shared" si="9"/>
        <v>4045689259</v>
      </c>
      <c r="E71" s="1">
        <f t="shared" si="9"/>
        <v>4290809442</v>
      </c>
      <c r="F71" s="1">
        <f t="shared" si="9"/>
        <v>4071198386</v>
      </c>
      <c r="G71" s="1">
        <f t="shared" si="9"/>
        <v>4071198386</v>
      </c>
      <c r="H71" s="1">
        <f t="shared" si="9"/>
        <v>3954697173</v>
      </c>
      <c r="I71" s="1">
        <f t="shared" si="9"/>
        <v>4498072729</v>
      </c>
      <c r="J71" s="1">
        <f t="shared" si="9"/>
        <v>4865228926</v>
      </c>
      <c r="K71" s="1">
        <f t="shared" si="9"/>
        <v>5242995881</v>
      </c>
    </row>
    <row r="72" spans="1:11" ht="12.75" hidden="1">
      <c r="A72" s="1" t="s">
        <v>89</v>
      </c>
      <c r="B72" s="1">
        <f>+B77</f>
        <v>3907114011</v>
      </c>
      <c r="C72" s="1">
        <f aca="true" t="shared" si="10" ref="C72:K72">+C77</f>
        <v>4003746532</v>
      </c>
      <c r="D72" s="1">
        <f t="shared" si="10"/>
        <v>4175314899</v>
      </c>
      <c r="E72" s="1">
        <f t="shared" si="10"/>
        <v>4674682068</v>
      </c>
      <c r="F72" s="1">
        <f t="shared" si="10"/>
        <v>4444139063</v>
      </c>
      <c r="G72" s="1">
        <f t="shared" si="10"/>
        <v>4444139063</v>
      </c>
      <c r="H72" s="1">
        <f t="shared" si="10"/>
        <v>4359149809</v>
      </c>
      <c r="I72" s="1">
        <f t="shared" si="10"/>
        <v>4904587914</v>
      </c>
      <c r="J72" s="1">
        <f t="shared" si="10"/>
        <v>5303887008</v>
      </c>
      <c r="K72" s="1">
        <f t="shared" si="10"/>
        <v>5714791936</v>
      </c>
    </row>
    <row r="73" spans="1:11" ht="12.75" hidden="1">
      <c r="A73" s="1" t="s">
        <v>90</v>
      </c>
      <c r="B73" s="1">
        <f>+B74</f>
        <v>600241166.1666665</v>
      </c>
      <c r="C73" s="1">
        <f aca="true" t="shared" si="11" ref="C73:K73">+(C78+C80+C81+C82)-(B78+B80+B81+B82)</f>
        <v>546531310</v>
      </c>
      <c r="D73" s="1">
        <f t="shared" si="11"/>
        <v>192720661</v>
      </c>
      <c r="E73" s="1">
        <f t="shared" si="11"/>
        <v>-483349125</v>
      </c>
      <c r="F73" s="1">
        <f>+(F78+F80+F81+F82)-(D78+D80+D81+D82)</f>
        <v>197780567</v>
      </c>
      <c r="G73" s="1">
        <f>+(G78+G80+G81+G82)-(D78+D80+D81+D82)</f>
        <v>197780567</v>
      </c>
      <c r="H73" s="1">
        <f>+(H78+H80+H81+H82)-(D78+D80+D81+D82)</f>
        <v>-106629836</v>
      </c>
      <c r="I73" s="1">
        <f>+(I78+I80+I81+I82)-(E78+E80+E81+E82)</f>
        <v>783898663</v>
      </c>
      <c r="J73" s="1">
        <f t="shared" si="11"/>
        <v>306577354</v>
      </c>
      <c r="K73" s="1">
        <f t="shared" si="11"/>
        <v>337235092</v>
      </c>
    </row>
    <row r="74" spans="1:11" ht="12.75" hidden="1">
      <c r="A74" s="1" t="s">
        <v>91</v>
      </c>
      <c r="B74" s="1">
        <f>+TREND(C74:E74)</f>
        <v>600241166.1666665</v>
      </c>
      <c r="C74" s="1">
        <f>+C73</f>
        <v>546531310</v>
      </c>
      <c r="D74" s="1">
        <f aca="true" t="shared" si="12" ref="D74:K74">+D73</f>
        <v>192720661</v>
      </c>
      <c r="E74" s="1">
        <f t="shared" si="12"/>
        <v>-483349125</v>
      </c>
      <c r="F74" s="1">
        <f t="shared" si="12"/>
        <v>197780567</v>
      </c>
      <c r="G74" s="1">
        <f t="shared" si="12"/>
        <v>197780567</v>
      </c>
      <c r="H74" s="1">
        <f t="shared" si="12"/>
        <v>-106629836</v>
      </c>
      <c r="I74" s="1">
        <f t="shared" si="12"/>
        <v>783898663</v>
      </c>
      <c r="J74" s="1">
        <f t="shared" si="12"/>
        <v>306577354</v>
      </c>
      <c r="K74" s="1">
        <f t="shared" si="12"/>
        <v>337235092</v>
      </c>
    </row>
    <row r="75" spans="1:11" ht="12.75" hidden="1">
      <c r="A75" s="1" t="s">
        <v>92</v>
      </c>
      <c r="B75" s="1">
        <f>+B84-(((B80+B81+B78)*B70)-B79)</f>
        <v>314825738.8408494</v>
      </c>
      <c r="C75" s="1">
        <f aca="true" t="shared" si="13" ref="C75:K75">+C84-(((C80+C81+C78)*C70)-C79)</f>
        <v>284334745.77007556</v>
      </c>
      <c r="D75" s="1">
        <f t="shared" si="13"/>
        <v>-191555787.2558112</v>
      </c>
      <c r="E75" s="1">
        <f t="shared" si="13"/>
        <v>394280342.1291472</v>
      </c>
      <c r="F75" s="1">
        <f t="shared" si="13"/>
        <v>-226836756.84042954</v>
      </c>
      <c r="G75" s="1">
        <f t="shared" si="13"/>
        <v>-226836756.84042954</v>
      </c>
      <c r="H75" s="1">
        <f t="shared" si="13"/>
        <v>408881194.710165</v>
      </c>
      <c r="I75" s="1">
        <f t="shared" si="13"/>
        <v>-271276151.6332767</v>
      </c>
      <c r="J75" s="1">
        <f t="shared" si="13"/>
        <v>-413143938.38685584</v>
      </c>
      <c r="K75" s="1">
        <f t="shared" si="13"/>
        <v>-569170897.4234614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3907114011</v>
      </c>
      <c r="C77" s="3">
        <v>4003746532</v>
      </c>
      <c r="D77" s="3">
        <v>4175314899</v>
      </c>
      <c r="E77" s="3">
        <v>4674682068</v>
      </c>
      <c r="F77" s="3">
        <v>4444139063</v>
      </c>
      <c r="G77" s="3">
        <v>4444139063</v>
      </c>
      <c r="H77" s="3">
        <v>4359149809</v>
      </c>
      <c r="I77" s="3">
        <v>4904587914</v>
      </c>
      <c r="J77" s="3">
        <v>5303887008</v>
      </c>
      <c r="K77" s="3">
        <v>5714791936</v>
      </c>
    </row>
    <row r="78" spans="1:11" ht="12.75" hidden="1">
      <c r="A78" s="2" t="s">
        <v>65</v>
      </c>
      <c r="B78" s="3">
        <v>9440</v>
      </c>
      <c r="C78" s="3">
        <v>69017614</v>
      </c>
      <c r="D78" s="3">
        <v>72145339</v>
      </c>
      <c r="E78" s="3">
        <v>72600</v>
      </c>
      <c r="F78" s="3">
        <v>72600</v>
      </c>
      <c r="G78" s="3">
        <v>72600</v>
      </c>
      <c r="H78" s="3">
        <v>0</v>
      </c>
      <c r="I78" s="3">
        <v>79860</v>
      </c>
      <c r="J78" s="3">
        <v>87846</v>
      </c>
      <c r="K78" s="3">
        <v>96631</v>
      </c>
    </row>
    <row r="79" spans="1:11" ht="12.75" hidden="1">
      <c r="A79" s="2" t="s">
        <v>66</v>
      </c>
      <c r="B79" s="3">
        <v>798612702</v>
      </c>
      <c r="C79" s="3">
        <v>1292355453</v>
      </c>
      <c r="D79" s="3">
        <v>1079481575</v>
      </c>
      <c r="E79" s="3">
        <v>1039209150</v>
      </c>
      <c r="F79" s="3">
        <v>1039209149</v>
      </c>
      <c r="G79" s="3">
        <v>1039209149</v>
      </c>
      <c r="H79" s="3">
        <v>1380346913</v>
      </c>
      <c r="I79" s="3">
        <v>1060015169</v>
      </c>
      <c r="J79" s="3">
        <v>1166016686</v>
      </c>
      <c r="K79" s="3">
        <v>1282618355</v>
      </c>
    </row>
    <row r="80" spans="1:11" ht="12.75" hidden="1">
      <c r="A80" s="2" t="s">
        <v>67</v>
      </c>
      <c r="B80" s="3">
        <v>320652236</v>
      </c>
      <c r="C80" s="3">
        <v>448053489</v>
      </c>
      <c r="D80" s="3">
        <v>558848344</v>
      </c>
      <c r="E80" s="3">
        <v>915237153</v>
      </c>
      <c r="F80" s="3">
        <v>915237153</v>
      </c>
      <c r="G80" s="3">
        <v>915237153</v>
      </c>
      <c r="H80" s="3">
        <v>753988375</v>
      </c>
      <c r="I80" s="3">
        <v>937997170</v>
      </c>
      <c r="J80" s="3">
        <v>1156564675</v>
      </c>
      <c r="K80" s="3">
        <v>1396988932</v>
      </c>
    </row>
    <row r="81" spans="1:11" ht="12.75" hidden="1">
      <c r="A81" s="2" t="s">
        <v>68</v>
      </c>
      <c r="B81" s="3">
        <v>457614927</v>
      </c>
      <c r="C81" s="3">
        <v>804824366</v>
      </c>
      <c r="D81" s="3">
        <v>883914427</v>
      </c>
      <c r="E81" s="3">
        <v>118870308</v>
      </c>
      <c r="F81" s="3">
        <v>800000000</v>
      </c>
      <c r="G81" s="3">
        <v>800000000</v>
      </c>
      <c r="H81" s="3">
        <v>653375505</v>
      </c>
      <c r="I81" s="3">
        <v>880000000</v>
      </c>
      <c r="J81" s="3">
        <v>968000000</v>
      </c>
      <c r="K81" s="3">
        <v>1064800000</v>
      </c>
    </row>
    <row r="82" spans="1:11" ht="12.75" hidden="1">
      <c r="A82" s="2" t="s">
        <v>69</v>
      </c>
      <c r="B82" s="3">
        <v>17552</v>
      </c>
      <c r="C82" s="3">
        <v>2929996</v>
      </c>
      <c r="D82" s="3">
        <v>2638016</v>
      </c>
      <c r="E82" s="3">
        <v>16940</v>
      </c>
      <c r="F82" s="3">
        <v>16940</v>
      </c>
      <c r="G82" s="3">
        <v>16940</v>
      </c>
      <c r="H82" s="3">
        <v>3552410</v>
      </c>
      <c r="I82" s="3">
        <v>18634</v>
      </c>
      <c r="J82" s="3">
        <v>20497</v>
      </c>
      <c r="K82" s="3">
        <v>22547</v>
      </c>
    </row>
    <row r="83" spans="1:11" ht="12.75" hidden="1">
      <c r="A83" s="2" t="s">
        <v>70</v>
      </c>
      <c r="B83" s="3">
        <v>3315625630</v>
      </c>
      <c r="C83" s="3">
        <v>3613755372</v>
      </c>
      <c r="D83" s="3">
        <v>4045689259</v>
      </c>
      <c r="E83" s="3">
        <v>4290809442</v>
      </c>
      <c r="F83" s="3">
        <v>4071198386</v>
      </c>
      <c r="G83" s="3">
        <v>4071198386</v>
      </c>
      <c r="H83" s="3">
        <v>3954697173</v>
      </c>
      <c r="I83" s="3">
        <v>4498072729</v>
      </c>
      <c r="J83" s="3">
        <v>4865228926</v>
      </c>
      <c r="K83" s="3">
        <v>5242995881</v>
      </c>
    </row>
    <row r="84" spans="1:11" ht="12.75" hidden="1">
      <c r="A84" s="2" t="s">
        <v>71</v>
      </c>
      <c r="B84" s="3">
        <v>176668259</v>
      </c>
      <c r="C84" s="3">
        <v>185113477</v>
      </c>
      <c r="D84" s="3">
        <v>196839341</v>
      </c>
      <c r="E84" s="3">
        <v>304327100</v>
      </c>
      <c r="F84" s="3">
        <v>305319481</v>
      </c>
      <c r="G84" s="3">
        <v>305319481</v>
      </c>
      <c r="H84" s="3">
        <v>305319481</v>
      </c>
      <c r="I84" s="3">
        <v>336094982</v>
      </c>
      <c r="J84" s="3">
        <v>369772467</v>
      </c>
      <c r="K84" s="3">
        <v>406850434</v>
      </c>
    </row>
    <row r="85" spans="1:11" ht="12.75" hidden="1">
      <c r="A85" s="2" t="s">
        <v>72</v>
      </c>
      <c r="B85" s="3">
        <v>1271844064</v>
      </c>
      <c r="C85" s="3">
        <v>1017663187</v>
      </c>
      <c r="D85" s="3">
        <v>1432553760</v>
      </c>
      <c r="E85" s="3">
        <v>1059091000</v>
      </c>
      <c r="F85" s="3">
        <v>1059091000</v>
      </c>
      <c r="G85" s="3">
        <v>1059091000</v>
      </c>
      <c r="H85" s="3">
        <v>1059091000</v>
      </c>
      <c r="I85" s="3">
        <v>1191477000</v>
      </c>
      <c r="J85" s="3">
        <v>1340412000</v>
      </c>
      <c r="K85" s="3">
        <v>1446304548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1332134909</v>
      </c>
      <c r="C5" s="6">
        <v>1502463322</v>
      </c>
      <c r="D5" s="23">
        <v>1639398711</v>
      </c>
      <c r="E5" s="24">
        <v>1882347183</v>
      </c>
      <c r="F5" s="6">
        <v>1940747180</v>
      </c>
      <c r="G5" s="25">
        <v>1940747180</v>
      </c>
      <c r="H5" s="26">
        <v>2007605470</v>
      </c>
      <c r="I5" s="24">
        <v>2177931330</v>
      </c>
      <c r="J5" s="6">
        <v>2331217420</v>
      </c>
      <c r="K5" s="25">
        <v>2495776500</v>
      </c>
    </row>
    <row r="6" spans="1:11" ht="13.5">
      <c r="A6" s="22" t="s">
        <v>18</v>
      </c>
      <c r="B6" s="6">
        <v>4059465577</v>
      </c>
      <c r="C6" s="6">
        <v>4649223912</v>
      </c>
      <c r="D6" s="23">
        <v>4882016499</v>
      </c>
      <c r="E6" s="24">
        <v>5107448870</v>
      </c>
      <c r="F6" s="6">
        <v>5418949900</v>
      </c>
      <c r="G6" s="25">
        <v>5418949900</v>
      </c>
      <c r="H6" s="26">
        <v>5182065405</v>
      </c>
      <c r="I6" s="24">
        <v>5468835250</v>
      </c>
      <c r="J6" s="6">
        <v>5869276430</v>
      </c>
      <c r="K6" s="25">
        <v>6300116290</v>
      </c>
    </row>
    <row r="7" spans="1:11" ht="13.5">
      <c r="A7" s="22" t="s">
        <v>19</v>
      </c>
      <c r="B7" s="6">
        <v>83294367</v>
      </c>
      <c r="C7" s="6">
        <v>113354110</v>
      </c>
      <c r="D7" s="23">
        <v>121035381</v>
      </c>
      <c r="E7" s="24">
        <v>105174842</v>
      </c>
      <c r="F7" s="6">
        <v>122030720</v>
      </c>
      <c r="G7" s="25">
        <v>122030720</v>
      </c>
      <c r="H7" s="26">
        <v>155607542</v>
      </c>
      <c r="I7" s="24">
        <v>106591640</v>
      </c>
      <c r="J7" s="6">
        <v>112297080</v>
      </c>
      <c r="K7" s="25">
        <v>118952420</v>
      </c>
    </row>
    <row r="8" spans="1:11" ht="13.5">
      <c r="A8" s="22" t="s">
        <v>20</v>
      </c>
      <c r="B8" s="6">
        <v>1486059536</v>
      </c>
      <c r="C8" s="6">
        <v>1148939836</v>
      </c>
      <c r="D8" s="23">
        <v>954122281</v>
      </c>
      <c r="E8" s="24">
        <v>1543703529</v>
      </c>
      <c r="F8" s="6">
        <v>1499041370</v>
      </c>
      <c r="G8" s="25">
        <v>1499041370</v>
      </c>
      <c r="H8" s="26">
        <v>1789651592</v>
      </c>
      <c r="I8" s="24">
        <v>1814474396</v>
      </c>
      <c r="J8" s="6">
        <v>1917866572</v>
      </c>
      <c r="K8" s="25">
        <v>2084852514</v>
      </c>
    </row>
    <row r="9" spans="1:11" ht="13.5">
      <c r="A9" s="22" t="s">
        <v>21</v>
      </c>
      <c r="B9" s="6">
        <v>1176696003</v>
      </c>
      <c r="C9" s="6">
        <v>1314995306</v>
      </c>
      <c r="D9" s="23">
        <v>1322117057</v>
      </c>
      <c r="E9" s="24">
        <v>724861447</v>
      </c>
      <c r="F9" s="6">
        <v>671074980</v>
      </c>
      <c r="G9" s="25">
        <v>671074980</v>
      </c>
      <c r="H9" s="26">
        <v>618260623</v>
      </c>
      <c r="I9" s="24">
        <v>795553480</v>
      </c>
      <c r="J9" s="6">
        <v>865549470</v>
      </c>
      <c r="K9" s="25">
        <v>937507800</v>
      </c>
    </row>
    <row r="10" spans="1:11" ht="25.5">
      <c r="A10" s="27" t="s">
        <v>81</v>
      </c>
      <c r="B10" s="28">
        <f>SUM(B5:B9)</f>
        <v>8137650392</v>
      </c>
      <c r="C10" s="29">
        <f aca="true" t="shared" si="0" ref="C10:K10">SUM(C5:C9)</f>
        <v>8728976486</v>
      </c>
      <c r="D10" s="30">
        <f t="shared" si="0"/>
        <v>8918689929</v>
      </c>
      <c r="E10" s="28">
        <f t="shared" si="0"/>
        <v>9363535871</v>
      </c>
      <c r="F10" s="29">
        <f t="shared" si="0"/>
        <v>9651844150</v>
      </c>
      <c r="G10" s="31">
        <f t="shared" si="0"/>
        <v>9651844150</v>
      </c>
      <c r="H10" s="32">
        <f t="shared" si="0"/>
        <v>9753190632</v>
      </c>
      <c r="I10" s="28">
        <f t="shared" si="0"/>
        <v>10363386096</v>
      </c>
      <c r="J10" s="29">
        <f t="shared" si="0"/>
        <v>11096206972</v>
      </c>
      <c r="K10" s="31">
        <f t="shared" si="0"/>
        <v>11937205524</v>
      </c>
    </row>
    <row r="11" spans="1:11" ht="13.5">
      <c r="A11" s="22" t="s">
        <v>22</v>
      </c>
      <c r="B11" s="6">
        <v>2163726714</v>
      </c>
      <c r="C11" s="6">
        <v>2343747075</v>
      </c>
      <c r="D11" s="23">
        <v>3060663137</v>
      </c>
      <c r="E11" s="24">
        <v>2842251176</v>
      </c>
      <c r="F11" s="6">
        <v>2907889928</v>
      </c>
      <c r="G11" s="25">
        <v>2907889928</v>
      </c>
      <c r="H11" s="26">
        <v>2782628075</v>
      </c>
      <c r="I11" s="24">
        <v>3272707652</v>
      </c>
      <c r="J11" s="6">
        <v>3574705772</v>
      </c>
      <c r="K11" s="25">
        <v>3916725492</v>
      </c>
    </row>
    <row r="12" spans="1:11" ht="13.5">
      <c r="A12" s="22" t="s">
        <v>23</v>
      </c>
      <c r="B12" s="6">
        <v>58161095</v>
      </c>
      <c r="C12" s="6">
        <v>62195844</v>
      </c>
      <c r="D12" s="23">
        <v>64283888</v>
      </c>
      <c r="E12" s="24">
        <v>70937756</v>
      </c>
      <c r="F12" s="6">
        <v>71437756</v>
      </c>
      <c r="G12" s="25">
        <v>71437756</v>
      </c>
      <c r="H12" s="26">
        <v>71264771</v>
      </c>
      <c r="I12" s="24">
        <v>73450700</v>
      </c>
      <c r="J12" s="6">
        <v>79012990</v>
      </c>
      <c r="K12" s="25">
        <v>86439250</v>
      </c>
    </row>
    <row r="13" spans="1:11" ht="13.5">
      <c r="A13" s="22" t="s">
        <v>82</v>
      </c>
      <c r="B13" s="6">
        <v>901879001</v>
      </c>
      <c r="C13" s="6">
        <v>1095301685</v>
      </c>
      <c r="D13" s="23">
        <v>778250286</v>
      </c>
      <c r="E13" s="24">
        <v>808877177</v>
      </c>
      <c r="F13" s="6">
        <v>809577985</v>
      </c>
      <c r="G13" s="25">
        <v>809577985</v>
      </c>
      <c r="H13" s="26">
        <v>280095083</v>
      </c>
      <c r="I13" s="24">
        <v>817711732</v>
      </c>
      <c r="J13" s="6">
        <v>842267287</v>
      </c>
      <c r="K13" s="25">
        <v>867560960</v>
      </c>
    </row>
    <row r="14" spans="1:11" ht="13.5">
      <c r="A14" s="22" t="s">
        <v>24</v>
      </c>
      <c r="B14" s="6">
        <v>180098335</v>
      </c>
      <c r="C14" s="6">
        <v>166492003</v>
      </c>
      <c r="D14" s="23">
        <v>155281109</v>
      </c>
      <c r="E14" s="24">
        <v>148169317</v>
      </c>
      <c r="F14" s="6">
        <v>148450840</v>
      </c>
      <c r="G14" s="25">
        <v>148450840</v>
      </c>
      <c r="H14" s="26">
        <v>144137627</v>
      </c>
      <c r="I14" s="24">
        <v>142392290</v>
      </c>
      <c r="J14" s="6">
        <v>174724160</v>
      </c>
      <c r="K14" s="25">
        <v>198529210</v>
      </c>
    </row>
    <row r="15" spans="1:11" ht="13.5">
      <c r="A15" s="22" t="s">
        <v>25</v>
      </c>
      <c r="B15" s="6">
        <v>3014608678</v>
      </c>
      <c r="C15" s="6">
        <v>3225021464</v>
      </c>
      <c r="D15" s="23">
        <v>3352898503</v>
      </c>
      <c r="E15" s="24">
        <v>3282422111</v>
      </c>
      <c r="F15" s="6">
        <v>3296979447</v>
      </c>
      <c r="G15" s="25">
        <v>3296979447</v>
      </c>
      <c r="H15" s="26">
        <v>3131676477</v>
      </c>
      <c r="I15" s="24">
        <v>3373751190</v>
      </c>
      <c r="J15" s="6">
        <v>3622891300</v>
      </c>
      <c r="K15" s="25">
        <v>3741621680</v>
      </c>
    </row>
    <row r="16" spans="1:11" ht="13.5">
      <c r="A16" s="33" t="s">
        <v>26</v>
      </c>
      <c r="B16" s="6">
        <v>25691323</v>
      </c>
      <c r="C16" s="6">
        <v>22835417</v>
      </c>
      <c r="D16" s="23">
        <v>47461849</v>
      </c>
      <c r="E16" s="24">
        <v>112165450</v>
      </c>
      <c r="F16" s="6">
        <v>89832180</v>
      </c>
      <c r="G16" s="25">
        <v>89832180</v>
      </c>
      <c r="H16" s="26">
        <v>31589318</v>
      </c>
      <c r="I16" s="24">
        <v>89037910</v>
      </c>
      <c r="J16" s="6">
        <v>79573900</v>
      </c>
      <c r="K16" s="25">
        <v>83063530</v>
      </c>
    </row>
    <row r="17" spans="1:11" ht="13.5">
      <c r="A17" s="22" t="s">
        <v>27</v>
      </c>
      <c r="B17" s="6">
        <v>1872794093</v>
      </c>
      <c r="C17" s="6">
        <v>1851089212</v>
      </c>
      <c r="D17" s="23">
        <v>1695161191</v>
      </c>
      <c r="E17" s="24">
        <v>2223986436</v>
      </c>
      <c r="F17" s="6">
        <v>2352699967</v>
      </c>
      <c r="G17" s="25">
        <v>2352699967</v>
      </c>
      <c r="H17" s="26">
        <v>2420658057</v>
      </c>
      <c r="I17" s="24">
        <v>2606036658</v>
      </c>
      <c r="J17" s="6">
        <v>2706318807</v>
      </c>
      <c r="K17" s="25">
        <v>2875692108</v>
      </c>
    </row>
    <row r="18" spans="1:11" ht="13.5">
      <c r="A18" s="34" t="s">
        <v>28</v>
      </c>
      <c r="B18" s="35">
        <f>SUM(B11:B17)</f>
        <v>8216959239</v>
      </c>
      <c r="C18" s="36">
        <f aca="true" t="shared" si="1" ref="C18:K18">SUM(C11:C17)</f>
        <v>8766682700</v>
      </c>
      <c r="D18" s="37">
        <f t="shared" si="1"/>
        <v>9153999963</v>
      </c>
      <c r="E18" s="35">
        <f t="shared" si="1"/>
        <v>9488809423</v>
      </c>
      <c r="F18" s="36">
        <f t="shared" si="1"/>
        <v>9676868103</v>
      </c>
      <c r="G18" s="38">
        <f t="shared" si="1"/>
        <v>9676868103</v>
      </c>
      <c r="H18" s="39">
        <f t="shared" si="1"/>
        <v>8862049408</v>
      </c>
      <c r="I18" s="35">
        <f t="shared" si="1"/>
        <v>10375088132</v>
      </c>
      <c r="J18" s="36">
        <f t="shared" si="1"/>
        <v>11079494216</v>
      </c>
      <c r="K18" s="38">
        <f t="shared" si="1"/>
        <v>11769632230</v>
      </c>
    </row>
    <row r="19" spans="1:11" ht="13.5">
      <c r="A19" s="34" t="s">
        <v>29</v>
      </c>
      <c r="B19" s="40">
        <f>+B10-B18</f>
        <v>-79308847</v>
      </c>
      <c r="C19" s="41">
        <f aca="true" t="shared" si="2" ref="C19:K19">+C10-C18</f>
        <v>-37706214</v>
      </c>
      <c r="D19" s="42">
        <f t="shared" si="2"/>
        <v>-235310034</v>
      </c>
      <c r="E19" s="40">
        <f t="shared" si="2"/>
        <v>-125273552</v>
      </c>
      <c r="F19" s="41">
        <f t="shared" si="2"/>
        <v>-25023953</v>
      </c>
      <c r="G19" s="43">
        <f t="shared" si="2"/>
        <v>-25023953</v>
      </c>
      <c r="H19" s="44">
        <f t="shared" si="2"/>
        <v>891141224</v>
      </c>
      <c r="I19" s="40">
        <f t="shared" si="2"/>
        <v>-11702036</v>
      </c>
      <c r="J19" s="41">
        <f t="shared" si="2"/>
        <v>16712756</v>
      </c>
      <c r="K19" s="43">
        <f t="shared" si="2"/>
        <v>167573294</v>
      </c>
    </row>
    <row r="20" spans="1:11" ht="13.5">
      <c r="A20" s="22" t="s">
        <v>30</v>
      </c>
      <c r="B20" s="24">
        <v>784204088</v>
      </c>
      <c r="C20" s="6">
        <v>777512325</v>
      </c>
      <c r="D20" s="23">
        <v>905519390</v>
      </c>
      <c r="E20" s="24">
        <v>1321666736</v>
      </c>
      <c r="F20" s="6">
        <v>1042339585</v>
      </c>
      <c r="G20" s="25">
        <v>1042339585</v>
      </c>
      <c r="H20" s="26">
        <v>1186310468</v>
      </c>
      <c r="I20" s="24">
        <v>997533669</v>
      </c>
      <c r="J20" s="6">
        <v>1033572617</v>
      </c>
      <c r="K20" s="25">
        <v>1073513000</v>
      </c>
    </row>
    <row r="21" spans="1:11" ht="13.5">
      <c r="A21" s="22" t="s">
        <v>83</v>
      </c>
      <c r="B21" s="45">
        <v>56854013</v>
      </c>
      <c r="C21" s="46">
        <v>52011251</v>
      </c>
      <c r="D21" s="47">
        <v>67636848</v>
      </c>
      <c r="E21" s="45">
        <v>149769077</v>
      </c>
      <c r="F21" s="46">
        <v>0</v>
      </c>
      <c r="G21" s="48">
        <v>0</v>
      </c>
      <c r="H21" s="49">
        <v>0</v>
      </c>
      <c r="I21" s="45">
        <v>139981760</v>
      </c>
      <c r="J21" s="46">
        <v>170525125</v>
      </c>
      <c r="K21" s="48">
        <v>198872886</v>
      </c>
    </row>
    <row r="22" spans="1:11" ht="25.5">
      <c r="A22" s="50" t="s">
        <v>84</v>
      </c>
      <c r="B22" s="51">
        <f>SUM(B19:B21)</f>
        <v>761749254</v>
      </c>
      <c r="C22" s="52">
        <f aca="true" t="shared" si="3" ref="C22:K22">SUM(C19:C21)</f>
        <v>791817362</v>
      </c>
      <c r="D22" s="53">
        <f t="shared" si="3"/>
        <v>737846204</v>
      </c>
      <c r="E22" s="51">
        <f t="shared" si="3"/>
        <v>1346162261</v>
      </c>
      <c r="F22" s="52">
        <f t="shared" si="3"/>
        <v>1017315632</v>
      </c>
      <c r="G22" s="54">
        <f t="shared" si="3"/>
        <v>1017315632</v>
      </c>
      <c r="H22" s="55">
        <f t="shared" si="3"/>
        <v>2077451692</v>
      </c>
      <c r="I22" s="51">
        <f t="shared" si="3"/>
        <v>1125813393</v>
      </c>
      <c r="J22" s="52">
        <f t="shared" si="3"/>
        <v>1220810498</v>
      </c>
      <c r="K22" s="54">
        <f t="shared" si="3"/>
        <v>1439959180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761749254</v>
      </c>
      <c r="C24" s="41">
        <f aca="true" t="shared" si="4" ref="C24:K24">SUM(C22:C23)</f>
        <v>791817362</v>
      </c>
      <c r="D24" s="42">
        <f t="shared" si="4"/>
        <v>737846204</v>
      </c>
      <c r="E24" s="40">
        <f t="shared" si="4"/>
        <v>1346162261</v>
      </c>
      <c r="F24" s="41">
        <f t="shared" si="4"/>
        <v>1017315632</v>
      </c>
      <c r="G24" s="43">
        <f t="shared" si="4"/>
        <v>1017315632</v>
      </c>
      <c r="H24" s="44">
        <f t="shared" si="4"/>
        <v>2077451692</v>
      </c>
      <c r="I24" s="40">
        <f t="shared" si="4"/>
        <v>1125813393</v>
      </c>
      <c r="J24" s="41">
        <f t="shared" si="4"/>
        <v>1220810498</v>
      </c>
      <c r="K24" s="43">
        <f t="shared" si="4"/>
        <v>1439959180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1451441229</v>
      </c>
      <c r="C27" s="7">
        <v>1352298190</v>
      </c>
      <c r="D27" s="64">
        <v>1430912875</v>
      </c>
      <c r="E27" s="65">
        <v>1601891266</v>
      </c>
      <c r="F27" s="7">
        <v>1669908607</v>
      </c>
      <c r="G27" s="66">
        <v>1669908607</v>
      </c>
      <c r="H27" s="67">
        <v>1643456973</v>
      </c>
      <c r="I27" s="65">
        <v>1740079109</v>
      </c>
      <c r="J27" s="7">
        <v>1974862470</v>
      </c>
      <c r="K27" s="66">
        <v>1951681383</v>
      </c>
    </row>
    <row r="28" spans="1:11" ht="13.5">
      <c r="A28" s="68" t="s">
        <v>30</v>
      </c>
      <c r="B28" s="6">
        <v>784204081</v>
      </c>
      <c r="C28" s="6">
        <v>777512324</v>
      </c>
      <c r="D28" s="23">
        <v>855067451</v>
      </c>
      <c r="E28" s="24">
        <v>1394135813</v>
      </c>
      <c r="F28" s="6">
        <v>1042339595</v>
      </c>
      <c r="G28" s="25">
        <v>1042339595</v>
      </c>
      <c r="H28" s="26">
        <v>1133831818</v>
      </c>
      <c r="I28" s="24">
        <v>1137515429</v>
      </c>
      <c r="J28" s="6">
        <v>1204097802</v>
      </c>
      <c r="K28" s="25">
        <v>1272385712</v>
      </c>
    </row>
    <row r="29" spans="1:11" ht="13.5">
      <c r="A29" s="22" t="s">
        <v>86</v>
      </c>
      <c r="B29" s="6">
        <v>56854103</v>
      </c>
      <c r="C29" s="6">
        <v>47746769</v>
      </c>
      <c r="D29" s="23">
        <v>107512620</v>
      </c>
      <c r="E29" s="24">
        <v>77300000</v>
      </c>
      <c r="F29" s="6">
        <v>0</v>
      </c>
      <c r="G29" s="25">
        <v>0</v>
      </c>
      <c r="H29" s="26">
        <v>52478652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148289700</v>
      </c>
      <c r="J30" s="6">
        <v>286369700</v>
      </c>
      <c r="K30" s="25">
        <v>235942700</v>
      </c>
    </row>
    <row r="31" spans="1:11" ht="13.5">
      <c r="A31" s="22" t="s">
        <v>35</v>
      </c>
      <c r="B31" s="6">
        <v>610383045</v>
      </c>
      <c r="C31" s="6">
        <v>527039097</v>
      </c>
      <c r="D31" s="23">
        <v>468332804</v>
      </c>
      <c r="E31" s="24">
        <v>130455453</v>
      </c>
      <c r="F31" s="6">
        <v>627569012</v>
      </c>
      <c r="G31" s="25">
        <v>627569012</v>
      </c>
      <c r="H31" s="26">
        <v>457146503</v>
      </c>
      <c r="I31" s="24">
        <v>454273980</v>
      </c>
      <c r="J31" s="6">
        <v>484394968</v>
      </c>
      <c r="K31" s="25">
        <v>443352971</v>
      </c>
    </row>
    <row r="32" spans="1:11" ht="13.5">
      <c r="A32" s="34" t="s">
        <v>36</v>
      </c>
      <c r="B32" s="7">
        <f>SUM(B28:B31)</f>
        <v>1451441229</v>
      </c>
      <c r="C32" s="7">
        <f aca="true" t="shared" si="5" ref="C32:K32">SUM(C28:C31)</f>
        <v>1352298190</v>
      </c>
      <c r="D32" s="64">
        <f t="shared" si="5"/>
        <v>1430912875</v>
      </c>
      <c r="E32" s="65">
        <f t="shared" si="5"/>
        <v>1601891266</v>
      </c>
      <c r="F32" s="7">
        <f t="shared" si="5"/>
        <v>1669908607</v>
      </c>
      <c r="G32" s="66">
        <f t="shared" si="5"/>
        <v>1669908607</v>
      </c>
      <c r="H32" s="67">
        <f t="shared" si="5"/>
        <v>1643456973</v>
      </c>
      <c r="I32" s="65">
        <f t="shared" si="5"/>
        <v>1740079109</v>
      </c>
      <c r="J32" s="7">
        <f t="shared" si="5"/>
        <v>1974862470</v>
      </c>
      <c r="K32" s="66">
        <f t="shared" si="5"/>
        <v>1951681383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3243907556</v>
      </c>
      <c r="C35" s="6">
        <v>3480108281</v>
      </c>
      <c r="D35" s="23">
        <v>3799982666</v>
      </c>
      <c r="E35" s="24">
        <v>4277506014</v>
      </c>
      <c r="F35" s="6">
        <v>4141116109</v>
      </c>
      <c r="G35" s="25">
        <v>4141116109</v>
      </c>
      <c r="H35" s="26">
        <v>4993194069</v>
      </c>
      <c r="I35" s="24">
        <v>4528234678</v>
      </c>
      <c r="J35" s="6">
        <v>5093593750</v>
      </c>
      <c r="K35" s="25">
        <v>5759768490</v>
      </c>
    </row>
    <row r="36" spans="1:11" ht="13.5">
      <c r="A36" s="22" t="s">
        <v>39</v>
      </c>
      <c r="B36" s="6">
        <v>14047314825</v>
      </c>
      <c r="C36" s="6">
        <v>14816560936</v>
      </c>
      <c r="D36" s="23">
        <v>15643788049</v>
      </c>
      <c r="E36" s="24">
        <v>16217571808</v>
      </c>
      <c r="F36" s="6">
        <v>16320800897</v>
      </c>
      <c r="G36" s="25">
        <v>16320800897</v>
      </c>
      <c r="H36" s="26">
        <v>17439486957</v>
      </c>
      <c r="I36" s="24">
        <v>17154030357</v>
      </c>
      <c r="J36" s="6">
        <v>18274153988</v>
      </c>
      <c r="K36" s="25">
        <v>19355969175</v>
      </c>
    </row>
    <row r="37" spans="1:11" ht="13.5">
      <c r="A37" s="22" t="s">
        <v>40</v>
      </c>
      <c r="B37" s="6">
        <v>2172774623</v>
      </c>
      <c r="C37" s="6">
        <v>2259707946</v>
      </c>
      <c r="D37" s="23">
        <v>2332780925</v>
      </c>
      <c r="E37" s="24">
        <v>2404381490</v>
      </c>
      <c r="F37" s="6">
        <v>2509138498</v>
      </c>
      <c r="G37" s="25">
        <v>2509138498</v>
      </c>
      <c r="H37" s="26">
        <v>2791537033</v>
      </c>
      <c r="I37" s="24">
        <v>2646569816</v>
      </c>
      <c r="J37" s="6">
        <v>2806249700</v>
      </c>
      <c r="K37" s="25">
        <v>2996062876</v>
      </c>
    </row>
    <row r="38" spans="1:11" ht="13.5">
      <c r="A38" s="22" t="s">
        <v>41</v>
      </c>
      <c r="B38" s="6">
        <v>3171589042</v>
      </c>
      <c r="C38" s="6">
        <v>3312031648</v>
      </c>
      <c r="D38" s="23">
        <v>3648213964</v>
      </c>
      <c r="E38" s="24">
        <v>3396526712</v>
      </c>
      <c r="F38" s="6">
        <v>3509619259</v>
      </c>
      <c r="G38" s="25">
        <v>3509619259</v>
      </c>
      <c r="H38" s="26">
        <v>3691168953</v>
      </c>
      <c r="I38" s="24">
        <v>3721780403</v>
      </c>
      <c r="J38" s="6">
        <v>4050767774</v>
      </c>
      <c r="K38" s="25">
        <v>4309284633</v>
      </c>
    </row>
    <row r="39" spans="1:11" ht="13.5">
      <c r="A39" s="22" t="s">
        <v>42</v>
      </c>
      <c r="B39" s="6">
        <v>11946858716</v>
      </c>
      <c r="C39" s="6">
        <v>12724929623</v>
      </c>
      <c r="D39" s="23">
        <v>13462775826</v>
      </c>
      <c r="E39" s="24">
        <v>14694169620</v>
      </c>
      <c r="F39" s="6">
        <v>14443159249</v>
      </c>
      <c r="G39" s="25">
        <v>14443159249</v>
      </c>
      <c r="H39" s="26">
        <v>15949975040</v>
      </c>
      <c r="I39" s="24">
        <v>15313914816</v>
      </c>
      <c r="J39" s="6">
        <v>16510730264</v>
      </c>
      <c r="K39" s="25">
        <v>17810390156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1400638318</v>
      </c>
      <c r="C42" s="6">
        <v>1892676838</v>
      </c>
      <c r="D42" s="23">
        <v>1495038847</v>
      </c>
      <c r="E42" s="24">
        <v>1957819929</v>
      </c>
      <c r="F42" s="6">
        <v>2127357962</v>
      </c>
      <c r="G42" s="25">
        <v>2127357962</v>
      </c>
      <c r="H42" s="26">
        <v>2913445115</v>
      </c>
      <c r="I42" s="24">
        <v>2023586037</v>
      </c>
      <c r="J42" s="6">
        <v>2128173945</v>
      </c>
      <c r="K42" s="25">
        <v>2357814119</v>
      </c>
    </row>
    <row r="43" spans="1:11" ht="13.5">
      <c r="A43" s="22" t="s">
        <v>45</v>
      </c>
      <c r="B43" s="6">
        <v>-1451120028</v>
      </c>
      <c r="C43" s="6">
        <v>-1621917133</v>
      </c>
      <c r="D43" s="23">
        <v>-1383250851</v>
      </c>
      <c r="E43" s="24">
        <v>-1320664189</v>
      </c>
      <c r="F43" s="6">
        <v>-1676282747</v>
      </c>
      <c r="G43" s="25">
        <v>-1676282747</v>
      </c>
      <c r="H43" s="26">
        <v>-1802665785</v>
      </c>
      <c r="I43" s="24">
        <v>-1731287297</v>
      </c>
      <c r="J43" s="6">
        <v>-1926716760</v>
      </c>
      <c r="K43" s="25">
        <v>-1959332805</v>
      </c>
    </row>
    <row r="44" spans="1:11" ht="13.5">
      <c r="A44" s="22" t="s">
        <v>46</v>
      </c>
      <c r="B44" s="6">
        <v>-111776880</v>
      </c>
      <c r="C44" s="6">
        <v>-104092766</v>
      </c>
      <c r="D44" s="23">
        <v>-93919738</v>
      </c>
      <c r="E44" s="24">
        <v>-82472283</v>
      </c>
      <c r="F44" s="6">
        <v>-80003927</v>
      </c>
      <c r="G44" s="25">
        <v>-80003927</v>
      </c>
      <c r="H44" s="26">
        <v>-86407312</v>
      </c>
      <c r="I44" s="24">
        <v>72864483</v>
      </c>
      <c r="J44" s="6">
        <v>194706752</v>
      </c>
      <c r="K44" s="25">
        <v>127687304</v>
      </c>
    </row>
    <row r="45" spans="1:11" ht="13.5">
      <c r="A45" s="34" t="s">
        <v>47</v>
      </c>
      <c r="B45" s="7">
        <v>1445838546</v>
      </c>
      <c r="C45" s="7">
        <v>1612505485</v>
      </c>
      <c r="D45" s="64">
        <v>1630373743</v>
      </c>
      <c r="E45" s="65">
        <v>2227834935</v>
      </c>
      <c r="F45" s="7">
        <v>2001445028</v>
      </c>
      <c r="G45" s="66">
        <v>2001445028</v>
      </c>
      <c r="H45" s="67">
        <v>2654745761</v>
      </c>
      <c r="I45" s="65">
        <v>2366608253</v>
      </c>
      <c r="J45" s="7">
        <v>2762772190</v>
      </c>
      <c r="K45" s="66">
        <v>3288940808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1448553112</v>
      </c>
      <c r="C48" s="6">
        <v>1614975356</v>
      </c>
      <c r="D48" s="23">
        <v>1633025294</v>
      </c>
      <c r="E48" s="24">
        <v>2227834934</v>
      </c>
      <c r="F48" s="6">
        <v>2001445029</v>
      </c>
      <c r="G48" s="25">
        <v>2001445029</v>
      </c>
      <c r="H48" s="26">
        <v>2657612955</v>
      </c>
      <c r="I48" s="24">
        <v>2366608257</v>
      </c>
      <c r="J48" s="6">
        <v>2762772193</v>
      </c>
      <c r="K48" s="25">
        <v>3288940811</v>
      </c>
    </row>
    <row r="49" spans="1:11" ht="13.5">
      <c r="A49" s="22" t="s">
        <v>50</v>
      </c>
      <c r="B49" s="6">
        <f>+B75</f>
        <v>231070413.4909408</v>
      </c>
      <c r="C49" s="6">
        <f aca="true" t="shared" si="6" ref="C49:K49">+C75</f>
        <v>223978362.29049325</v>
      </c>
      <c r="D49" s="23">
        <f t="shared" si="6"/>
        <v>-74378750.21962166</v>
      </c>
      <c r="E49" s="24">
        <f t="shared" si="6"/>
        <v>1611891610.4734573</v>
      </c>
      <c r="F49" s="6">
        <f t="shared" si="6"/>
        <v>1488686424.7888653</v>
      </c>
      <c r="G49" s="25">
        <f t="shared" si="6"/>
        <v>1488686424.7888653</v>
      </c>
      <c r="H49" s="26">
        <f t="shared" si="6"/>
        <v>1521034446.3322177</v>
      </c>
      <c r="I49" s="24">
        <f t="shared" si="6"/>
        <v>1615339734.4169004</v>
      </c>
      <c r="J49" s="6">
        <f t="shared" si="6"/>
        <v>1687239361.5070274</v>
      </c>
      <c r="K49" s="25">
        <f t="shared" si="6"/>
        <v>1825714562.2212355</v>
      </c>
    </row>
    <row r="50" spans="1:11" ht="13.5">
      <c r="A50" s="34" t="s">
        <v>51</v>
      </c>
      <c r="B50" s="7">
        <f>+B48-B49</f>
        <v>1217482698.5090592</v>
      </c>
      <c r="C50" s="7">
        <f aca="true" t="shared" si="7" ref="C50:K50">+C48-C49</f>
        <v>1390996993.7095068</v>
      </c>
      <c r="D50" s="64">
        <f t="shared" si="7"/>
        <v>1707404044.2196217</v>
      </c>
      <c r="E50" s="65">
        <f t="shared" si="7"/>
        <v>615943323.5265427</v>
      </c>
      <c r="F50" s="7">
        <f t="shared" si="7"/>
        <v>512758604.2111347</v>
      </c>
      <c r="G50" s="66">
        <f t="shared" si="7"/>
        <v>512758604.2111347</v>
      </c>
      <c r="H50" s="67">
        <f t="shared" si="7"/>
        <v>1136578508.6677823</v>
      </c>
      <c r="I50" s="65">
        <f t="shared" si="7"/>
        <v>751268522.5830996</v>
      </c>
      <c r="J50" s="7">
        <f t="shared" si="7"/>
        <v>1075532831.4929726</v>
      </c>
      <c r="K50" s="66">
        <f t="shared" si="7"/>
        <v>1463226248.7787645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14029015903</v>
      </c>
      <c r="C53" s="6">
        <v>14792254115</v>
      </c>
      <c r="D53" s="23">
        <v>15579728805</v>
      </c>
      <c r="E53" s="24">
        <v>15983588022</v>
      </c>
      <c r="F53" s="6">
        <v>16256741554</v>
      </c>
      <c r="G53" s="25">
        <v>16256741554</v>
      </c>
      <c r="H53" s="26">
        <v>18998494452</v>
      </c>
      <c r="I53" s="24">
        <v>17086768046</v>
      </c>
      <c r="J53" s="6">
        <v>18203864873</v>
      </c>
      <c r="K53" s="25">
        <v>19282517048</v>
      </c>
    </row>
    <row r="54" spans="1:11" ht="13.5">
      <c r="A54" s="22" t="s">
        <v>82</v>
      </c>
      <c r="B54" s="6">
        <v>901879001</v>
      </c>
      <c r="C54" s="6">
        <v>1095301685</v>
      </c>
      <c r="D54" s="23">
        <v>778250286</v>
      </c>
      <c r="E54" s="24">
        <v>808877177</v>
      </c>
      <c r="F54" s="6">
        <v>809577985</v>
      </c>
      <c r="G54" s="25">
        <v>809577985</v>
      </c>
      <c r="H54" s="26">
        <v>280095083</v>
      </c>
      <c r="I54" s="24">
        <v>817711732</v>
      </c>
      <c r="J54" s="6">
        <v>842267287</v>
      </c>
      <c r="K54" s="25">
        <v>867560960</v>
      </c>
    </row>
    <row r="55" spans="1:11" ht="13.5">
      <c r="A55" s="22" t="s">
        <v>54</v>
      </c>
      <c r="B55" s="6">
        <v>774312703</v>
      </c>
      <c r="C55" s="6">
        <v>661141608</v>
      </c>
      <c r="D55" s="23">
        <v>771215655</v>
      </c>
      <c r="E55" s="24">
        <v>949438685</v>
      </c>
      <c r="F55" s="6">
        <v>997996737</v>
      </c>
      <c r="G55" s="25">
        <v>997996737</v>
      </c>
      <c r="H55" s="26">
        <v>986103837</v>
      </c>
      <c r="I55" s="24">
        <v>997936597</v>
      </c>
      <c r="J55" s="6">
        <v>1332234460</v>
      </c>
      <c r="K55" s="25">
        <v>1151279000</v>
      </c>
    </row>
    <row r="56" spans="1:11" ht="13.5">
      <c r="A56" s="22" t="s">
        <v>55</v>
      </c>
      <c r="B56" s="6">
        <v>559522910</v>
      </c>
      <c r="C56" s="6">
        <v>409289245</v>
      </c>
      <c r="D56" s="23">
        <v>342298119</v>
      </c>
      <c r="E56" s="24">
        <v>315780718</v>
      </c>
      <c r="F56" s="6">
        <v>380664621</v>
      </c>
      <c r="G56" s="25">
        <v>380664621</v>
      </c>
      <c r="H56" s="26">
        <v>0</v>
      </c>
      <c r="I56" s="24">
        <v>463177670</v>
      </c>
      <c r="J56" s="6">
        <v>504587420</v>
      </c>
      <c r="K56" s="25">
        <v>535811720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255260971</v>
      </c>
      <c r="C59" s="6">
        <v>258449722</v>
      </c>
      <c r="D59" s="23">
        <v>460690874</v>
      </c>
      <c r="E59" s="24">
        <v>410939558</v>
      </c>
      <c r="F59" s="6">
        <v>410939561</v>
      </c>
      <c r="G59" s="25">
        <v>410939561</v>
      </c>
      <c r="H59" s="26">
        <v>410939561</v>
      </c>
      <c r="I59" s="24">
        <v>479387848</v>
      </c>
      <c r="J59" s="6">
        <v>523455021</v>
      </c>
      <c r="K59" s="25">
        <v>571011917</v>
      </c>
    </row>
    <row r="60" spans="1:11" ht="13.5">
      <c r="A60" s="33" t="s">
        <v>58</v>
      </c>
      <c r="B60" s="6">
        <v>177144276</v>
      </c>
      <c r="C60" s="6">
        <v>146823310</v>
      </c>
      <c r="D60" s="23">
        <v>207929753</v>
      </c>
      <c r="E60" s="24">
        <v>204321859</v>
      </c>
      <c r="F60" s="6">
        <v>204321863</v>
      </c>
      <c r="G60" s="25">
        <v>204321863</v>
      </c>
      <c r="H60" s="26">
        <v>204321863</v>
      </c>
      <c r="I60" s="24">
        <v>181198293</v>
      </c>
      <c r="J60" s="6">
        <v>194587120</v>
      </c>
      <c r="K60" s="25">
        <v>208995343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30202</v>
      </c>
      <c r="C63" s="92">
        <v>30202</v>
      </c>
      <c r="D63" s="93">
        <v>22413</v>
      </c>
      <c r="E63" s="91">
        <v>23758</v>
      </c>
      <c r="F63" s="92">
        <v>23758</v>
      </c>
      <c r="G63" s="93">
        <v>23758</v>
      </c>
      <c r="H63" s="94">
        <v>23758</v>
      </c>
      <c r="I63" s="91">
        <v>8562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155862</v>
      </c>
      <c r="C65" s="92">
        <v>155862</v>
      </c>
      <c r="D65" s="93">
        <v>62402</v>
      </c>
      <c r="E65" s="91">
        <v>367148</v>
      </c>
      <c r="F65" s="92">
        <v>367148</v>
      </c>
      <c r="G65" s="93">
        <v>367148</v>
      </c>
      <c r="H65" s="94">
        <v>367148</v>
      </c>
      <c r="I65" s="91">
        <v>20370</v>
      </c>
      <c r="J65" s="92">
        <v>20370</v>
      </c>
      <c r="K65" s="93">
        <v>20370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0.9347978078801689</v>
      </c>
      <c r="C70" s="5">
        <f aca="true" t="shared" si="8" ref="C70:K70">IF(ISERROR(C71/C72),0,(C71/C72))</f>
        <v>0.9693392061806143</v>
      </c>
      <c r="D70" s="5">
        <f t="shared" si="8"/>
        <v>0.9512824125166184</v>
      </c>
      <c r="E70" s="5">
        <f t="shared" si="8"/>
        <v>0.8936448950465607</v>
      </c>
      <c r="F70" s="5">
        <f t="shared" si="8"/>
        <v>0.894240914490605</v>
      </c>
      <c r="G70" s="5">
        <f t="shared" si="8"/>
        <v>0.894240914490605</v>
      </c>
      <c r="H70" s="5">
        <f t="shared" si="8"/>
        <v>0.9262525002752016</v>
      </c>
      <c r="I70" s="5">
        <f t="shared" si="8"/>
        <v>0.8972259693030401</v>
      </c>
      <c r="J70" s="5">
        <f t="shared" si="8"/>
        <v>0.9010584297538962</v>
      </c>
      <c r="K70" s="5">
        <f t="shared" si="8"/>
        <v>0.900524938735723</v>
      </c>
    </row>
    <row r="71" spans="1:11" ht="12.75" hidden="1">
      <c r="A71" s="1" t="s">
        <v>88</v>
      </c>
      <c r="B71" s="1">
        <f>+B83</f>
        <v>6138981582</v>
      </c>
      <c r="C71" s="1">
        <f aca="true" t="shared" si="9" ref="C71:K71">+C83</f>
        <v>7237646741</v>
      </c>
      <c r="D71" s="1">
        <f t="shared" si="9"/>
        <v>7460513241</v>
      </c>
      <c r="E71" s="1">
        <f t="shared" si="9"/>
        <v>6894135874</v>
      </c>
      <c r="F71" s="1">
        <f t="shared" si="9"/>
        <v>7181444951</v>
      </c>
      <c r="G71" s="1">
        <f t="shared" si="9"/>
        <v>7181444951</v>
      </c>
      <c r="H71" s="1">
        <f t="shared" si="9"/>
        <v>7232116072</v>
      </c>
      <c r="I71" s="1">
        <f t="shared" si="9"/>
        <v>7574668799</v>
      </c>
      <c r="J71" s="1">
        <f t="shared" si="9"/>
        <v>8169034758</v>
      </c>
      <c r="K71" s="1">
        <f t="shared" si="9"/>
        <v>8765169970</v>
      </c>
    </row>
    <row r="72" spans="1:11" ht="12.75" hidden="1">
      <c r="A72" s="1" t="s">
        <v>89</v>
      </c>
      <c r="B72" s="1">
        <f>+B77</f>
        <v>6567175843</v>
      </c>
      <c r="C72" s="1">
        <f aca="true" t="shared" si="10" ref="C72:K72">+C77</f>
        <v>7466577948</v>
      </c>
      <c r="D72" s="1">
        <f t="shared" si="10"/>
        <v>7842585065</v>
      </c>
      <c r="E72" s="1">
        <f t="shared" si="10"/>
        <v>7714625700</v>
      </c>
      <c r="F72" s="1">
        <f t="shared" si="10"/>
        <v>8030772060</v>
      </c>
      <c r="G72" s="1">
        <f t="shared" si="10"/>
        <v>8030772060</v>
      </c>
      <c r="H72" s="1">
        <f t="shared" si="10"/>
        <v>7807931498</v>
      </c>
      <c r="I72" s="1">
        <f t="shared" si="10"/>
        <v>8442320060</v>
      </c>
      <c r="J72" s="1">
        <f t="shared" si="10"/>
        <v>9066043320</v>
      </c>
      <c r="K72" s="1">
        <f t="shared" si="10"/>
        <v>9733400590</v>
      </c>
    </row>
    <row r="73" spans="1:11" ht="12.75" hidden="1">
      <c r="A73" s="1" t="s">
        <v>90</v>
      </c>
      <c r="B73" s="1">
        <f>+B74</f>
        <v>180658180.66666663</v>
      </c>
      <c r="C73" s="1">
        <f aca="true" t="shared" si="11" ref="C73:K73">+(C78+C80+C81+C82)-(B78+B80+B81+B82)</f>
        <v>70407289</v>
      </c>
      <c r="D73" s="1">
        <f t="shared" si="11"/>
        <v>288554866</v>
      </c>
      <c r="E73" s="1">
        <f t="shared" si="11"/>
        <v>-154802907</v>
      </c>
      <c r="F73" s="1">
        <f>+(F78+F80+F81+F82)-(D78+D80+D81+D82)</f>
        <v>-28890563</v>
      </c>
      <c r="G73" s="1">
        <f>+(G78+G80+G81+G82)-(D78+D80+D81+D82)</f>
        <v>-28890563</v>
      </c>
      <c r="H73" s="1">
        <f>+(H78+H80+H81+H82)-(D78+D80+D81+D82)</f>
        <v>184771534</v>
      </c>
      <c r="I73" s="1">
        <f>+(I78+I80+I81+I82)-(E78+E80+E81+E82)</f>
        <v>145288674</v>
      </c>
      <c r="J73" s="1">
        <f t="shared" si="11"/>
        <v>163990660</v>
      </c>
      <c r="K73" s="1">
        <f t="shared" si="11"/>
        <v>134608602</v>
      </c>
    </row>
    <row r="74" spans="1:11" ht="12.75" hidden="1">
      <c r="A74" s="1" t="s">
        <v>91</v>
      </c>
      <c r="B74" s="1">
        <f>+TREND(C74:E74)</f>
        <v>180658180.66666663</v>
      </c>
      <c r="C74" s="1">
        <f>+C73</f>
        <v>70407289</v>
      </c>
      <c r="D74" s="1">
        <f aca="true" t="shared" si="12" ref="D74:K74">+D73</f>
        <v>288554866</v>
      </c>
      <c r="E74" s="1">
        <f t="shared" si="12"/>
        <v>-154802907</v>
      </c>
      <c r="F74" s="1">
        <f t="shared" si="12"/>
        <v>-28890563</v>
      </c>
      <c r="G74" s="1">
        <f t="shared" si="12"/>
        <v>-28890563</v>
      </c>
      <c r="H74" s="1">
        <f t="shared" si="12"/>
        <v>184771534</v>
      </c>
      <c r="I74" s="1">
        <f t="shared" si="12"/>
        <v>145288674</v>
      </c>
      <c r="J74" s="1">
        <f t="shared" si="12"/>
        <v>163990660</v>
      </c>
      <c r="K74" s="1">
        <f t="shared" si="12"/>
        <v>134608602</v>
      </c>
    </row>
    <row r="75" spans="1:11" ht="12.75" hidden="1">
      <c r="A75" s="1" t="s">
        <v>92</v>
      </c>
      <c r="B75" s="1">
        <f>+B84-(((B80+B81+B78)*B70)-B79)</f>
        <v>231070413.4909408</v>
      </c>
      <c r="C75" s="1">
        <f aca="true" t="shared" si="13" ref="C75:K75">+C84-(((C80+C81+C78)*C70)-C79)</f>
        <v>223978362.29049325</v>
      </c>
      <c r="D75" s="1">
        <f t="shared" si="13"/>
        <v>-74378750.21962166</v>
      </c>
      <c r="E75" s="1">
        <f t="shared" si="13"/>
        <v>1611891610.4734573</v>
      </c>
      <c r="F75" s="1">
        <f t="shared" si="13"/>
        <v>1488686424.7888653</v>
      </c>
      <c r="G75" s="1">
        <f t="shared" si="13"/>
        <v>1488686424.7888653</v>
      </c>
      <c r="H75" s="1">
        <f t="shared" si="13"/>
        <v>1521034446.3322177</v>
      </c>
      <c r="I75" s="1">
        <f t="shared" si="13"/>
        <v>1615339734.4169004</v>
      </c>
      <c r="J75" s="1">
        <f t="shared" si="13"/>
        <v>1687239361.5070274</v>
      </c>
      <c r="K75" s="1">
        <f t="shared" si="13"/>
        <v>1825714562.2212355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6567175843</v>
      </c>
      <c r="C77" s="3">
        <v>7466577948</v>
      </c>
      <c r="D77" s="3">
        <v>7842585065</v>
      </c>
      <c r="E77" s="3">
        <v>7714625700</v>
      </c>
      <c r="F77" s="3">
        <v>8030772060</v>
      </c>
      <c r="G77" s="3">
        <v>8030772060</v>
      </c>
      <c r="H77" s="3">
        <v>7807931498</v>
      </c>
      <c r="I77" s="3">
        <v>8442320060</v>
      </c>
      <c r="J77" s="3">
        <v>9066043320</v>
      </c>
      <c r="K77" s="3">
        <v>9733400590</v>
      </c>
    </row>
    <row r="78" spans="1:11" ht="12.75" hidden="1">
      <c r="A78" s="2" t="s">
        <v>65</v>
      </c>
      <c r="B78" s="3">
        <v>18298926</v>
      </c>
      <c r="C78" s="3">
        <v>24306821</v>
      </c>
      <c r="D78" s="3">
        <v>64059344</v>
      </c>
      <c r="E78" s="3">
        <v>28147000</v>
      </c>
      <c r="F78" s="3">
        <v>64059344</v>
      </c>
      <c r="G78" s="3">
        <v>64059344</v>
      </c>
      <c r="H78" s="3">
        <v>77604597</v>
      </c>
      <c r="I78" s="3">
        <v>67262311</v>
      </c>
      <c r="J78" s="3">
        <v>70289115</v>
      </c>
      <c r="K78" s="3">
        <v>73452125</v>
      </c>
    </row>
    <row r="79" spans="1:11" ht="12.75" hidden="1">
      <c r="A79" s="2" t="s">
        <v>66</v>
      </c>
      <c r="B79" s="3">
        <v>1795602946</v>
      </c>
      <c r="C79" s="3">
        <v>1914569954</v>
      </c>
      <c r="D79" s="3">
        <v>1859217827</v>
      </c>
      <c r="E79" s="3">
        <v>2051117080</v>
      </c>
      <c r="F79" s="3">
        <v>2043668080</v>
      </c>
      <c r="G79" s="3">
        <v>2043668080</v>
      </c>
      <c r="H79" s="3">
        <v>2338063813</v>
      </c>
      <c r="I79" s="3">
        <v>2157729281</v>
      </c>
      <c r="J79" s="3">
        <v>2274640700</v>
      </c>
      <c r="K79" s="3">
        <v>2419084878</v>
      </c>
    </row>
    <row r="80" spans="1:11" ht="12.75" hidden="1">
      <c r="A80" s="2" t="s">
        <v>67</v>
      </c>
      <c r="B80" s="3">
        <v>1142034491</v>
      </c>
      <c r="C80" s="3">
        <v>1267085219</v>
      </c>
      <c r="D80" s="3">
        <v>1544070464</v>
      </c>
      <c r="E80" s="3">
        <v>1331200000</v>
      </c>
      <c r="F80" s="3">
        <v>1531200000</v>
      </c>
      <c r="G80" s="3">
        <v>1531200000</v>
      </c>
      <c r="H80" s="3">
        <v>1316134451</v>
      </c>
      <c r="I80" s="3">
        <v>1475209710</v>
      </c>
      <c r="J80" s="3">
        <v>1616948180</v>
      </c>
      <c r="K80" s="3">
        <v>1728399370</v>
      </c>
    </row>
    <row r="81" spans="1:11" ht="12.75" hidden="1">
      <c r="A81" s="2" t="s">
        <v>68</v>
      </c>
      <c r="B81" s="3">
        <v>513325335</v>
      </c>
      <c r="C81" s="3">
        <v>452674001</v>
      </c>
      <c r="D81" s="3">
        <v>424491159</v>
      </c>
      <c r="E81" s="3">
        <v>518471000</v>
      </c>
      <c r="F81" s="3">
        <v>408471000</v>
      </c>
      <c r="G81" s="3">
        <v>408471000</v>
      </c>
      <c r="H81" s="3">
        <v>823653473</v>
      </c>
      <c r="I81" s="3">
        <v>480634653</v>
      </c>
      <c r="J81" s="3">
        <v>499860039</v>
      </c>
      <c r="K81" s="3">
        <v>519854441</v>
      </c>
    </row>
    <row r="82" spans="1:11" ht="12.75" hidden="1">
      <c r="A82" s="2" t="s">
        <v>69</v>
      </c>
      <c r="B82" s="3">
        <v>80</v>
      </c>
      <c r="C82" s="3">
        <v>80</v>
      </c>
      <c r="D82" s="3">
        <v>20</v>
      </c>
      <c r="E82" s="3">
        <v>80</v>
      </c>
      <c r="F82" s="3">
        <v>80</v>
      </c>
      <c r="G82" s="3">
        <v>80</v>
      </c>
      <c r="H82" s="3">
        <v>0</v>
      </c>
      <c r="I82" s="3">
        <v>80</v>
      </c>
      <c r="J82" s="3">
        <v>80</v>
      </c>
      <c r="K82" s="3">
        <v>80</v>
      </c>
    </row>
    <row r="83" spans="1:11" ht="12.75" hidden="1">
      <c r="A83" s="2" t="s">
        <v>70</v>
      </c>
      <c r="B83" s="3">
        <v>6138981582</v>
      </c>
      <c r="C83" s="3">
        <v>7237646741</v>
      </c>
      <c r="D83" s="3">
        <v>7460513241</v>
      </c>
      <c r="E83" s="3">
        <v>6894135874</v>
      </c>
      <c r="F83" s="3">
        <v>7181444951</v>
      </c>
      <c r="G83" s="3">
        <v>7181444951</v>
      </c>
      <c r="H83" s="3">
        <v>7232116072</v>
      </c>
      <c r="I83" s="3">
        <v>7574668799</v>
      </c>
      <c r="J83" s="3">
        <v>8169034758</v>
      </c>
      <c r="K83" s="3">
        <v>8765169970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1238877000</v>
      </c>
      <c r="F84" s="3">
        <v>1236836000</v>
      </c>
      <c r="G84" s="3">
        <v>1236836000</v>
      </c>
      <c r="H84" s="3">
        <v>1236836000</v>
      </c>
      <c r="I84" s="3">
        <v>1272794300</v>
      </c>
      <c r="J84" s="3">
        <v>1383301151</v>
      </c>
      <c r="K84" s="3">
        <v>1497383780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787453694</v>
      </c>
      <c r="C5" s="6">
        <v>810476471</v>
      </c>
      <c r="D5" s="23">
        <v>993753704</v>
      </c>
      <c r="E5" s="24">
        <v>1103200160</v>
      </c>
      <c r="F5" s="6">
        <v>1103200160</v>
      </c>
      <c r="G5" s="25">
        <v>1103200160</v>
      </c>
      <c r="H5" s="26">
        <v>0</v>
      </c>
      <c r="I5" s="24">
        <v>1127398719</v>
      </c>
      <c r="J5" s="6">
        <v>1284809110</v>
      </c>
      <c r="K5" s="25">
        <v>1439674448</v>
      </c>
    </row>
    <row r="6" spans="1:11" ht="13.5">
      <c r="A6" s="22" t="s">
        <v>18</v>
      </c>
      <c r="B6" s="6">
        <v>2717576105</v>
      </c>
      <c r="C6" s="6">
        <v>2890662391</v>
      </c>
      <c r="D6" s="23">
        <v>3187569169</v>
      </c>
      <c r="E6" s="24">
        <v>3575638026</v>
      </c>
      <c r="F6" s="6">
        <v>3528633088</v>
      </c>
      <c r="G6" s="25">
        <v>3528633088</v>
      </c>
      <c r="H6" s="26">
        <v>0</v>
      </c>
      <c r="I6" s="24">
        <v>3659282645</v>
      </c>
      <c r="J6" s="6">
        <v>3904018633</v>
      </c>
      <c r="K6" s="25">
        <v>4165437713</v>
      </c>
    </row>
    <row r="7" spans="1:11" ht="13.5">
      <c r="A7" s="22" t="s">
        <v>19</v>
      </c>
      <c r="B7" s="6">
        <v>56445303</v>
      </c>
      <c r="C7" s="6">
        <v>45387095</v>
      </c>
      <c r="D7" s="23">
        <v>32311837</v>
      </c>
      <c r="E7" s="24">
        <v>26983763</v>
      </c>
      <c r="F7" s="6">
        <v>8200548</v>
      </c>
      <c r="G7" s="25">
        <v>8200548</v>
      </c>
      <c r="H7" s="26">
        <v>0</v>
      </c>
      <c r="I7" s="24">
        <v>26006464</v>
      </c>
      <c r="J7" s="6">
        <v>27633746</v>
      </c>
      <c r="K7" s="25">
        <v>29477712</v>
      </c>
    </row>
    <row r="8" spans="1:11" ht="13.5">
      <c r="A8" s="22" t="s">
        <v>20</v>
      </c>
      <c r="B8" s="6">
        <v>918357938</v>
      </c>
      <c r="C8" s="6">
        <v>868626400</v>
      </c>
      <c r="D8" s="23">
        <v>921470966</v>
      </c>
      <c r="E8" s="24">
        <v>1040687829</v>
      </c>
      <c r="F8" s="6">
        <v>1053546899</v>
      </c>
      <c r="G8" s="25">
        <v>1053546899</v>
      </c>
      <c r="H8" s="26">
        <v>0</v>
      </c>
      <c r="I8" s="24">
        <v>1005957210</v>
      </c>
      <c r="J8" s="6">
        <v>1058592222</v>
      </c>
      <c r="K8" s="25">
        <v>1103952916</v>
      </c>
    </row>
    <row r="9" spans="1:11" ht="13.5">
      <c r="A9" s="22" t="s">
        <v>21</v>
      </c>
      <c r="B9" s="6">
        <v>378148040</v>
      </c>
      <c r="C9" s="6">
        <v>391619148</v>
      </c>
      <c r="D9" s="23">
        <v>1665804440</v>
      </c>
      <c r="E9" s="24">
        <v>529061674</v>
      </c>
      <c r="F9" s="6">
        <v>514444363</v>
      </c>
      <c r="G9" s="25">
        <v>514444363</v>
      </c>
      <c r="H9" s="26">
        <v>0</v>
      </c>
      <c r="I9" s="24">
        <v>485778504</v>
      </c>
      <c r="J9" s="6">
        <v>521606342</v>
      </c>
      <c r="K9" s="25">
        <v>555483850</v>
      </c>
    </row>
    <row r="10" spans="1:11" ht="25.5">
      <c r="A10" s="27" t="s">
        <v>81</v>
      </c>
      <c r="B10" s="28">
        <f>SUM(B5:B9)</f>
        <v>4857981080</v>
      </c>
      <c r="C10" s="29">
        <f aca="true" t="shared" si="0" ref="C10:K10">SUM(C5:C9)</f>
        <v>5006771505</v>
      </c>
      <c r="D10" s="30">
        <f t="shared" si="0"/>
        <v>6800910116</v>
      </c>
      <c r="E10" s="28">
        <f t="shared" si="0"/>
        <v>6275571452</v>
      </c>
      <c r="F10" s="29">
        <f t="shared" si="0"/>
        <v>6208025058</v>
      </c>
      <c r="G10" s="31">
        <f t="shared" si="0"/>
        <v>6208025058</v>
      </c>
      <c r="H10" s="32">
        <f t="shared" si="0"/>
        <v>0</v>
      </c>
      <c r="I10" s="28">
        <f t="shared" si="0"/>
        <v>6304423542</v>
      </c>
      <c r="J10" s="29">
        <f t="shared" si="0"/>
        <v>6796660053</v>
      </c>
      <c r="K10" s="31">
        <f t="shared" si="0"/>
        <v>7294026639</v>
      </c>
    </row>
    <row r="11" spans="1:11" ht="13.5">
      <c r="A11" s="22" t="s">
        <v>22</v>
      </c>
      <c r="B11" s="6">
        <v>1261395315</v>
      </c>
      <c r="C11" s="6">
        <v>1427114747</v>
      </c>
      <c r="D11" s="23">
        <v>1605678325</v>
      </c>
      <c r="E11" s="24">
        <v>1707027769</v>
      </c>
      <c r="F11" s="6">
        <v>1854049429</v>
      </c>
      <c r="G11" s="25">
        <v>1854049429</v>
      </c>
      <c r="H11" s="26">
        <v>0</v>
      </c>
      <c r="I11" s="24">
        <v>1947213670</v>
      </c>
      <c r="J11" s="6">
        <v>2085931922</v>
      </c>
      <c r="K11" s="25">
        <v>2238363697</v>
      </c>
    </row>
    <row r="12" spans="1:11" ht="13.5">
      <c r="A12" s="22" t="s">
        <v>23</v>
      </c>
      <c r="B12" s="6">
        <v>49594283</v>
      </c>
      <c r="C12" s="6">
        <v>52421659</v>
      </c>
      <c r="D12" s="23">
        <v>56028903</v>
      </c>
      <c r="E12" s="24">
        <v>60199615</v>
      </c>
      <c r="F12" s="6">
        <v>60265915</v>
      </c>
      <c r="G12" s="25">
        <v>60265915</v>
      </c>
      <c r="H12" s="26">
        <v>0</v>
      </c>
      <c r="I12" s="24">
        <v>63341967</v>
      </c>
      <c r="J12" s="6">
        <v>68092610</v>
      </c>
      <c r="K12" s="25">
        <v>73199553</v>
      </c>
    </row>
    <row r="13" spans="1:11" ht="13.5">
      <c r="A13" s="22" t="s">
        <v>82</v>
      </c>
      <c r="B13" s="6">
        <v>659875611</v>
      </c>
      <c r="C13" s="6">
        <v>710943059</v>
      </c>
      <c r="D13" s="23">
        <v>912955443</v>
      </c>
      <c r="E13" s="24">
        <v>495857484</v>
      </c>
      <c r="F13" s="6">
        <v>498652334</v>
      </c>
      <c r="G13" s="25">
        <v>498652334</v>
      </c>
      <c r="H13" s="26">
        <v>0</v>
      </c>
      <c r="I13" s="24">
        <v>406080981</v>
      </c>
      <c r="J13" s="6">
        <v>443911363</v>
      </c>
      <c r="K13" s="25">
        <v>481405276</v>
      </c>
    </row>
    <row r="14" spans="1:11" ht="13.5">
      <c r="A14" s="22" t="s">
        <v>24</v>
      </c>
      <c r="B14" s="6">
        <v>96812968</v>
      </c>
      <c r="C14" s="6">
        <v>141059322</v>
      </c>
      <c r="D14" s="23">
        <v>181763259</v>
      </c>
      <c r="E14" s="24">
        <v>251428632</v>
      </c>
      <c r="F14" s="6">
        <v>251428632</v>
      </c>
      <c r="G14" s="25">
        <v>251428632</v>
      </c>
      <c r="H14" s="26">
        <v>0</v>
      </c>
      <c r="I14" s="24">
        <v>144362171</v>
      </c>
      <c r="J14" s="6">
        <v>154029374</v>
      </c>
      <c r="K14" s="25">
        <v>164587362</v>
      </c>
    </row>
    <row r="15" spans="1:11" ht="13.5">
      <c r="A15" s="22" t="s">
        <v>25</v>
      </c>
      <c r="B15" s="6">
        <v>1950054664</v>
      </c>
      <c r="C15" s="6">
        <v>2309472202</v>
      </c>
      <c r="D15" s="23">
        <v>2304125614</v>
      </c>
      <c r="E15" s="24">
        <v>1985924199</v>
      </c>
      <c r="F15" s="6">
        <v>1984758949</v>
      </c>
      <c r="G15" s="25">
        <v>1984758949</v>
      </c>
      <c r="H15" s="26">
        <v>0</v>
      </c>
      <c r="I15" s="24">
        <v>2093290696</v>
      </c>
      <c r="J15" s="6">
        <v>2221581836</v>
      </c>
      <c r="K15" s="25">
        <v>2353293120</v>
      </c>
    </row>
    <row r="16" spans="1:11" ht="13.5">
      <c r="A16" s="33" t="s">
        <v>26</v>
      </c>
      <c r="B16" s="6">
        <v>10679376</v>
      </c>
      <c r="C16" s="6">
        <v>5196378</v>
      </c>
      <c r="D16" s="23">
        <v>5810922</v>
      </c>
      <c r="E16" s="24">
        <v>23599759</v>
      </c>
      <c r="F16" s="6">
        <v>23803919</v>
      </c>
      <c r="G16" s="25">
        <v>23803919</v>
      </c>
      <c r="H16" s="26">
        <v>0</v>
      </c>
      <c r="I16" s="24">
        <v>10272733</v>
      </c>
      <c r="J16" s="6">
        <v>11018001</v>
      </c>
      <c r="K16" s="25">
        <v>11818411</v>
      </c>
    </row>
    <row r="17" spans="1:11" ht="13.5">
      <c r="A17" s="22" t="s">
        <v>27</v>
      </c>
      <c r="B17" s="6">
        <v>1450246273</v>
      </c>
      <c r="C17" s="6">
        <v>1485924060</v>
      </c>
      <c r="D17" s="23">
        <v>1525966107</v>
      </c>
      <c r="E17" s="24">
        <v>1623574921</v>
      </c>
      <c r="F17" s="6">
        <v>1457311535</v>
      </c>
      <c r="G17" s="25">
        <v>1457311535</v>
      </c>
      <c r="H17" s="26">
        <v>0</v>
      </c>
      <c r="I17" s="24">
        <v>1639281339</v>
      </c>
      <c r="J17" s="6">
        <v>1749376665</v>
      </c>
      <c r="K17" s="25">
        <v>1858534972</v>
      </c>
    </row>
    <row r="18" spans="1:11" ht="13.5">
      <c r="A18" s="34" t="s">
        <v>28</v>
      </c>
      <c r="B18" s="35">
        <f>SUM(B11:B17)</f>
        <v>5478658490</v>
      </c>
      <c r="C18" s="36">
        <f aca="true" t="shared" si="1" ref="C18:K18">SUM(C11:C17)</f>
        <v>6132131427</v>
      </c>
      <c r="D18" s="37">
        <f t="shared" si="1"/>
        <v>6592328573</v>
      </c>
      <c r="E18" s="35">
        <f t="shared" si="1"/>
        <v>6147612379</v>
      </c>
      <c r="F18" s="36">
        <f t="shared" si="1"/>
        <v>6130270713</v>
      </c>
      <c r="G18" s="38">
        <f t="shared" si="1"/>
        <v>6130270713</v>
      </c>
      <c r="H18" s="39">
        <f t="shared" si="1"/>
        <v>0</v>
      </c>
      <c r="I18" s="35">
        <f t="shared" si="1"/>
        <v>6303843557</v>
      </c>
      <c r="J18" s="36">
        <f t="shared" si="1"/>
        <v>6733941771</v>
      </c>
      <c r="K18" s="38">
        <f t="shared" si="1"/>
        <v>7181202391</v>
      </c>
    </row>
    <row r="19" spans="1:11" ht="13.5">
      <c r="A19" s="34" t="s">
        <v>29</v>
      </c>
      <c r="B19" s="40">
        <f>+B10-B18</f>
        <v>-620677410</v>
      </c>
      <c r="C19" s="41">
        <f aca="true" t="shared" si="2" ref="C19:K19">+C10-C18</f>
        <v>-1125359922</v>
      </c>
      <c r="D19" s="42">
        <f t="shared" si="2"/>
        <v>208581543</v>
      </c>
      <c r="E19" s="40">
        <f t="shared" si="2"/>
        <v>127959073</v>
      </c>
      <c r="F19" s="41">
        <f t="shared" si="2"/>
        <v>77754345</v>
      </c>
      <c r="G19" s="43">
        <f t="shared" si="2"/>
        <v>77754345</v>
      </c>
      <c r="H19" s="44">
        <f t="shared" si="2"/>
        <v>0</v>
      </c>
      <c r="I19" s="40">
        <f t="shared" si="2"/>
        <v>579985</v>
      </c>
      <c r="J19" s="41">
        <f t="shared" si="2"/>
        <v>62718282</v>
      </c>
      <c r="K19" s="43">
        <f t="shared" si="2"/>
        <v>112824248</v>
      </c>
    </row>
    <row r="20" spans="1:11" ht="13.5">
      <c r="A20" s="22" t="s">
        <v>30</v>
      </c>
      <c r="B20" s="24">
        <v>689954839</v>
      </c>
      <c r="C20" s="6">
        <v>841545286</v>
      </c>
      <c r="D20" s="23">
        <v>896437033</v>
      </c>
      <c r="E20" s="24">
        <v>966879220</v>
      </c>
      <c r="F20" s="6">
        <v>1063225507</v>
      </c>
      <c r="G20" s="25">
        <v>1063225507</v>
      </c>
      <c r="H20" s="26">
        <v>0</v>
      </c>
      <c r="I20" s="24">
        <v>1033466339</v>
      </c>
      <c r="J20" s="6">
        <v>1085850490</v>
      </c>
      <c r="K20" s="25">
        <v>1162134997</v>
      </c>
    </row>
    <row r="21" spans="1:11" ht="13.5">
      <c r="A21" s="22" t="s">
        <v>83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69277429</v>
      </c>
      <c r="C22" s="52">
        <f aca="true" t="shared" si="3" ref="C22:K22">SUM(C19:C21)</f>
        <v>-283814636</v>
      </c>
      <c r="D22" s="53">
        <f t="shared" si="3"/>
        <v>1105018576</v>
      </c>
      <c r="E22" s="51">
        <f t="shared" si="3"/>
        <v>1094838293</v>
      </c>
      <c r="F22" s="52">
        <f t="shared" si="3"/>
        <v>1140979852</v>
      </c>
      <c r="G22" s="54">
        <f t="shared" si="3"/>
        <v>1140979852</v>
      </c>
      <c r="H22" s="55">
        <f t="shared" si="3"/>
        <v>0</v>
      </c>
      <c r="I22" s="51">
        <f t="shared" si="3"/>
        <v>1034046324</v>
      </c>
      <c r="J22" s="52">
        <f t="shared" si="3"/>
        <v>1148568772</v>
      </c>
      <c r="K22" s="54">
        <f t="shared" si="3"/>
        <v>1274959245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69277429</v>
      </c>
      <c r="C24" s="41">
        <f aca="true" t="shared" si="4" ref="C24:K24">SUM(C22:C23)</f>
        <v>-283814636</v>
      </c>
      <c r="D24" s="42">
        <f t="shared" si="4"/>
        <v>1105018576</v>
      </c>
      <c r="E24" s="40">
        <f t="shared" si="4"/>
        <v>1094838293</v>
      </c>
      <c r="F24" s="41">
        <f t="shared" si="4"/>
        <v>1140979852</v>
      </c>
      <c r="G24" s="43">
        <f t="shared" si="4"/>
        <v>1140979852</v>
      </c>
      <c r="H24" s="44">
        <f t="shared" si="4"/>
        <v>0</v>
      </c>
      <c r="I24" s="40">
        <f t="shared" si="4"/>
        <v>1034046324</v>
      </c>
      <c r="J24" s="41">
        <f t="shared" si="4"/>
        <v>1148568772</v>
      </c>
      <c r="K24" s="43">
        <f t="shared" si="4"/>
        <v>1274959245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1303817027</v>
      </c>
      <c r="C27" s="7">
        <v>1646881251</v>
      </c>
      <c r="D27" s="64">
        <v>1267252499</v>
      </c>
      <c r="E27" s="65">
        <v>1139436203</v>
      </c>
      <c r="F27" s="7">
        <v>1237528502</v>
      </c>
      <c r="G27" s="66">
        <v>1237528502</v>
      </c>
      <c r="H27" s="67">
        <v>0</v>
      </c>
      <c r="I27" s="65">
        <v>1130454441</v>
      </c>
      <c r="J27" s="7">
        <v>1155899704</v>
      </c>
      <c r="K27" s="66">
        <v>1165299344</v>
      </c>
    </row>
    <row r="28" spans="1:11" ht="13.5">
      <c r="A28" s="68" t="s">
        <v>30</v>
      </c>
      <c r="B28" s="6">
        <v>852610524</v>
      </c>
      <c r="C28" s="6">
        <v>1000485295</v>
      </c>
      <c r="D28" s="23">
        <v>700376708</v>
      </c>
      <c r="E28" s="24">
        <v>940117617</v>
      </c>
      <c r="F28" s="6">
        <v>1057375559</v>
      </c>
      <c r="G28" s="25">
        <v>1057375559</v>
      </c>
      <c r="H28" s="26">
        <v>0</v>
      </c>
      <c r="I28" s="24">
        <v>978495000</v>
      </c>
      <c r="J28" s="6">
        <v>993752526</v>
      </c>
      <c r="K28" s="25">
        <v>983006091</v>
      </c>
    </row>
    <row r="29" spans="1:11" ht="13.5">
      <c r="A29" s="22" t="s">
        <v>86</v>
      </c>
      <c r="B29" s="6">
        <v>0</v>
      </c>
      <c r="C29" s="6">
        <v>0</v>
      </c>
      <c r="D29" s="23">
        <v>0</v>
      </c>
      <c r="E29" s="24">
        <v>26761603</v>
      </c>
      <c r="F29" s="6">
        <v>8000000</v>
      </c>
      <c r="G29" s="25">
        <v>8000000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29599094</v>
      </c>
      <c r="F30" s="6">
        <v>29599094</v>
      </c>
      <c r="G30" s="25">
        <v>29599094</v>
      </c>
      <c r="H30" s="26">
        <v>0</v>
      </c>
      <c r="I30" s="24">
        <v>33188260</v>
      </c>
      <c r="J30" s="6">
        <v>37212646</v>
      </c>
      <c r="K30" s="25">
        <v>0</v>
      </c>
    </row>
    <row r="31" spans="1:11" ht="13.5">
      <c r="A31" s="22" t="s">
        <v>35</v>
      </c>
      <c r="B31" s="6">
        <v>451206501</v>
      </c>
      <c r="C31" s="6">
        <v>646395956</v>
      </c>
      <c r="D31" s="23">
        <v>566875790</v>
      </c>
      <c r="E31" s="24">
        <v>142957889</v>
      </c>
      <c r="F31" s="6">
        <v>142553849</v>
      </c>
      <c r="G31" s="25">
        <v>142553849</v>
      </c>
      <c r="H31" s="26">
        <v>0</v>
      </c>
      <c r="I31" s="24">
        <v>118771181</v>
      </c>
      <c r="J31" s="6">
        <v>124934532</v>
      </c>
      <c r="K31" s="25">
        <v>182293253</v>
      </c>
    </row>
    <row r="32" spans="1:11" ht="13.5">
      <c r="A32" s="34" t="s">
        <v>36</v>
      </c>
      <c r="B32" s="7">
        <f>SUM(B28:B31)</f>
        <v>1303817025</v>
      </c>
      <c r="C32" s="7">
        <f aca="true" t="shared" si="5" ref="C32:K32">SUM(C28:C31)</f>
        <v>1646881251</v>
      </c>
      <c r="D32" s="64">
        <f t="shared" si="5"/>
        <v>1267252498</v>
      </c>
      <c r="E32" s="65">
        <f t="shared" si="5"/>
        <v>1139436203</v>
      </c>
      <c r="F32" s="7">
        <f t="shared" si="5"/>
        <v>1237528502</v>
      </c>
      <c r="G32" s="66">
        <f t="shared" si="5"/>
        <v>1237528502</v>
      </c>
      <c r="H32" s="67">
        <f t="shared" si="5"/>
        <v>0</v>
      </c>
      <c r="I32" s="65">
        <f t="shared" si="5"/>
        <v>1130454441</v>
      </c>
      <c r="J32" s="7">
        <f t="shared" si="5"/>
        <v>1155899704</v>
      </c>
      <c r="K32" s="66">
        <f t="shared" si="5"/>
        <v>1165299344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2176049633</v>
      </c>
      <c r="C35" s="6">
        <v>2202788558</v>
      </c>
      <c r="D35" s="23">
        <v>2473174082</v>
      </c>
      <c r="E35" s="24">
        <v>3923464482</v>
      </c>
      <c r="F35" s="6">
        <v>3585170855</v>
      </c>
      <c r="G35" s="25">
        <v>3585170855</v>
      </c>
      <c r="H35" s="26">
        <v>3464401569</v>
      </c>
      <c r="I35" s="24">
        <v>4671736883</v>
      </c>
      <c r="J35" s="6">
        <v>5294858732</v>
      </c>
      <c r="K35" s="25">
        <v>5794777171</v>
      </c>
    </row>
    <row r="36" spans="1:11" ht="13.5">
      <c r="A36" s="22" t="s">
        <v>39</v>
      </c>
      <c r="B36" s="6">
        <v>15352195003</v>
      </c>
      <c r="C36" s="6">
        <v>16771588320</v>
      </c>
      <c r="D36" s="23">
        <v>18520964955</v>
      </c>
      <c r="E36" s="24">
        <v>19267621046</v>
      </c>
      <c r="F36" s="6">
        <v>18933192458</v>
      </c>
      <c r="G36" s="25">
        <v>18933192458</v>
      </c>
      <c r="H36" s="26">
        <v>19967510383</v>
      </c>
      <c r="I36" s="24">
        <v>17638316464</v>
      </c>
      <c r="J36" s="6">
        <v>18232858092</v>
      </c>
      <c r="K36" s="25">
        <v>18817195231</v>
      </c>
    </row>
    <row r="37" spans="1:11" ht="13.5">
      <c r="A37" s="22" t="s">
        <v>40</v>
      </c>
      <c r="B37" s="6">
        <v>1598785079</v>
      </c>
      <c r="C37" s="6">
        <v>2376374870</v>
      </c>
      <c r="D37" s="23">
        <v>2519664463</v>
      </c>
      <c r="E37" s="24">
        <v>3290504695</v>
      </c>
      <c r="F37" s="6">
        <v>3626535849</v>
      </c>
      <c r="G37" s="25">
        <v>3626535849</v>
      </c>
      <c r="H37" s="26">
        <v>2648250293</v>
      </c>
      <c r="I37" s="24">
        <v>2619465927</v>
      </c>
      <c r="J37" s="6">
        <v>2531280098</v>
      </c>
      <c r="K37" s="25">
        <v>2322155020</v>
      </c>
    </row>
    <row r="38" spans="1:11" ht="13.5">
      <c r="A38" s="22" t="s">
        <v>41</v>
      </c>
      <c r="B38" s="6">
        <v>2182381517</v>
      </c>
      <c r="C38" s="6">
        <v>2464681851</v>
      </c>
      <c r="D38" s="23">
        <v>3122995476</v>
      </c>
      <c r="E38" s="24">
        <v>3157271136</v>
      </c>
      <c r="F38" s="6">
        <v>2304617573</v>
      </c>
      <c r="G38" s="25">
        <v>2304617573</v>
      </c>
      <c r="H38" s="26">
        <v>3534751680</v>
      </c>
      <c r="I38" s="24">
        <v>2773713266</v>
      </c>
      <c r="J38" s="6">
        <v>3244640483</v>
      </c>
      <c r="K38" s="25">
        <v>3594527701</v>
      </c>
    </row>
    <row r="39" spans="1:11" ht="13.5">
      <c r="A39" s="22" t="s">
        <v>42</v>
      </c>
      <c r="B39" s="6">
        <v>13747078040</v>
      </c>
      <c r="C39" s="6">
        <v>14133320157</v>
      </c>
      <c r="D39" s="23">
        <v>15351479098</v>
      </c>
      <c r="E39" s="24">
        <v>16743309697</v>
      </c>
      <c r="F39" s="6">
        <v>16587209891</v>
      </c>
      <c r="G39" s="25">
        <v>16587209891</v>
      </c>
      <c r="H39" s="26">
        <v>17248909979</v>
      </c>
      <c r="I39" s="24">
        <v>16916874154</v>
      </c>
      <c r="J39" s="6">
        <v>17751796242</v>
      </c>
      <c r="K39" s="25">
        <v>18695289680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899097893</v>
      </c>
      <c r="C42" s="6">
        <v>1027410391</v>
      </c>
      <c r="D42" s="23">
        <v>761222329</v>
      </c>
      <c r="E42" s="24">
        <v>1825254171</v>
      </c>
      <c r="F42" s="6">
        <v>1825254166</v>
      </c>
      <c r="G42" s="25">
        <v>1825254166</v>
      </c>
      <c r="H42" s="26">
        <v>857567810</v>
      </c>
      <c r="I42" s="24">
        <v>959241143</v>
      </c>
      <c r="J42" s="6">
        <v>1194948879</v>
      </c>
      <c r="K42" s="25">
        <v>1332648429</v>
      </c>
    </row>
    <row r="43" spans="1:11" ht="13.5">
      <c r="A43" s="22" t="s">
        <v>45</v>
      </c>
      <c r="B43" s="6">
        <v>-1383391365</v>
      </c>
      <c r="C43" s="6">
        <v>-1181757587</v>
      </c>
      <c r="D43" s="23">
        <v>-1234704006</v>
      </c>
      <c r="E43" s="24">
        <v>-1123843301</v>
      </c>
      <c r="F43" s="6">
        <v>-1123843302</v>
      </c>
      <c r="G43" s="25">
        <v>-1123843302</v>
      </c>
      <c r="H43" s="26">
        <v>-1119601912</v>
      </c>
      <c r="I43" s="24">
        <v>-864279537</v>
      </c>
      <c r="J43" s="6">
        <v>-903638062</v>
      </c>
      <c r="K43" s="25">
        <v>-1121050492</v>
      </c>
    </row>
    <row r="44" spans="1:11" ht="13.5">
      <c r="A44" s="22" t="s">
        <v>46</v>
      </c>
      <c r="B44" s="6">
        <v>390796195</v>
      </c>
      <c r="C44" s="6">
        <v>167115436</v>
      </c>
      <c r="D44" s="23">
        <v>379576772</v>
      </c>
      <c r="E44" s="24">
        <v>-171245692</v>
      </c>
      <c r="F44" s="6">
        <v>-171245695</v>
      </c>
      <c r="G44" s="25">
        <v>-171245695</v>
      </c>
      <c r="H44" s="26">
        <v>-126631139</v>
      </c>
      <c r="I44" s="24">
        <v>-135804691</v>
      </c>
      <c r="J44" s="6">
        <v>-120884341</v>
      </c>
      <c r="K44" s="25">
        <v>-132485598</v>
      </c>
    </row>
    <row r="45" spans="1:11" ht="13.5">
      <c r="A45" s="34" t="s">
        <v>47</v>
      </c>
      <c r="B45" s="7">
        <v>312911132</v>
      </c>
      <c r="C45" s="7">
        <v>325679372</v>
      </c>
      <c r="D45" s="64">
        <v>231774472</v>
      </c>
      <c r="E45" s="65">
        <v>1021610177</v>
      </c>
      <c r="F45" s="7">
        <v>1225660001</v>
      </c>
      <c r="G45" s="66">
        <v>1225660001</v>
      </c>
      <c r="H45" s="67">
        <v>306829591</v>
      </c>
      <c r="I45" s="65">
        <v>396633974</v>
      </c>
      <c r="J45" s="7">
        <v>567060450</v>
      </c>
      <c r="K45" s="66">
        <v>646172789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675626565</v>
      </c>
      <c r="C48" s="6">
        <v>433497920</v>
      </c>
      <c r="D48" s="23">
        <v>394496102</v>
      </c>
      <c r="E48" s="24">
        <v>921610185</v>
      </c>
      <c r="F48" s="6">
        <v>437477058</v>
      </c>
      <c r="G48" s="25">
        <v>437477058</v>
      </c>
      <c r="H48" s="26">
        <v>497161048</v>
      </c>
      <c r="I48" s="24">
        <v>396633977</v>
      </c>
      <c r="J48" s="6">
        <v>567060452</v>
      </c>
      <c r="K48" s="25">
        <v>646172789</v>
      </c>
    </row>
    <row r="49" spans="1:11" ht="13.5">
      <c r="A49" s="22" t="s">
        <v>50</v>
      </c>
      <c r="B49" s="6">
        <f>+B75</f>
        <v>349900928.8579129</v>
      </c>
      <c r="C49" s="6">
        <f aca="true" t="shared" si="6" ref="C49:K49">+C75</f>
        <v>643250533.4821782</v>
      </c>
      <c r="D49" s="23">
        <f t="shared" si="6"/>
        <v>934357727.6541842</v>
      </c>
      <c r="E49" s="24">
        <f t="shared" si="6"/>
        <v>761304260.723165</v>
      </c>
      <c r="F49" s="6">
        <f t="shared" si="6"/>
        <v>904179431.0677805</v>
      </c>
      <c r="G49" s="25">
        <f t="shared" si="6"/>
        <v>904179431.0677805</v>
      </c>
      <c r="H49" s="26">
        <f t="shared" si="6"/>
        <v>1979636438</v>
      </c>
      <c r="I49" s="24">
        <f t="shared" si="6"/>
        <v>-894485495.2167058</v>
      </c>
      <c r="J49" s="6">
        <f t="shared" si="6"/>
        <v>-1381810521.1663818</v>
      </c>
      <c r="K49" s="25">
        <f t="shared" si="6"/>
        <v>-1857885629.9732165</v>
      </c>
    </row>
    <row r="50" spans="1:11" ht="13.5">
      <c r="A50" s="34" t="s">
        <v>51</v>
      </c>
      <c r="B50" s="7">
        <f>+B48-B49</f>
        <v>325725636.1420871</v>
      </c>
      <c r="C50" s="7">
        <f aca="true" t="shared" si="7" ref="C50:K50">+C48-C49</f>
        <v>-209752613.4821782</v>
      </c>
      <c r="D50" s="64">
        <f t="shared" si="7"/>
        <v>-539861625.6541842</v>
      </c>
      <c r="E50" s="65">
        <f t="shared" si="7"/>
        <v>160305924.27683496</v>
      </c>
      <c r="F50" s="7">
        <f t="shared" si="7"/>
        <v>-466702373.0677805</v>
      </c>
      <c r="G50" s="66">
        <f t="shared" si="7"/>
        <v>-466702373.0677805</v>
      </c>
      <c r="H50" s="67">
        <f t="shared" si="7"/>
        <v>-1482475390</v>
      </c>
      <c r="I50" s="65">
        <f t="shared" si="7"/>
        <v>1291119472.2167058</v>
      </c>
      <c r="J50" s="7">
        <f t="shared" si="7"/>
        <v>1948870973.1663818</v>
      </c>
      <c r="K50" s="66">
        <f t="shared" si="7"/>
        <v>2504058418.9732165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15271911244</v>
      </c>
      <c r="C53" s="6">
        <v>16624964010</v>
      </c>
      <c r="D53" s="23">
        <v>18288492324</v>
      </c>
      <c r="E53" s="24">
        <v>17217207187</v>
      </c>
      <c r="F53" s="6">
        <v>17315299486</v>
      </c>
      <c r="G53" s="25">
        <v>17315299486</v>
      </c>
      <c r="H53" s="26">
        <v>16834482601</v>
      </c>
      <c r="I53" s="24">
        <v>16064079899</v>
      </c>
      <c r="J53" s="6">
        <v>17883663321</v>
      </c>
      <c r="K53" s="25">
        <v>18158522788</v>
      </c>
    </row>
    <row r="54" spans="1:11" ht="13.5">
      <c r="A54" s="22" t="s">
        <v>82</v>
      </c>
      <c r="B54" s="6">
        <v>659875611</v>
      </c>
      <c r="C54" s="6">
        <v>710943059</v>
      </c>
      <c r="D54" s="23">
        <v>912955443</v>
      </c>
      <c r="E54" s="24">
        <v>495857484</v>
      </c>
      <c r="F54" s="6">
        <v>498652334</v>
      </c>
      <c r="G54" s="25">
        <v>498652334</v>
      </c>
      <c r="H54" s="26">
        <v>0</v>
      </c>
      <c r="I54" s="24">
        <v>406080981</v>
      </c>
      <c r="J54" s="6">
        <v>443911363</v>
      </c>
      <c r="K54" s="25">
        <v>481405276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508478572</v>
      </c>
      <c r="F55" s="6">
        <v>307953807</v>
      </c>
      <c r="G55" s="25">
        <v>307953807</v>
      </c>
      <c r="H55" s="26">
        <v>0</v>
      </c>
      <c r="I55" s="24">
        <v>573677819</v>
      </c>
      <c r="J55" s="6">
        <v>578184278</v>
      </c>
      <c r="K55" s="25">
        <v>572119842</v>
      </c>
    </row>
    <row r="56" spans="1:11" ht="13.5">
      <c r="A56" s="22" t="s">
        <v>55</v>
      </c>
      <c r="B56" s="6">
        <v>270561645</v>
      </c>
      <c r="C56" s="6">
        <v>550539165</v>
      </c>
      <c r="D56" s="23">
        <v>397507135</v>
      </c>
      <c r="E56" s="24">
        <v>485135749</v>
      </c>
      <c r="F56" s="6">
        <v>276154302</v>
      </c>
      <c r="G56" s="25">
        <v>276154302</v>
      </c>
      <c r="H56" s="26">
        <v>0</v>
      </c>
      <c r="I56" s="24">
        <v>711777689</v>
      </c>
      <c r="J56" s="6">
        <v>762229420</v>
      </c>
      <c r="K56" s="25">
        <v>805478259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407123910</v>
      </c>
      <c r="F59" s="6">
        <v>283066910</v>
      </c>
      <c r="G59" s="25">
        <v>283066910</v>
      </c>
      <c r="H59" s="26">
        <v>236407856</v>
      </c>
      <c r="I59" s="24">
        <v>233694617</v>
      </c>
      <c r="J59" s="6">
        <v>257986198</v>
      </c>
      <c r="K59" s="25">
        <v>280089932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342240244</v>
      </c>
      <c r="F60" s="6">
        <v>342240244</v>
      </c>
      <c r="G60" s="25">
        <v>342240244</v>
      </c>
      <c r="H60" s="26">
        <v>104338605</v>
      </c>
      <c r="I60" s="24">
        <v>106627259</v>
      </c>
      <c r="J60" s="6">
        <v>121514839</v>
      </c>
      <c r="K60" s="25">
        <v>136161714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60416</v>
      </c>
      <c r="C63" s="92">
        <v>56559</v>
      </c>
      <c r="D63" s="93">
        <v>7160</v>
      </c>
      <c r="E63" s="91">
        <v>7160</v>
      </c>
      <c r="F63" s="92">
        <v>7160</v>
      </c>
      <c r="G63" s="93">
        <v>7160</v>
      </c>
      <c r="H63" s="94">
        <v>7160</v>
      </c>
      <c r="I63" s="91">
        <v>7160</v>
      </c>
      <c r="J63" s="92">
        <v>7160</v>
      </c>
      <c r="K63" s="93">
        <v>7160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149228</v>
      </c>
      <c r="I64" s="91">
        <v>151190</v>
      </c>
      <c r="J64" s="92">
        <v>151190</v>
      </c>
      <c r="K64" s="93">
        <v>151190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0.7751332072575517</v>
      </c>
      <c r="C70" s="5">
        <f aca="true" t="shared" si="8" ref="C70:K70">IF(ISERROR(C71/C72),0,(C71/C72))</f>
        <v>0.8116386072383498</v>
      </c>
      <c r="D70" s="5">
        <f t="shared" si="8"/>
        <v>0.5839694098003301</v>
      </c>
      <c r="E70" s="5">
        <f t="shared" si="8"/>
        <v>0.856991661268038</v>
      </c>
      <c r="F70" s="5">
        <f t="shared" si="8"/>
        <v>0.8672540150641244</v>
      </c>
      <c r="G70" s="5">
        <f t="shared" si="8"/>
        <v>0.8672540150641244</v>
      </c>
      <c r="H70" s="5">
        <f t="shared" si="8"/>
        <v>0</v>
      </c>
      <c r="I70" s="5">
        <f t="shared" si="8"/>
        <v>0.8375119657773904</v>
      </c>
      <c r="J70" s="5">
        <f t="shared" si="8"/>
        <v>0.8463284992570195</v>
      </c>
      <c r="K70" s="5">
        <f t="shared" si="8"/>
        <v>0.8295602162028382</v>
      </c>
    </row>
    <row r="71" spans="1:11" ht="12.75" hidden="1">
      <c r="A71" s="1" t="s">
        <v>88</v>
      </c>
      <c r="B71" s="1">
        <f>+B83</f>
        <v>3009005727</v>
      </c>
      <c r="C71" s="1">
        <f aca="true" t="shared" si="9" ref="C71:K71">+C83</f>
        <v>3321840411</v>
      </c>
      <c r="D71" s="1">
        <f t="shared" si="9"/>
        <v>3414543486</v>
      </c>
      <c r="E71" s="1">
        <f t="shared" si="9"/>
        <v>4462862112</v>
      </c>
      <c r="F71" s="1">
        <f t="shared" si="9"/>
        <v>4462862111</v>
      </c>
      <c r="G71" s="1">
        <f t="shared" si="9"/>
        <v>4462862111</v>
      </c>
      <c r="H71" s="1">
        <f t="shared" si="9"/>
        <v>8395410756</v>
      </c>
      <c r="I71" s="1">
        <f t="shared" si="9"/>
        <v>4415475708</v>
      </c>
      <c r="J71" s="1">
        <f t="shared" si="9"/>
        <v>4832612574</v>
      </c>
      <c r="K71" s="1">
        <f t="shared" si="9"/>
        <v>5110284917</v>
      </c>
    </row>
    <row r="72" spans="1:11" ht="12.75" hidden="1">
      <c r="A72" s="1" t="s">
        <v>89</v>
      </c>
      <c r="B72" s="1">
        <f>+B77</f>
        <v>3881920809</v>
      </c>
      <c r="C72" s="1">
        <f aca="true" t="shared" si="10" ref="C72:K72">+C77</f>
        <v>4092758010</v>
      </c>
      <c r="D72" s="1">
        <f t="shared" si="10"/>
        <v>5847127313</v>
      </c>
      <c r="E72" s="1">
        <f t="shared" si="10"/>
        <v>5207591058</v>
      </c>
      <c r="F72" s="1">
        <f t="shared" si="10"/>
        <v>5145968809</v>
      </c>
      <c r="G72" s="1">
        <f t="shared" si="10"/>
        <v>5145968809</v>
      </c>
      <c r="H72" s="1">
        <f t="shared" si="10"/>
        <v>0</v>
      </c>
      <c r="I72" s="1">
        <f t="shared" si="10"/>
        <v>5272134475</v>
      </c>
      <c r="J72" s="1">
        <f t="shared" si="10"/>
        <v>5710090796</v>
      </c>
      <c r="K72" s="1">
        <f t="shared" si="10"/>
        <v>6160233841</v>
      </c>
    </row>
    <row r="73" spans="1:11" ht="12.75" hidden="1">
      <c r="A73" s="1" t="s">
        <v>90</v>
      </c>
      <c r="B73" s="1">
        <f>+B74</f>
        <v>63227769.49999994</v>
      </c>
      <c r="C73" s="1">
        <f aca="true" t="shared" si="11" ref="C73:K73">+(C78+C80+C81+C82)-(B78+B80+B81+B82)</f>
        <v>149278158</v>
      </c>
      <c r="D73" s="1">
        <f t="shared" si="11"/>
        <v>282035869</v>
      </c>
      <c r="E73" s="1">
        <f t="shared" si="11"/>
        <v>931095911</v>
      </c>
      <c r="F73" s="1">
        <f>+(F78+F80+F81+F82)-(D78+D80+D81+D82)</f>
        <v>1061520394</v>
      </c>
      <c r="G73" s="1">
        <f>+(G78+G80+G81+G82)-(D78+D80+D81+D82)</f>
        <v>1061520394</v>
      </c>
      <c r="H73" s="1">
        <f>+(H78+H80+H81+H82)-(D78+D80+D81+D82)</f>
        <v>800700101</v>
      </c>
      <c r="I73" s="1">
        <f>+(I78+I80+I81+I82)-(E78+E80+E81+E82)</f>
        <v>992418120</v>
      </c>
      <c r="J73" s="1">
        <f t="shared" si="11"/>
        <v>429029162</v>
      </c>
      <c r="K73" s="1">
        <f t="shared" si="11"/>
        <v>395623802</v>
      </c>
    </row>
    <row r="74" spans="1:11" ht="12.75" hidden="1">
      <c r="A74" s="1" t="s">
        <v>91</v>
      </c>
      <c r="B74" s="1">
        <f>+TREND(C74:E74)</f>
        <v>63227769.49999994</v>
      </c>
      <c r="C74" s="1">
        <f>+C73</f>
        <v>149278158</v>
      </c>
      <c r="D74" s="1">
        <f aca="true" t="shared" si="12" ref="D74:K74">+D73</f>
        <v>282035869</v>
      </c>
      <c r="E74" s="1">
        <f t="shared" si="12"/>
        <v>931095911</v>
      </c>
      <c r="F74" s="1">
        <f t="shared" si="12"/>
        <v>1061520394</v>
      </c>
      <c r="G74" s="1">
        <f t="shared" si="12"/>
        <v>1061520394</v>
      </c>
      <c r="H74" s="1">
        <f t="shared" si="12"/>
        <v>800700101</v>
      </c>
      <c r="I74" s="1">
        <f t="shared" si="12"/>
        <v>992418120</v>
      </c>
      <c r="J74" s="1">
        <f t="shared" si="12"/>
        <v>429029162</v>
      </c>
      <c r="K74" s="1">
        <f t="shared" si="12"/>
        <v>395623802</v>
      </c>
    </row>
    <row r="75" spans="1:11" ht="12.75" hidden="1">
      <c r="A75" s="1" t="s">
        <v>92</v>
      </c>
      <c r="B75" s="1">
        <f>+B84-(((B80+B81+B78)*B70)-B79)</f>
        <v>349900928.8579129</v>
      </c>
      <c r="C75" s="1">
        <f aca="true" t="shared" si="13" ref="C75:K75">+C84-(((C80+C81+C78)*C70)-C79)</f>
        <v>643250533.4821782</v>
      </c>
      <c r="D75" s="1">
        <f t="shared" si="13"/>
        <v>934357727.6541842</v>
      </c>
      <c r="E75" s="1">
        <f t="shared" si="13"/>
        <v>761304260.723165</v>
      </c>
      <c r="F75" s="1">
        <f t="shared" si="13"/>
        <v>904179431.0677805</v>
      </c>
      <c r="G75" s="1">
        <f t="shared" si="13"/>
        <v>904179431.0677805</v>
      </c>
      <c r="H75" s="1">
        <f t="shared" si="13"/>
        <v>1979636438</v>
      </c>
      <c r="I75" s="1">
        <f t="shared" si="13"/>
        <v>-894485495.2167058</v>
      </c>
      <c r="J75" s="1">
        <f t="shared" si="13"/>
        <v>-1381810521.1663818</v>
      </c>
      <c r="K75" s="1">
        <f t="shared" si="13"/>
        <v>-1857885629.9732165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3881920809</v>
      </c>
      <c r="C77" s="3">
        <v>4092758010</v>
      </c>
      <c r="D77" s="3">
        <v>5847127313</v>
      </c>
      <c r="E77" s="3">
        <v>5207591058</v>
      </c>
      <c r="F77" s="3">
        <v>5145968809</v>
      </c>
      <c r="G77" s="3">
        <v>5145968809</v>
      </c>
      <c r="H77" s="3">
        <v>0</v>
      </c>
      <c r="I77" s="3">
        <v>5272134475</v>
      </c>
      <c r="J77" s="3">
        <v>5710090796</v>
      </c>
      <c r="K77" s="3">
        <v>6160233841</v>
      </c>
    </row>
    <row r="78" spans="1:11" ht="12.75" hidden="1">
      <c r="A78" s="2" t="s">
        <v>65</v>
      </c>
      <c r="B78" s="3">
        <v>4691251</v>
      </c>
      <c r="C78" s="3">
        <v>2732863</v>
      </c>
      <c r="D78" s="3">
        <v>2227421</v>
      </c>
      <c r="E78" s="3">
        <v>3012981</v>
      </c>
      <c r="F78" s="3">
        <v>2227418</v>
      </c>
      <c r="G78" s="3">
        <v>2227418</v>
      </c>
      <c r="H78" s="3">
        <v>101352321</v>
      </c>
      <c r="I78" s="3">
        <v>1944948</v>
      </c>
      <c r="J78" s="3">
        <v>2042195</v>
      </c>
      <c r="K78" s="3">
        <v>1993572</v>
      </c>
    </row>
    <row r="79" spans="1:11" ht="12.75" hidden="1">
      <c r="A79" s="2" t="s">
        <v>66</v>
      </c>
      <c r="B79" s="3">
        <v>1267304846</v>
      </c>
      <c r="C79" s="3">
        <v>1725020098</v>
      </c>
      <c r="D79" s="3">
        <v>1877396884</v>
      </c>
      <c r="E79" s="3">
        <v>2571537938</v>
      </c>
      <c r="F79" s="3">
        <v>2924055988</v>
      </c>
      <c r="G79" s="3">
        <v>2924055988</v>
      </c>
      <c r="H79" s="3">
        <v>1979636438</v>
      </c>
      <c r="I79" s="3">
        <v>2068954420</v>
      </c>
      <c r="J79" s="3">
        <v>1975932469</v>
      </c>
      <c r="K79" s="3">
        <v>1761530845</v>
      </c>
    </row>
    <row r="80" spans="1:11" ht="12.75" hidden="1">
      <c r="A80" s="2" t="s">
        <v>67</v>
      </c>
      <c r="B80" s="3">
        <v>936331245</v>
      </c>
      <c r="C80" s="3">
        <v>1177257968</v>
      </c>
      <c r="D80" s="3">
        <v>1513896079</v>
      </c>
      <c r="E80" s="3">
        <v>2361392064</v>
      </c>
      <c r="F80" s="3">
        <v>2557412176</v>
      </c>
      <c r="G80" s="3">
        <v>2557412176</v>
      </c>
      <c r="H80" s="3">
        <v>1720110009</v>
      </c>
      <c r="I80" s="3">
        <v>3397894377</v>
      </c>
      <c r="J80" s="3">
        <v>3951776112</v>
      </c>
      <c r="K80" s="3">
        <v>4231815578</v>
      </c>
    </row>
    <row r="81" spans="1:11" ht="12.75" hidden="1">
      <c r="A81" s="2" t="s">
        <v>68</v>
      </c>
      <c r="B81" s="3">
        <v>242521066</v>
      </c>
      <c r="C81" s="3">
        <v>152830889</v>
      </c>
      <c r="D81" s="3">
        <v>98754164</v>
      </c>
      <c r="E81" s="3">
        <v>181820000</v>
      </c>
      <c r="F81" s="3">
        <v>116751464</v>
      </c>
      <c r="G81" s="3">
        <v>116751464</v>
      </c>
      <c r="H81" s="3">
        <v>162444964</v>
      </c>
      <c r="I81" s="3">
        <v>138545840</v>
      </c>
      <c r="J81" s="3">
        <v>13604500</v>
      </c>
      <c r="K81" s="3">
        <v>129245399</v>
      </c>
    </row>
    <row r="82" spans="1:11" ht="12.75" hidden="1">
      <c r="A82" s="2" t="s">
        <v>69</v>
      </c>
      <c r="B82" s="3">
        <v>295545</v>
      </c>
      <c r="C82" s="3">
        <v>295545</v>
      </c>
      <c r="D82" s="3">
        <v>275470</v>
      </c>
      <c r="E82" s="3">
        <v>24000</v>
      </c>
      <c r="F82" s="3">
        <v>282470</v>
      </c>
      <c r="G82" s="3">
        <v>282470</v>
      </c>
      <c r="H82" s="3">
        <v>431945941</v>
      </c>
      <c r="I82" s="3">
        <v>282000</v>
      </c>
      <c r="J82" s="3">
        <v>273520</v>
      </c>
      <c r="K82" s="3">
        <v>265580</v>
      </c>
    </row>
    <row r="83" spans="1:11" ht="12.75" hidden="1">
      <c r="A83" s="2" t="s">
        <v>70</v>
      </c>
      <c r="B83" s="3">
        <v>3009005727</v>
      </c>
      <c r="C83" s="3">
        <v>3321840411</v>
      </c>
      <c r="D83" s="3">
        <v>3414543486</v>
      </c>
      <c r="E83" s="3">
        <v>4462862112</v>
      </c>
      <c r="F83" s="3">
        <v>4462862111</v>
      </c>
      <c r="G83" s="3">
        <v>4462862111</v>
      </c>
      <c r="H83" s="3">
        <v>8395410756</v>
      </c>
      <c r="I83" s="3">
        <v>4415475708</v>
      </c>
      <c r="J83" s="3">
        <v>4832612574</v>
      </c>
      <c r="K83" s="3">
        <v>5110284917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371859954</v>
      </c>
      <c r="F84" s="3">
        <v>301234334</v>
      </c>
      <c r="G84" s="3">
        <v>301234334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3781792738</v>
      </c>
      <c r="C5" s="6">
        <v>4047575327</v>
      </c>
      <c r="D5" s="23">
        <v>4117283189</v>
      </c>
      <c r="E5" s="24">
        <v>5190563557</v>
      </c>
      <c r="F5" s="6">
        <v>5231733845</v>
      </c>
      <c r="G5" s="25">
        <v>5231733845</v>
      </c>
      <c r="H5" s="26">
        <v>5200065019</v>
      </c>
      <c r="I5" s="24">
        <v>5615664764</v>
      </c>
      <c r="J5" s="6">
        <v>6102837899</v>
      </c>
      <c r="K5" s="25">
        <v>6632158861</v>
      </c>
    </row>
    <row r="6" spans="1:11" ht="13.5">
      <c r="A6" s="22" t="s">
        <v>18</v>
      </c>
      <c r="B6" s="6">
        <v>16304459302</v>
      </c>
      <c r="C6" s="6">
        <v>17130454895</v>
      </c>
      <c r="D6" s="23">
        <v>18746400361</v>
      </c>
      <c r="E6" s="24">
        <v>19807888047</v>
      </c>
      <c r="F6" s="6">
        <v>19148299388</v>
      </c>
      <c r="G6" s="25">
        <v>19148299388</v>
      </c>
      <c r="H6" s="26">
        <v>18404647188</v>
      </c>
      <c r="I6" s="24">
        <v>20786191071</v>
      </c>
      <c r="J6" s="6">
        <v>22689389780</v>
      </c>
      <c r="K6" s="25">
        <v>24769178075</v>
      </c>
    </row>
    <row r="7" spans="1:11" ht="13.5">
      <c r="A7" s="22" t="s">
        <v>19</v>
      </c>
      <c r="B7" s="6">
        <v>519167379</v>
      </c>
      <c r="C7" s="6">
        <v>632624010</v>
      </c>
      <c r="D7" s="23">
        <v>536303138</v>
      </c>
      <c r="E7" s="24">
        <v>400107446</v>
      </c>
      <c r="F7" s="6">
        <v>399175990</v>
      </c>
      <c r="G7" s="25">
        <v>399175990</v>
      </c>
      <c r="H7" s="26">
        <v>613741015</v>
      </c>
      <c r="I7" s="24">
        <v>422568056</v>
      </c>
      <c r="J7" s="6">
        <v>443474105</v>
      </c>
      <c r="K7" s="25">
        <v>465635315</v>
      </c>
    </row>
    <row r="8" spans="1:11" ht="13.5">
      <c r="A8" s="22" t="s">
        <v>20</v>
      </c>
      <c r="B8" s="6">
        <v>3882315074</v>
      </c>
      <c r="C8" s="6">
        <v>4464971852</v>
      </c>
      <c r="D8" s="23">
        <v>5047639773</v>
      </c>
      <c r="E8" s="24">
        <v>5406054273</v>
      </c>
      <c r="F8" s="6">
        <v>5647866458</v>
      </c>
      <c r="G8" s="25">
        <v>5647866458</v>
      </c>
      <c r="H8" s="26">
        <v>5626495374</v>
      </c>
      <c r="I8" s="24">
        <v>6014349086</v>
      </c>
      <c r="J8" s="6">
        <v>6362338697</v>
      </c>
      <c r="K8" s="25">
        <v>6832837585</v>
      </c>
    </row>
    <row r="9" spans="1:11" ht="13.5">
      <c r="A9" s="22" t="s">
        <v>21</v>
      </c>
      <c r="B9" s="6">
        <v>1085294848</v>
      </c>
      <c r="C9" s="6">
        <v>1225474549</v>
      </c>
      <c r="D9" s="23">
        <v>1144135614</v>
      </c>
      <c r="E9" s="24">
        <v>1490285156</v>
      </c>
      <c r="F9" s="6">
        <v>2259658495</v>
      </c>
      <c r="G9" s="25">
        <v>2259658495</v>
      </c>
      <c r="H9" s="26">
        <v>2262566836</v>
      </c>
      <c r="I9" s="24">
        <v>2478883784</v>
      </c>
      <c r="J9" s="6">
        <v>2656204940</v>
      </c>
      <c r="K9" s="25">
        <v>2834610274</v>
      </c>
    </row>
    <row r="10" spans="1:11" ht="25.5">
      <c r="A10" s="27" t="s">
        <v>81</v>
      </c>
      <c r="B10" s="28">
        <f>SUM(B5:B9)</f>
        <v>25573029341</v>
      </c>
      <c r="C10" s="29">
        <f aca="true" t="shared" si="0" ref="C10:K10">SUM(C5:C9)</f>
        <v>27501100633</v>
      </c>
      <c r="D10" s="30">
        <f t="shared" si="0"/>
        <v>29591762075</v>
      </c>
      <c r="E10" s="28">
        <f t="shared" si="0"/>
        <v>32294898479</v>
      </c>
      <c r="F10" s="29">
        <f t="shared" si="0"/>
        <v>32686734176</v>
      </c>
      <c r="G10" s="31">
        <f t="shared" si="0"/>
        <v>32686734176</v>
      </c>
      <c r="H10" s="32">
        <f t="shared" si="0"/>
        <v>32107515432</v>
      </c>
      <c r="I10" s="28">
        <f t="shared" si="0"/>
        <v>35317656761</v>
      </c>
      <c r="J10" s="29">
        <f t="shared" si="0"/>
        <v>38254245421</v>
      </c>
      <c r="K10" s="31">
        <f t="shared" si="0"/>
        <v>41534420110</v>
      </c>
    </row>
    <row r="11" spans="1:11" ht="13.5">
      <c r="A11" s="22" t="s">
        <v>22</v>
      </c>
      <c r="B11" s="6">
        <v>5587350487</v>
      </c>
      <c r="C11" s="6">
        <v>6338421150</v>
      </c>
      <c r="D11" s="23">
        <v>6051005522</v>
      </c>
      <c r="E11" s="24">
        <v>7466601452</v>
      </c>
      <c r="F11" s="6">
        <v>7963448551</v>
      </c>
      <c r="G11" s="25">
        <v>7963448551</v>
      </c>
      <c r="H11" s="26">
        <v>7725482915</v>
      </c>
      <c r="I11" s="24">
        <v>8708334031</v>
      </c>
      <c r="J11" s="6">
        <v>9513498045</v>
      </c>
      <c r="K11" s="25">
        <v>10412194168</v>
      </c>
    </row>
    <row r="12" spans="1:11" ht="13.5">
      <c r="A12" s="22" t="s">
        <v>23</v>
      </c>
      <c r="B12" s="6">
        <v>99977319</v>
      </c>
      <c r="C12" s="6">
        <v>105696037</v>
      </c>
      <c r="D12" s="23">
        <v>119944484</v>
      </c>
      <c r="E12" s="24">
        <v>139603880</v>
      </c>
      <c r="F12" s="6">
        <v>133815880</v>
      </c>
      <c r="G12" s="25">
        <v>133815880</v>
      </c>
      <c r="H12" s="26">
        <v>133051734</v>
      </c>
      <c r="I12" s="24">
        <v>151061797</v>
      </c>
      <c r="J12" s="6">
        <v>160880819</v>
      </c>
      <c r="K12" s="25">
        <v>171338071</v>
      </c>
    </row>
    <row r="13" spans="1:11" ht="13.5">
      <c r="A13" s="22" t="s">
        <v>82</v>
      </c>
      <c r="B13" s="6">
        <v>2057380554</v>
      </c>
      <c r="C13" s="6">
        <v>2144070708</v>
      </c>
      <c r="D13" s="23">
        <v>2013796871</v>
      </c>
      <c r="E13" s="24">
        <v>2076026161</v>
      </c>
      <c r="F13" s="6">
        <v>2076706399</v>
      </c>
      <c r="G13" s="25">
        <v>2076706399</v>
      </c>
      <c r="H13" s="26">
        <v>2073954243</v>
      </c>
      <c r="I13" s="24">
        <v>2385339278</v>
      </c>
      <c r="J13" s="6">
        <v>2563872681</v>
      </c>
      <c r="K13" s="25">
        <v>2753842010</v>
      </c>
    </row>
    <row r="14" spans="1:11" ht="13.5">
      <c r="A14" s="22" t="s">
        <v>24</v>
      </c>
      <c r="B14" s="6">
        <v>571556210</v>
      </c>
      <c r="C14" s="6">
        <v>848639401</v>
      </c>
      <c r="D14" s="23">
        <v>901847023</v>
      </c>
      <c r="E14" s="24">
        <v>801361170</v>
      </c>
      <c r="F14" s="6">
        <v>651404042</v>
      </c>
      <c r="G14" s="25">
        <v>651404042</v>
      </c>
      <c r="H14" s="26">
        <v>751393565</v>
      </c>
      <c r="I14" s="24">
        <v>992048311</v>
      </c>
      <c r="J14" s="6">
        <v>1076811294</v>
      </c>
      <c r="K14" s="25">
        <v>1156189833</v>
      </c>
    </row>
    <row r="15" spans="1:11" ht="13.5">
      <c r="A15" s="22" t="s">
        <v>25</v>
      </c>
      <c r="B15" s="6">
        <v>11546888860</v>
      </c>
      <c r="C15" s="6">
        <v>13323007389</v>
      </c>
      <c r="D15" s="23">
        <v>14408224110</v>
      </c>
      <c r="E15" s="24">
        <v>16454478230</v>
      </c>
      <c r="F15" s="6">
        <v>14318479067</v>
      </c>
      <c r="G15" s="25">
        <v>14318479067</v>
      </c>
      <c r="H15" s="26">
        <v>14099626850</v>
      </c>
      <c r="I15" s="24">
        <v>15426095167</v>
      </c>
      <c r="J15" s="6">
        <v>17030704452</v>
      </c>
      <c r="K15" s="25">
        <v>18694803694</v>
      </c>
    </row>
    <row r="16" spans="1:11" ht="13.5">
      <c r="A16" s="33" t="s">
        <v>26</v>
      </c>
      <c r="B16" s="6">
        <v>1167558759</v>
      </c>
      <c r="C16" s="6">
        <v>1096477178</v>
      </c>
      <c r="D16" s="23">
        <v>1206629928</v>
      </c>
      <c r="E16" s="24">
        <v>1117151580</v>
      </c>
      <c r="F16" s="6">
        <v>830336291</v>
      </c>
      <c r="G16" s="25">
        <v>830336291</v>
      </c>
      <c r="H16" s="26">
        <v>966249864</v>
      </c>
      <c r="I16" s="24">
        <v>897026750</v>
      </c>
      <c r="J16" s="6">
        <v>804003669</v>
      </c>
      <c r="K16" s="25">
        <v>845456896</v>
      </c>
    </row>
    <row r="17" spans="1:11" ht="13.5">
      <c r="A17" s="22" t="s">
        <v>27</v>
      </c>
      <c r="B17" s="6">
        <v>4362363495</v>
      </c>
      <c r="C17" s="6">
        <v>3820536066</v>
      </c>
      <c r="D17" s="23">
        <v>5426801340</v>
      </c>
      <c r="E17" s="24">
        <v>4717871718</v>
      </c>
      <c r="F17" s="6">
        <v>6661756148</v>
      </c>
      <c r="G17" s="25">
        <v>6661756148</v>
      </c>
      <c r="H17" s="26">
        <v>6613353012</v>
      </c>
      <c r="I17" s="24">
        <v>6696602379</v>
      </c>
      <c r="J17" s="6">
        <v>7101773610</v>
      </c>
      <c r="K17" s="25">
        <v>7498110872</v>
      </c>
    </row>
    <row r="18" spans="1:11" ht="13.5">
      <c r="A18" s="34" t="s">
        <v>28</v>
      </c>
      <c r="B18" s="35">
        <f>SUM(B11:B17)</f>
        <v>25393075684</v>
      </c>
      <c r="C18" s="36">
        <f aca="true" t="shared" si="1" ref="C18:K18">SUM(C11:C17)</f>
        <v>27676847929</v>
      </c>
      <c r="D18" s="37">
        <f t="shared" si="1"/>
        <v>30128249278</v>
      </c>
      <c r="E18" s="35">
        <f t="shared" si="1"/>
        <v>32773094191</v>
      </c>
      <c r="F18" s="36">
        <f t="shared" si="1"/>
        <v>32635946378</v>
      </c>
      <c r="G18" s="38">
        <f t="shared" si="1"/>
        <v>32635946378</v>
      </c>
      <c r="H18" s="39">
        <f t="shared" si="1"/>
        <v>32363112183</v>
      </c>
      <c r="I18" s="35">
        <f t="shared" si="1"/>
        <v>35256507713</v>
      </c>
      <c r="J18" s="36">
        <f t="shared" si="1"/>
        <v>38251544570</v>
      </c>
      <c r="K18" s="38">
        <f t="shared" si="1"/>
        <v>41531935544</v>
      </c>
    </row>
    <row r="19" spans="1:11" ht="13.5">
      <c r="A19" s="34" t="s">
        <v>29</v>
      </c>
      <c r="B19" s="40">
        <f>+B10-B18</f>
        <v>179953657</v>
      </c>
      <c r="C19" s="41">
        <f aca="true" t="shared" si="2" ref="C19:K19">+C10-C18</f>
        <v>-175747296</v>
      </c>
      <c r="D19" s="42">
        <f t="shared" si="2"/>
        <v>-536487203</v>
      </c>
      <c r="E19" s="40">
        <f t="shared" si="2"/>
        <v>-478195712</v>
      </c>
      <c r="F19" s="41">
        <f t="shared" si="2"/>
        <v>50787798</v>
      </c>
      <c r="G19" s="43">
        <f t="shared" si="2"/>
        <v>50787798</v>
      </c>
      <c r="H19" s="44">
        <f t="shared" si="2"/>
        <v>-255596751</v>
      </c>
      <c r="I19" s="40">
        <f t="shared" si="2"/>
        <v>61149048</v>
      </c>
      <c r="J19" s="41">
        <f t="shared" si="2"/>
        <v>2700851</v>
      </c>
      <c r="K19" s="43">
        <f t="shared" si="2"/>
        <v>2484566</v>
      </c>
    </row>
    <row r="20" spans="1:11" ht="13.5">
      <c r="A20" s="22" t="s">
        <v>30</v>
      </c>
      <c r="B20" s="24">
        <v>1877867916</v>
      </c>
      <c r="C20" s="6">
        <v>2147158438</v>
      </c>
      <c r="D20" s="23">
        <v>1788456638</v>
      </c>
      <c r="E20" s="24">
        <v>2303664242</v>
      </c>
      <c r="F20" s="6">
        <v>2286501445</v>
      </c>
      <c r="G20" s="25">
        <v>2286501445</v>
      </c>
      <c r="H20" s="26">
        <v>2002490648</v>
      </c>
      <c r="I20" s="24">
        <v>2259168575</v>
      </c>
      <c r="J20" s="6">
        <v>2281917361</v>
      </c>
      <c r="K20" s="25">
        <v>2436115605</v>
      </c>
    </row>
    <row r="21" spans="1:11" ht="13.5">
      <c r="A21" s="22" t="s">
        <v>83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2057821573</v>
      </c>
      <c r="C22" s="52">
        <f aca="true" t="shared" si="3" ref="C22:K22">SUM(C19:C21)</f>
        <v>1971411142</v>
      </c>
      <c r="D22" s="53">
        <f t="shared" si="3"/>
        <v>1251969435</v>
      </c>
      <c r="E22" s="51">
        <f t="shared" si="3"/>
        <v>1825468530</v>
      </c>
      <c r="F22" s="52">
        <f t="shared" si="3"/>
        <v>2337289243</v>
      </c>
      <c r="G22" s="54">
        <f t="shared" si="3"/>
        <v>2337289243</v>
      </c>
      <c r="H22" s="55">
        <f t="shared" si="3"/>
        <v>1746893897</v>
      </c>
      <c r="I22" s="51">
        <f t="shared" si="3"/>
        <v>2320317623</v>
      </c>
      <c r="J22" s="52">
        <f t="shared" si="3"/>
        <v>2284618212</v>
      </c>
      <c r="K22" s="54">
        <f t="shared" si="3"/>
        <v>2438600171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2057821573</v>
      </c>
      <c r="C24" s="41">
        <f aca="true" t="shared" si="4" ref="C24:K24">SUM(C22:C23)</f>
        <v>1971411142</v>
      </c>
      <c r="D24" s="42">
        <f t="shared" si="4"/>
        <v>1251969435</v>
      </c>
      <c r="E24" s="40">
        <f t="shared" si="4"/>
        <v>1825468530</v>
      </c>
      <c r="F24" s="41">
        <f t="shared" si="4"/>
        <v>2337289243</v>
      </c>
      <c r="G24" s="43">
        <f t="shared" si="4"/>
        <v>2337289243</v>
      </c>
      <c r="H24" s="44">
        <f t="shared" si="4"/>
        <v>1746893897</v>
      </c>
      <c r="I24" s="40">
        <f t="shared" si="4"/>
        <v>2320317623</v>
      </c>
      <c r="J24" s="41">
        <f t="shared" si="4"/>
        <v>2284618212</v>
      </c>
      <c r="K24" s="43">
        <f t="shared" si="4"/>
        <v>2438600171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3069164270</v>
      </c>
      <c r="C27" s="7">
        <v>4093865313</v>
      </c>
      <c r="D27" s="64">
        <v>4702034704</v>
      </c>
      <c r="E27" s="65">
        <v>6715955712</v>
      </c>
      <c r="F27" s="7">
        <v>6620082394</v>
      </c>
      <c r="G27" s="66">
        <v>6620082394</v>
      </c>
      <c r="H27" s="67">
        <v>6446470980</v>
      </c>
      <c r="I27" s="65">
        <v>6904212611</v>
      </c>
      <c r="J27" s="7">
        <v>7130995304</v>
      </c>
      <c r="K27" s="66">
        <v>7057515318</v>
      </c>
    </row>
    <row r="28" spans="1:11" ht="13.5">
      <c r="A28" s="68" t="s">
        <v>30</v>
      </c>
      <c r="B28" s="6">
        <v>1647441890</v>
      </c>
      <c r="C28" s="6">
        <v>2146263140</v>
      </c>
      <c r="D28" s="23">
        <v>1788456637</v>
      </c>
      <c r="E28" s="24">
        <v>2359664242</v>
      </c>
      <c r="F28" s="6">
        <v>2287549911</v>
      </c>
      <c r="G28" s="25">
        <v>2287549911</v>
      </c>
      <c r="H28" s="26">
        <v>2822870355</v>
      </c>
      <c r="I28" s="24">
        <v>2251668575</v>
      </c>
      <c r="J28" s="6">
        <v>2281917361</v>
      </c>
      <c r="K28" s="25">
        <v>2436115605</v>
      </c>
    </row>
    <row r="29" spans="1:11" ht="13.5">
      <c r="A29" s="22" t="s">
        <v>86</v>
      </c>
      <c r="B29" s="6">
        <v>1699926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971607207</v>
      </c>
      <c r="C30" s="6">
        <v>0</v>
      </c>
      <c r="D30" s="23">
        <v>1300000132</v>
      </c>
      <c r="E30" s="24">
        <v>3434508099</v>
      </c>
      <c r="F30" s="6">
        <v>3359297164</v>
      </c>
      <c r="G30" s="25">
        <v>3359297164</v>
      </c>
      <c r="H30" s="26">
        <v>2858493057</v>
      </c>
      <c r="I30" s="24">
        <v>3590944096</v>
      </c>
      <c r="J30" s="6">
        <v>3816221893</v>
      </c>
      <c r="K30" s="25">
        <v>3549888833</v>
      </c>
    </row>
    <row r="31" spans="1:11" ht="13.5">
      <c r="A31" s="22" t="s">
        <v>35</v>
      </c>
      <c r="B31" s="6">
        <v>448415250</v>
      </c>
      <c r="C31" s="6">
        <v>1947602178</v>
      </c>
      <c r="D31" s="23">
        <v>1613577933</v>
      </c>
      <c r="E31" s="24">
        <v>921783371</v>
      </c>
      <c r="F31" s="6">
        <v>973235319</v>
      </c>
      <c r="G31" s="25">
        <v>973235319</v>
      </c>
      <c r="H31" s="26">
        <v>765107568</v>
      </c>
      <c r="I31" s="24">
        <v>1061599940</v>
      </c>
      <c r="J31" s="6">
        <v>1032856050</v>
      </c>
      <c r="K31" s="25">
        <v>1071510880</v>
      </c>
    </row>
    <row r="32" spans="1:11" ht="13.5">
      <c r="A32" s="34" t="s">
        <v>36</v>
      </c>
      <c r="B32" s="7">
        <f>SUM(B28:B31)</f>
        <v>3069164273</v>
      </c>
      <c r="C32" s="7">
        <f aca="true" t="shared" si="5" ref="C32:K32">SUM(C28:C31)</f>
        <v>4093865318</v>
      </c>
      <c r="D32" s="64">
        <f t="shared" si="5"/>
        <v>4702034702</v>
      </c>
      <c r="E32" s="65">
        <f t="shared" si="5"/>
        <v>6715955712</v>
      </c>
      <c r="F32" s="7">
        <f t="shared" si="5"/>
        <v>6620082394</v>
      </c>
      <c r="G32" s="66">
        <f t="shared" si="5"/>
        <v>6620082394</v>
      </c>
      <c r="H32" s="67">
        <f t="shared" si="5"/>
        <v>6446470980</v>
      </c>
      <c r="I32" s="65">
        <f t="shared" si="5"/>
        <v>6904212611</v>
      </c>
      <c r="J32" s="7">
        <f t="shared" si="5"/>
        <v>7130995304</v>
      </c>
      <c r="K32" s="66">
        <f t="shared" si="5"/>
        <v>7057515318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13324231337</v>
      </c>
      <c r="C35" s="6">
        <v>14615894831</v>
      </c>
      <c r="D35" s="23">
        <v>12158527222</v>
      </c>
      <c r="E35" s="24">
        <v>15270430774</v>
      </c>
      <c r="F35" s="6">
        <v>13531111070</v>
      </c>
      <c r="G35" s="25">
        <v>13531111070</v>
      </c>
      <c r="H35" s="26">
        <v>11515874050</v>
      </c>
      <c r="I35" s="24">
        <v>18071224156</v>
      </c>
      <c r="J35" s="6">
        <v>22600350210</v>
      </c>
      <c r="K35" s="25">
        <v>22781592016</v>
      </c>
    </row>
    <row r="36" spans="1:11" ht="13.5">
      <c r="A36" s="22" t="s">
        <v>39</v>
      </c>
      <c r="B36" s="6">
        <v>47252744741</v>
      </c>
      <c r="C36" s="6">
        <v>48832354972</v>
      </c>
      <c r="D36" s="23">
        <v>51586260416</v>
      </c>
      <c r="E36" s="24">
        <v>57632014378</v>
      </c>
      <c r="F36" s="6">
        <v>49821665686</v>
      </c>
      <c r="G36" s="25">
        <v>49821665686</v>
      </c>
      <c r="H36" s="26">
        <v>55850696728</v>
      </c>
      <c r="I36" s="24">
        <v>63835536388</v>
      </c>
      <c r="J36" s="6">
        <v>65693458532</v>
      </c>
      <c r="K36" s="25">
        <v>69111530695</v>
      </c>
    </row>
    <row r="37" spans="1:11" ht="13.5">
      <c r="A37" s="22" t="s">
        <v>40</v>
      </c>
      <c r="B37" s="6">
        <v>7353457265</v>
      </c>
      <c r="C37" s="6">
        <v>8600478087</v>
      </c>
      <c r="D37" s="23">
        <v>8527818777</v>
      </c>
      <c r="E37" s="24">
        <v>9126489172</v>
      </c>
      <c r="F37" s="6">
        <v>8307447429</v>
      </c>
      <c r="G37" s="25">
        <v>8307447429</v>
      </c>
      <c r="H37" s="26">
        <v>10087006528</v>
      </c>
      <c r="I37" s="24">
        <v>12133564345</v>
      </c>
      <c r="J37" s="6">
        <v>12752210304</v>
      </c>
      <c r="K37" s="25">
        <v>15112850525</v>
      </c>
    </row>
    <row r="38" spans="1:11" ht="13.5">
      <c r="A38" s="22" t="s">
        <v>41</v>
      </c>
      <c r="B38" s="6">
        <v>8311131623</v>
      </c>
      <c r="C38" s="6">
        <v>8524801350</v>
      </c>
      <c r="D38" s="23">
        <v>7642029070</v>
      </c>
      <c r="E38" s="24">
        <v>13024682920</v>
      </c>
      <c r="F38" s="6">
        <v>8800592906</v>
      </c>
      <c r="G38" s="25">
        <v>8800592906</v>
      </c>
      <c r="H38" s="26">
        <v>8739313501</v>
      </c>
      <c r="I38" s="24">
        <v>15180901000</v>
      </c>
      <c r="J38" s="6">
        <v>18590412000</v>
      </c>
      <c r="K38" s="25">
        <v>20097101000</v>
      </c>
    </row>
    <row r="39" spans="1:11" ht="13.5">
      <c r="A39" s="22" t="s">
        <v>42</v>
      </c>
      <c r="B39" s="6">
        <v>44912387190</v>
      </c>
      <c r="C39" s="6">
        <v>46322970366</v>
      </c>
      <c r="D39" s="23">
        <v>47574939791</v>
      </c>
      <c r="E39" s="24">
        <v>50751273060</v>
      </c>
      <c r="F39" s="6">
        <v>46244736420</v>
      </c>
      <c r="G39" s="25">
        <v>46244736420</v>
      </c>
      <c r="H39" s="26">
        <v>48540250749</v>
      </c>
      <c r="I39" s="24">
        <v>54592295199</v>
      </c>
      <c r="J39" s="6">
        <v>56951186438</v>
      </c>
      <c r="K39" s="25">
        <v>56683171187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4529589382</v>
      </c>
      <c r="C42" s="6">
        <v>4860358070</v>
      </c>
      <c r="D42" s="23">
        <v>3075219319</v>
      </c>
      <c r="E42" s="24">
        <v>5909484060</v>
      </c>
      <c r="F42" s="6">
        <v>4474224518</v>
      </c>
      <c r="G42" s="25">
        <v>4474224518</v>
      </c>
      <c r="H42" s="26">
        <v>3129272498</v>
      </c>
      <c r="I42" s="24">
        <v>6700603066</v>
      </c>
      <c r="J42" s="6">
        <v>4309582563</v>
      </c>
      <c r="K42" s="25">
        <v>4925927489</v>
      </c>
    </row>
    <row r="43" spans="1:11" ht="13.5">
      <c r="A43" s="22" t="s">
        <v>45</v>
      </c>
      <c r="B43" s="6">
        <v>-3284828888</v>
      </c>
      <c r="C43" s="6">
        <v>-4281596947</v>
      </c>
      <c r="D43" s="23">
        <v>-4930425827</v>
      </c>
      <c r="E43" s="24">
        <v>-6958253216</v>
      </c>
      <c r="F43" s="6">
        <v>-4488932081</v>
      </c>
      <c r="G43" s="25">
        <v>-4488932081</v>
      </c>
      <c r="H43" s="26">
        <v>-6309950159</v>
      </c>
      <c r="I43" s="24">
        <v>-6542143257</v>
      </c>
      <c r="J43" s="6">
        <v>-5090906044</v>
      </c>
      <c r="K43" s="25">
        <v>-6638434832</v>
      </c>
    </row>
    <row r="44" spans="1:11" ht="13.5">
      <c r="A44" s="22" t="s">
        <v>46</v>
      </c>
      <c r="B44" s="6">
        <v>562075120</v>
      </c>
      <c r="C44" s="6">
        <v>-307551001</v>
      </c>
      <c r="D44" s="23">
        <v>-307426381</v>
      </c>
      <c r="E44" s="24">
        <v>2867728185</v>
      </c>
      <c r="F44" s="6">
        <v>2200112098</v>
      </c>
      <c r="G44" s="25">
        <v>2200112098</v>
      </c>
      <c r="H44" s="26">
        <v>905191778</v>
      </c>
      <c r="I44" s="24">
        <v>3425790978</v>
      </c>
      <c r="J44" s="6">
        <v>3637520717</v>
      </c>
      <c r="K44" s="25">
        <v>3387183969</v>
      </c>
    </row>
    <row r="45" spans="1:11" ht="13.5">
      <c r="A45" s="34" t="s">
        <v>47</v>
      </c>
      <c r="B45" s="7">
        <v>7701376113</v>
      </c>
      <c r="C45" s="7">
        <v>7972586235</v>
      </c>
      <c r="D45" s="64">
        <v>5809953346</v>
      </c>
      <c r="E45" s="65">
        <v>10107803867</v>
      </c>
      <c r="F45" s="7">
        <v>8886780648</v>
      </c>
      <c r="G45" s="66">
        <v>8886780648</v>
      </c>
      <c r="H45" s="67">
        <v>3534467963</v>
      </c>
      <c r="I45" s="65">
        <v>9394204333</v>
      </c>
      <c r="J45" s="7">
        <v>12250401569</v>
      </c>
      <c r="K45" s="66">
        <v>13925078195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8698950083</v>
      </c>
      <c r="C48" s="6">
        <v>9215437516</v>
      </c>
      <c r="D48" s="23">
        <v>7279881284</v>
      </c>
      <c r="E48" s="24">
        <v>12939442028</v>
      </c>
      <c r="F48" s="6">
        <v>9500947469</v>
      </c>
      <c r="G48" s="25">
        <v>9500947469</v>
      </c>
      <c r="H48" s="26">
        <v>5804035292</v>
      </c>
      <c r="I48" s="24">
        <v>16623027880</v>
      </c>
      <c r="J48" s="6">
        <v>19490138042</v>
      </c>
      <c r="K48" s="25">
        <v>19709199666</v>
      </c>
    </row>
    <row r="49" spans="1:11" ht="13.5">
      <c r="A49" s="22" t="s">
        <v>50</v>
      </c>
      <c r="B49" s="6">
        <f>+B75</f>
        <v>4045967660.500676</v>
      </c>
      <c r="C49" s="6">
        <f aca="true" t="shared" si="6" ref="C49:K49">+C75</f>
        <v>3711799113.685215</v>
      </c>
      <c r="D49" s="23">
        <f t="shared" si="6"/>
        <v>3833055366.097868</v>
      </c>
      <c r="E49" s="24">
        <f t="shared" si="6"/>
        <v>4822462554.410212</v>
      </c>
      <c r="F49" s="6">
        <f t="shared" si="6"/>
        <v>3967131871.838337</v>
      </c>
      <c r="G49" s="25">
        <f t="shared" si="6"/>
        <v>3967131871.838337</v>
      </c>
      <c r="H49" s="26">
        <f t="shared" si="6"/>
        <v>4294083368.6217337</v>
      </c>
      <c r="I49" s="24">
        <f t="shared" si="6"/>
        <v>5083103112.627754</v>
      </c>
      <c r="J49" s="6">
        <f t="shared" si="6"/>
        <v>6081990141.313229</v>
      </c>
      <c r="K49" s="25">
        <f t="shared" si="6"/>
        <v>6660075790.021313</v>
      </c>
    </row>
    <row r="50" spans="1:11" ht="13.5">
      <c r="A50" s="34" t="s">
        <v>51</v>
      </c>
      <c r="B50" s="7">
        <f>+B48-B49</f>
        <v>4652982422.499324</v>
      </c>
      <c r="C50" s="7">
        <f aca="true" t="shared" si="7" ref="C50:K50">+C48-C49</f>
        <v>5503638402.314785</v>
      </c>
      <c r="D50" s="64">
        <f t="shared" si="7"/>
        <v>3446825917.902132</v>
      </c>
      <c r="E50" s="65">
        <f t="shared" si="7"/>
        <v>8116979473.589788</v>
      </c>
      <c r="F50" s="7">
        <f t="shared" si="7"/>
        <v>5533815597.161663</v>
      </c>
      <c r="G50" s="66">
        <f t="shared" si="7"/>
        <v>5533815597.161663</v>
      </c>
      <c r="H50" s="67">
        <f t="shared" si="7"/>
        <v>1509951923.3782663</v>
      </c>
      <c r="I50" s="65">
        <f t="shared" si="7"/>
        <v>11539924767.372246</v>
      </c>
      <c r="J50" s="7">
        <f t="shared" si="7"/>
        <v>13408147900.686771</v>
      </c>
      <c r="K50" s="66">
        <f t="shared" si="7"/>
        <v>13049123875.978687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47706373187</v>
      </c>
      <c r="C53" s="6">
        <v>50227061961</v>
      </c>
      <c r="D53" s="23">
        <v>52662205096</v>
      </c>
      <c r="E53" s="24">
        <v>54923626747</v>
      </c>
      <c r="F53" s="6">
        <v>54564976070</v>
      </c>
      <c r="G53" s="25">
        <v>54564976070</v>
      </c>
      <c r="H53" s="26">
        <v>51381620531</v>
      </c>
      <c r="I53" s="24">
        <v>60966202106</v>
      </c>
      <c r="J53" s="6">
        <v>64436203528</v>
      </c>
      <c r="K53" s="25">
        <v>67728785175</v>
      </c>
    </row>
    <row r="54" spans="1:11" ht="13.5">
      <c r="A54" s="22" t="s">
        <v>82</v>
      </c>
      <c r="B54" s="6">
        <v>2057380554</v>
      </c>
      <c r="C54" s="6">
        <v>2144070708</v>
      </c>
      <c r="D54" s="23">
        <v>2013796871</v>
      </c>
      <c r="E54" s="24">
        <v>2076026161</v>
      </c>
      <c r="F54" s="6">
        <v>2076706399</v>
      </c>
      <c r="G54" s="25">
        <v>2076706399</v>
      </c>
      <c r="H54" s="26">
        <v>2073954243</v>
      </c>
      <c r="I54" s="24">
        <v>2385339278</v>
      </c>
      <c r="J54" s="6">
        <v>2563872681</v>
      </c>
      <c r="K54" s="25">
        <v>2753842010</v>
      </c>
    </row>
    <row r="55" spans="1:11" ht="13.5">
      <c r="A55" s="22" t="s">
        <v>54</v>
      </c>
      <c r="B55" s="6">
        <v>1263429842</v>
      </c>
      <c r="C55" s="6">
        <v>1928851118</v>
      </c>
      <c r="D55" s="23">
        <v>2240835105</v>
      </c>
      <c r="E55" s="24">
        <v>3323664399</v>
      </c>
      <c r="F55" s="6">
        <v>3658180807</v>
      </c>
      <c r="G55" s="25">
        <v>3658180807</v>
      </c>
      <c r="H55" s="26">
        <v>0</v>
      </c>
      <c r="I55" s="24">
        <v>3840972911</v>
      </c>
      <c r="J55" s="6">
        <v>3758486818</v>
      </c>
      <c r="K55" s="25">
        <v>3690130320</v>
      </c>
    </row>
    <row r="56" spans="1:11" ht="13.5">
      <c r="A56" s="22" t="s">
        <v>55</v>
      </c>
      <c r="B56" s="6">
        <v>1328381032</v>
      </c>
      <c r="C56" s="6">
        <v>1660851255</v>
      </c>
      <c r="D56" s="23">
        <v>2106148052</v>
      </c>
      <c r="E56" s="24">
        <v>0</v>
      </c>
      <c r="F56" s="6">
        <v>0</v>
      </c>
      <c r="G56" s="25">
        <v>0</v>
      </c>
      <c r="H56" s="26">
        <v>0</v>
      </c>
      <c r="I56" s="24">
        <v>2416166473</v>
      </c>
      <c r="J56" s="6">
        <v>2602762052</v>
      </c>
      <c r="K56" s="25">
        <v>2804374451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600287225</v>
      </c>
      <c r="C59" s="6">
        <v>2067503790</v>
      </c>
      <c r="D59" s="23">
        <v>2589856058</v>
      </c>
      <c r="E59" s="24">
        <v>2679412006</v>
      </c>
      <c r="F59" s="6">
        <v>2679412009</v>
      </c>
      <c r="G59" s="25">
        <v>2679412009</v>
      </c>
      <c r="H59" s="26">
        <v>2679412008</v>
      </c>
      <c r="I59" s="24">
        <v>3190981177</v>
      </c>
      <c r="J59" s="6">
        <v>3521831459</v>
      </c>
      <c r="K59" s="25">
        <v>3559430971</v>
      </c>
    </row>
    <row r="60" spans="1:11" ht="13.5">
      <c r="A60" s="33" t="s">
        <v>58</v>
      </c>
      <c r="B60" s="6">
        <v>1293373774</v>
      </c>
      <c r="C60" s="6">
        <v>1714127301</v>
      </c>
      <c r="D60" s="23">
        <v>1821559091</v>
      </c>
      <c r="E60" s="24">
        <v>1255267317</v>
      </c>
      <c r="F60" s="6">
        <v>2033051654</v>
      </c>
      <c r="G60" s="25">
        <v>2033051654</v>
      </c>
      <c r="H60" s="26">
        <v>2033051654</v>
      </c>
      <c r="I60" s="24">
        <v>1905106330</v>
      </c>
      <c r="J60" s="6">
        <v>2081652945</v>
      </c>
      <c r="K60" s="25">
        <v>2272380186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11311</v>
      </c>
      <c r="C62" s="92">
        <v>11311</v>
      </c>
      <c r="D62" s="93">
        <v>11311</v>
      </c>
      <c r="E62" s="91">
        <v>11311</v>
      </c>
      <c r="F62" s="92">
        <v>11311</v>
      </c>
      <c r="G62" s="93">
        <v>11311</v>
      </c>
      <c r="H62" s="94">
        <v>11311</v>
      </c>
      <c r="I62" s="91">
        <v>11311</v>
      </c>
      <c r="J62" s="92">
        <v>11311</v>
      </c>
      <c r="K62" s="93">
        <v>11311</v>
      </c>
    </row>
    <row r="63" spans="1:11" ht="13.5">
      <c r="A63" s="90" t="s">
        <v>61</v>
      </c>
      <c r="B63" s="91">
        <v>35400</v>
      </c>
      <c r="C63" s="92">
        <v>35400</v>
      </c>
      <c r="D63" s="93">
        <v>35400</v>
      </c>
      <c r="E63" s="91">
        <v>35400</v>
      </c>
      <c r="F63" s="92">
        <v>35400</v>
      </c>
      <c r="G63" s="93">
        <v>35400</v>
      </c>
      <c r="H63" s="94">
        <v>35400</v>
      </c>
      <c r="I63" s="91">
        <v>35400</v>
      </c>
      <c r="J63" s="92">
        <v>35400</v>
      </c>
      <c r="K63" s="93">
        <v>35400</v>
      </c>
    </row>
    <row r="64" spans="1:11" ht="13.5">
      <c r="A64" s="90" t="s">
        <v>62</v>
      </c>
      <c r="B64" s="91">
        <v>27000</v>
      </c>
      <c r="C64" s="92">
        <v>27000</v>
      </c>
      <c r="D64" s="93">
        <v>27000</v>
      </c>
      <c r="E64" s="91">
        <v>10000</v>
      </c>
      <c r="F64" s="92">
        <v>10000</v>
      </c>
      <c r="G64" s="93">
        <v>10000</v>
      </c>
      <c r="H64" s="94">
        <v>10000</v>
      </c>
      <c r="I64" s="91">
        <v>10000</v>
      </c>
      <c r="J64" s="92">
        <v>10000</v>
      </c>
      <c r="K64" s="93">
        <v>10000</v>
      </c>
    </row>
    <row r="65" spans="1:11" ht="13.5">
      <c r="A65" s="90" t="s">
        <v>63</v>
      </c>
      <c r="B65" s="91">
        <v>164699</v>
      </c>
      <c r="C65" s="92">
        <v>164699</v>
      </c>
      <c r="D65" s="93">
        <v>164699</v>
      </c>
      <c r="E65" s="91">
        <v>164399</v>
      </c>
      <c r="F65" s="92">
        <v>164699</v>
      </c>
      <c r="G65" s="93">
        <v>164699</v>
      </c>
      <c r="H65" s="94">
        <v>164699</v>
      </c>
      <c r="I65" s="91">
        <v>164718</v>
      </c>
      <c r="J65" s="92">
        <v>164718</v>
      </c>
      <c r="K65" s="93">
        <v>164718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0.8665044868968953</v>
      </c>
      <c r="C70" s="5">
        <f aca="true" t="shared" si="8" ref="C70:K70">IF(ISERROR(C71/C72),0,(C71/C72))</f>
        <v>0.8762730543129983</v>
      </c>
      <c r="D70" s="5">
        <f t="shared" si="8"/>
        <v>0.9095229030108167</v>
      </c>
      <c r="E70" s="5">
        <f t="shared" si="8"/>
        <v>0.9740183941344791</v>
      </c>
      <c r="F70" s="5">
        <f t="shared" si="8"/>
        <v>0.9909939512441047</v>
      </c>
      <c r="G70" s="5">
        <f t="shared" si="8"/>
        <v>0.9909939512441047</v>
      </c>
      <c r="H70" s="5">
        <f t="shared" si="8"/>
        <v>0.873311237392777</v>
      </c>
      <c r="I70" s="5">
        <f t="shared" si="8"/>
        <v>0.9565592730277064</v>
      </c>
      <c r="J70" s="5">
        <f t="shared" si="8"/>
        <v>0.8626478993268564</v>
      </c>
      <c r="K70" s="5">
        <f t="shared" si="8"/>
        <v>0.8685855816176863</v>
      </c>
    </row>
    <row r="71" spans="1:11" ht="12.75" hidden="1">
      <c r="A71" s="1" t="s">
        <v>88</v>
      </c>
      <c r="B71" s="1">
        <f>+B83</f>
        <v>18345240373</v>
      </c>
      <c r="C71" s="1">
        <f aca="true" t="shared" si="9" ref="C71:K71">+C83</f>
        <v>19631587553</v>
      </c>
      <c r="D71" s="1">
        <f t="shared" si="9"/>
        <v>21835661381</v>
      </c>
      <c r="E71" s="1">
        <f t="shared" si="9"/>
        <v>25795559088</v>
      </c>
      <c r="F71" s="1">
        <f t="shared" si="9"/>
        <v>26399684176</v>
      </c>
      <c r="G71" s="1">
        <f t="shared" si="9"/>
        <v>26399684176</v>
      </c>
      <c r="H71" s="1">
        <f t="shared" si="9"/>
        <v>22588699378</v>
      </c>
      <c r="I71" s="1">
        <f t="shared" si="9"/>
        <v>27626051291</v>
      </c>
      <c r="J71" s="1">
        <f t="shared" si="9"/>
        <v>27128843247</v>
      </c>
      <c r="K71" s="1">
        <f t="shared" si="9"/>
        <v>29736767604</v>
      </c>
    </row>
    <row r="72" spans="1:11" ht="12.75" hidden="1">
      <c r="A72" s="1" t="s">
        <v>89</v>
      </c>
      <c r="B72" s="1">
        <f>+B77</f>
        <v>21171546888</v>
      </c>
      <c r="C72" s="1">
        <f aca="true" t="shared" si="10" ref="C72:K72">+C77</f>
        <v>22403504771</v>
      </c>
      <c r="D72" s="1">
        <f t="shared" si="10"/>
        <v>24007819164</v>
      </c>
      <c r="E72" s="1">
        <f t="shared" si="10"/>
        <v>26483646760</v>
      </c>
      <c r="F72" s="1">
        <f t="shared" si="10"/>
        <v>26639601728</v>
      </c>
      <c r="G72" s="1">
        <f t="shared" si="10"/>
        <v>26639601728</v>
      </c>
      <c r="H72" s="1">
        <f t="shared" si="10"/>
        <v>25865577369</v>
      </c>
      <c r="I72" s="1">
        <f t="shared" si="10"/>
        <v>28880647619</v>
      </c>
      <c r="J72" s="1">
        <f t="shared" si="10"/>
        <v>31448338619</v>
      </c>
      <c r="K72" s="1">
        <f t="shared" si="10"/>
        <v>34235852210</v>
      </c>
    </row>
    <row r="73" spans="1:11" ht="12.75" hidden="1">
      <c r="A73" s="1" t="s">
        <v>90</v>
      </c>
      <c r="B73" s="1">
        <f>+B74</f>
        <v>828927507</v>
      </c>
      <c r="C73" s="1">
        <f aca="true" t="shared" si="11" ref="C73:K73">+(C78+C80+C81+C82)-(B78+B80+B81+B82)</f>
        <v>1003345696</v>
      </c>
      <c r="D73" s="1">
        <f t="shared" si="11"/>
        <v>-441187362</v>
      </c>
      <c r="E73" s="1">
        <f t="shared" si="11"/>
        <v>-839211286</v>
      </c>
      <c r="F73" s="1">
        <f>+(F78+F80+F81+F82)-(D78+D80+D81+D82)</f>
        <v>-760062088</v>
      </c>
      <c r="G73" s="1">
        <f>+(G78+G80+G81+G82)-(D78+D80+D81+D82)</f>
        <v>-760062088</v>
      </c>
      <c r="H73" s="1">
        <f>+(H78+H80+H81+H82)-(D78+D80+D81+D82)</f>
        <v>979147545</v>
      </c>
      <c r="I73" s="1">
        <f>+(I78+I80+I81+I82)-(E78+E80+E81+E82)</f>
        <v>-772665583</v>
      </c>
      <c r="J73" s="1">
        <f t="shared" si="11"/>
        <v>34253034</v>
      </c>
      <c r="K73" s="1">
        <f t="shared" si="11"/>
        <v>69974238</v>
      </c>
    </row>
    <row r="74" spans="1:11" ht="12.75" hidden="1">
      <c r="A74" s="1" t="s">
        <v>91</v>
      </c>
      <c r="B74" s="1">
        <f>+TREND(C74:E74)</f>
        <v>828927507</v>
      </c>
      <c r="C74" s="1">
        <f>+C73</f>
        <v>1003345696</v>
      </c>
      <c r="D74" s="1">
        <f aca="true" t="shared" si="12" ref="D74:K74">+D73</f>
        <v>-441187362</v>
      </c>
      <c r="E74" s="1">
        <f t="shared" si="12"/>
        <v>-839211286</v>
      </c>
      <c r="F74" s="1">
        <f t="shared" si="12"/>
        <v>-760062088</v>
      </c>
      <c r="G74" s="1">
        <f t="shared" si="12"/>
        <v>-760062088</v>
      </c>
      <c r="H74" s="1">
        <f t="shared" si="12"/>
        <v>979147545</v>
      </c>
      <c r="I74" s="1">
        <f t="shared" si="12"/>
        <v>-772665583</v>
      </c>
      <c r="J74" s="1">
        <f t="shared" si="12"/>
        <v>34253034</v>
      </c>
      <c r="K74" s="1">
        <f t="shared" si="12"/>
        <v>69974238</v>
      </c>
    </row>
    <row r="75" spans="1:11" ht="12.75" hidden="1">
      <c r="A75" s="1" t="s">
        <v>92</v>
      </c>
      <c r="B75" s="1">
        <f>+B84-(((B80+B81+B78)*B70)-B79)</f>
        <v>4045967660.500676</v>
      </c>
      <c r="C75" s="1">
        <f aca="true" t="shared" si="13" ref="C75:K75">+C84-(((C80+C81+C78)*C70)-C79)</f>
        <v>3711799113.685215</v>
      </c>
      <c r="D75" s="1">
        <f t="shared" si="13"/>
        <v>3833055366.097868</v>
      </c>
      <c r="E75" s="1">
        <f t="shared" si="13"/>
        <v>4822462554.410212</v>
      </c>
      <c r="F75" s="1">
        <f t="shared" si="13"/>
        <v>3967131871.838337</v>
      </c>
      <c r="G75" s="1">
        <f t="shared" si="13"/>
        <v>3967131871.838337</v>
      </c>
      <c r="H75" s="1">
        <f t="shared" si="13"/>
        <v>4294083368.6217337</v>
      </c>
      <c r="I75" s="1">
        <f t="shared" si="13"/>
        <v>5083103112.627754</v>
      </c>
      <c r="J75" s="1">
        <f t="shared" si="13"/>
        <v>6081990141.313229</v>
      </c>
      <c r="K75" s="1">
        <f t="shared" si="13"/>
        <v>6660075790.021313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21171546888</v>
      </c>
      <c r="C77" s="3">
        <v>22403504771</v>
      </c>
      <c r="D77" s="3">
        <v>24007819164</v>
      </c>
      <c r="E77" s="3">
        <v>26483646760</v>
      </c>
      <c r="F77" s="3">
        <v>26639601728</v>
      </c>
      <c r="G77" s="3">
        <v>26639601728</v>
      </c>
      <c r="H77" s="3">
        <v>25865577369</v>
      </c>
      <c r="I77" s="3">
        <v>28880647619</v>
      </c>
      <c r="J77" s="3">
        <v>31448338619</v>
      </c>
      <c r="K77" s="3">
        <v>34235852210</v>
      </c>
    </row>
    <row r="78" spans="1:11" ht="12.75" hidden="1">
      <c r="A78" s="2" t="s">
        <v>65</v>
      </c>
      <c r="B78" s="3">
        <v>4974360</v>
      </c>
      <c r="C78" s="3">
        <v>6890631</v>
      </c>
      <c r="D78" s="3">
        <v>3124380</v>
      </c>
      <c r="E78" s="3">
        <v>37037730</v>
      </c>
      <c r="F78" s="3">
        <v>4974360</v>
      </c>
      <c r="G78" s="3">
        <v>4974360</v>
      </c>
      <c r="H78" s="3">
        <v>3384168</v>
      </c>
      <c r="I78" s="3">
        <v>4725642</v>
      </c>
      <c r="J78" s="3">
        <v>4961924</v>
      </c>
      <c r="K78" s="3">
        <v>4713828</v>
      </c>
    </row>
    <row r="79" spans="1:11" ht="12.75" hidden="1">
      <c r="A79" s="2" t="s">
        <v>66</v>
      </c>
      <c r="B79" s="3">
        <v>5898454653</v>
      </c>
      <c r="C79" s="3">
        <v>7061016718</v>
      </c>
      <c r="D79" s="3">
        <v>6840711650</v>
      </c>
      <c r="E79" s="3">
        <v>7547367438</v>
      </c>
      <c r="F79" s="3">
        <v>6853107799</v>
      </c>
      <c r="G79" s="3">
        <v>6853107799</v>
      </c>
      <c r="H79" s="3">
        <v>8116752925</v>
      </c>
      <c r="I79" s="3">
        <v>6677517000</v>
      </c>
      <c r="J79" s="3">
        <v>7011392850</v>
      </c>
      <c r="K79" s="3">
        <v>7361962493</v>
      </c>
    </row>
    <row r="80" spans="1:11" ht="12.75" hidden="1">
      <c r="A80" s="2" t="s">
        <v>67</v>
      </c>
      <c r="B80" s="3">
        <v>4386817674</v>
      </c>
      <c r="C80" s="3">
        <v>5256386810</v>
      </c>
      <c r="D80" s="3">
        <v>4778588110</v>
      </c>
      <c r="E80" s="3">
        <v>4257824990</v>
      </c>
      <c r="F80" s="3">
        <v>4455685533</v>
      </c>
      <c r="G80" s="3">
        <v>4455685533</v>
      </c>
      <c r="H80" s="3">
        <v>5486430787</v>
      </c>
      <c r="I80" s="3">
        <v>3510795641</v>
      </c>
      <c r="J80" s="3">
        <v>3495540018</v>
      </c>
      <c r="K80" s="3">
        <v>3518591299</v>
      </c>
    </row>
    <row r="81" spans="1:11" ht="12.75" hidden="1">
      <c r="A81" s="2" t="s">
        <v>68</v>
      </c>
      <c r="B81" s="3">
        <v>753122784</v>
      </c>
      <c r="C81" s="3">
        <v>884983073</v>
      </c>
      <c r="D81" s="3">
        <v>925360662</v>
      </c>
      <c r="E81" s="3">
        <v>572999146</v>
      </c>
      <c r="F81" s="3">
        <v>486351171</v>
      </c>
      <c r="G81" s="3">
        <v>486351171</v>
      </c>
      <c r="H81" s="3">
        <v>1196405742</v>
      </c>
      <c r="I81" s="3">
        <v>579675000</v>
      </c>
      <c r="J81" s="3">
        <v>628947375</v>
      </c>
      <c r="K81" s="3">
        <v>676118428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18345240373</v>
      </c>
      <c r="C83" s="3">
        <v>19631587553</v>
      </c>
      <c r="D83" s="3">
        <v>21835661381</v>
      </c>
      <c r="E83" s="3">
        <v>25795559088</v>
      </c>
      <c r="F83" s="3">
        <v>26399684176</v>
      </c>
      <c r="G83" s="3">
        <v>26399684176</v>
      </c>
      <c r="H83" s="3">
        <v>22588699378</v>
      </c>
      <c r="I83" s="3">
        <v>27626051291</v>
      </c>
      <c r="J83" s="3">
        <v>27128843247</v>
      </c>
      <c r="K83" s="3">
        <v>29736767604</v>
      </c>
    </row>
    <row r="84" spans="1:11" ht="12.75" hidden="1">
      <c r="A84" s="2" t="s">
        <v>71</v>
      </c>
      <c r="B84" s="3">
        <v>2605604782</v>
      </c>
      <c r="C84" s="3">
        <v>2038337415</v>
      </c>
      <c r="D84" s="3">
        <v>2183057457</v>
      </c>
      <c r="E84" s="3">
        <v>2016482114</v>
      </c>
      <c r="F84" s="3">
        <v>2016482114</v>
      </c>
      <c r="G84" s="3">
        <v>2016482114</v>
      </c>
      <c r="H84" s="3">
        <v>2016482114</v>
      </c>
      <c r="I84" s="3">
        <v>2322884092</v>
      </c>
      <c r="J84" s="3">
        <v>2632858070</v>
      </c>
      <c r="K84" s="3">
        <v>2945672048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7674888634</v>
      </c>
      <c r="C5" s="6">
        <v>8138059000</v>
      </c>
      <c r="D5" s="23">
        <v>7912381000</v>
      </c>
      <c r="E5" s="24">
        <v>9005517000</v>
      </c>
      <c r="F5" s="6">
        <v>9005517000</v>
      </c>
      <c r="G5" s="25">
        <v>9005517000</v>
      </c>
      <c r="H5" s="26">
        <v>9227623997</v>
      </c>
      <c r="I5" s="24">
        <v>10098983000</v>
      </c>
      <c r="J5" s="6">
        <v>10644327000</v>
      </c>
      <c r="K5" s="25">
        <v>11272342000</v>
      </c>
    </row>
    <row r="6" spans="1:11" ht="13.5">
      <c r="A6" s="22" t="s">
        <v>18</v>
      </c>
      <c r="B6" s="6">
        <v>21504935004</v>
      </c>
      <c r="C6" s="6">
        <v>23328536000</v>
      </c>
      <c r="D6" s="23">
        <v>25092441506</v>
      </c>
      <c r="E6" s="24">
        <v>28704449000</v>
      </c>
      <c r="F6" s="6">
        <v>27777582000</v>
      </c>
      <c r="G6" s="25">
        <v>27777582000</v>
      </c>
      <c r="H6" s="26">
        <v>25283499000</v>
      </c>
      <c r="I6" s="24">
        <v>30460309724</v>
      </c>
      <c r="J6" s="6">
        <v>32953968000</v>
      </c>
      <c r="K6" s="25">
        <v>35406809000</v>
      </c>
    </row>
    <row r="7" spans="1:11" ht="13.5">
      <c r="A7" s="22" t="s">
        <v>19</v>
      </c>
      <c r="B7" s="6">
        <v>382239821</v>
      </c>
      <c r="C7" s="6">
        <v>636949000</v>
      </c>
      <c r="D7" s="23">
        <v>624146255</v>
      </c>
      <c r="E7" s="24">
        <v>285600000</v>
      </c>
      <c r="F7" s="6">
        <v>286600000</v>
      </c>
      <c r="G7" s="25">
        <v>286600000</v>
      </c>
      <c r="H7" s="26">
        <v>467423996</v>
      </c>
      <c r="I7" s="24">
        <v>297400000</v>
      </c>
      <c r="J7" s="6">
        <v>307800000</v>
      </c>
      <c r="K7" s="25">
        <v>325800000</v>
      </c>
    </row>
    <row r="8" spans="1:11" ht="13.5">
      <c r="A8" s="22" t="s">
        <v>20</v>
      </c>
      <c r="B8" s="6">
        <v>5987771765</v>
      </c>
      <c r="C8" s="6">
        <v>6186022000</v>
      </c>
      <c r="D8" s="23">
        <v>6740131253</v>
      </c>
      <c r="E8" s="24">
        <v>7125491000</v>
      </c>
      <c r="F8" s="6">
        <v>7327237000</v>
      </c>
      <c r="G8" s="25">
        <v>7327237000</v>
      </c>
      <c r="H8" s="26">
        <v>7367717997</v>
      </c>
      <c r="I8" s="24">
        <v>8240403000</v>
      </c>
      <c r="J8" s="6">
        <v>8922370000</v>
      </c>
      <c r="K8" s="25">
        <v>9757565000</v>
      </c>
    </row>
    <row r="9" spans="1:11" ht="13.5">
      <c r="A9" s="22" t="s">
        <v>21</v>
      </c>
      <c r="B9" s="6">
        <v>2886600797</v>
      </c>
      <c r="C9" s="6">
        <v>2803171000</v>
      </c>
      <c r="D9" s="23">
        <v>2482636489</v>
      </c>
      <c r="E9" s="24">
        <v>3728722000</v>
      </c>
      <c r="F9" s="6">
        <v>3274019000</v>
      </c>
      <c r="G9" s="25">
        <v>3274019000</v>
      </c>
      <c r="H9" s="26">
        <v>2505777996</v>
      </c>
      <c r="I9" s="24">
        <v>3949313708</v>
      </c>
      <c r="J9" s="6">
        <v>4229628000</v>
      </c>
      <c r="K9" s="25">
        <v>4435548000</v>
      </c>
    </row>
    <row r="10" spans="1:11" ht="25.5">
      <c r="A10" s="27" t="s">
        <v>81</v>
      </c>
      <c r="B10" s="28">
        <f>SUM(B5:B9)</f>
        <v>38436436021</v>
      </c>
      <c r="C10" s="29">
        <f aca="true" t="shared" si="0" ref="C10:K10">SUM(C5:C9)</f>
        <v>41092737000</v>
      </c>
      <c r="D10" s="30">
        <f t="shared" si="0"/>
        <v>42851736503</v>
      </c>
      <c r="E10" s="28">
        <f t="shared" si="0"/>
        <v>48849779000</v>
      </c>
      <c r="F10" s="29">
        <f t="shared" si="0"/>
        <v>47670955000</v>
      </c>
      <c r="G10" s="31">
        <f t="shared" si="0"/>
        <v>47670955000</v>
      </c>
      <c r="H10" s="32">
        <f t="shared" si="0"/>
        <v>44852042986</v>
      </c>
      <c r="I10" s="28">
        <f t="shared" si="0"/>
        <v>53046409432</v>
      </c>
      <c r="J10" s="29">
        <f t="shared" si="0"/>
        <v>57058093000</v>
      </c>
      <c r="K10" s="31">
        <f t="shared" si="0"/>
        <v>61198064000</v>
      </c>
    </row>
    <row r="11" spans="1:11" ht="13.5">
      <c r="A11" s="22" t="s">
        <v>22</v>
      </c>
      <c r="B11" s="6">
        <v>8589105702</v>
      </c>
      <c r="C11" s="6">
        <v>8999338000</v>
      </c>
      <c r="D11" s="23">
        <v>9856853382</v>
      </c>
      <c r="E11" s="24">
        <v>11805746320</v>
      </c>
      <c r="F11" s="6">
        <v>11446574320</v>
      </c>
      <c r="G11" s="25">
        <v>11446574320</v>
      </c>
      <c r="H11" s="26">
        <v>10689195998</v>
      </c>
      <c r="I11" s="24">
        <v>13290424725</v>
      </c>
      <c r="J11" s="6">
        <v>14688130564</v>
      </c>
      <c r="K11" s="25">
        <v>15740519832</v>
      </c>
    </row>
    <row r="12" spans="1:11" ht="13.5">
      <c r="A12" s="22" t="s">
        <v>23</v>
      </c>
      <c r="B12" s="6">
        <v>127499601</v>
      </c>
      <c r="C12" s="6">
        <v>133887000</v>
      </c>
      <c r="D12" s="23">
        <v>139593577</v>
      </c>
      <c r="E12" s="24">
        <v>160691000</v>
      </c>
      <c r="F12" s="6">
        <v>160691000</v>
      </c>
      <c r="G12" s="25">
        <v>160691000</v>
      </c>
      <c r="H12" s="26">
        <v>156206001</v>
      </c>
      <c r="I12" s="24">
        <v>170336000</v>
      </c>
      <c r="J12" s="6">
        <v>181234000</v>
      </c>
      <c r="K12" s="25">
        <v>192831000</v>
      </c>
    </row>
    <row r="13" spans="1:11" ht="13.5">
      <c r="A13" s="22" t="s">
        <v>82</v>
      </c>
      <c r="B13" s="6">
        <v>2391017594</v>
      </c>
      <c r="C13" s="6">
        <v>2812104000</v>
      </c>
      <c r="D13" s="23">
        <v>2905690025</v>
      </c>
      <c r="E13" s="24">
        <v>3983224000</v>
      </c>
      <c r="F13" s="6">
        <v>3938193149</v>
      </c>
      <c r="G13" s="25">
        <v>3938193149</v>
      </c>
      <c r="H13" s="26">
        <v>3184619001</v>
      </c>
      <c r="I13" s="24">
        <v>4063537952</v>
      </c>
      <c r="J13" s="6">
        <v>4399028008</v>
      </c>
      <c r="K13" s="25">
        <v>4703844064</v>
      </c>
    </row>
    <row r="14" spans="1:11" ht="13.5">
      <c r="A14" s="22" t="s">
        <v>24</v>
      </c>
      <c r="B14" s="6">
        <v>1580009492</v>
      </c>
      <c r="C14" s="6">
        <v>1880553000</v>
      </c>
      <c r="D14" s="23">
        <v>2404844414</v>
      </c>
      <c r="E14" s="24">
        <v>2472088000</v>
      </c>
      <c r="F14" s="6">
        <v>2472096000</v>
      </c>
      <c r="G14" s="25">
        <v>2472096000</v>
      </c>
      <c r="H14" s="26">
        <v>2592188004</v>
      </c>
      <c r="I14" s="24">
        <v>2317690000</v>
      </c>
      <c r="J14" s="6">
        <v>2466865000</v>
      </c>
      <c r="K14" s="25">
        <v>2614684000</v>
      </c>
    </row>
    <row r="15" spans="1:11" ht="13.5">
      <c r="A15" s="22" t="s">
        <v>25</v>
      </c>
      <c r="B15" s="6">
        <v>13570403055</v>
      </c>
      <c r="C15" s="6">
        <v>15029788000</v>
      </c>
      <c r="D15" s="23">
        <v>16467921391</v>
      </c>
      <c r="E15" s="24">
        <v>17399977000</v>
      </c>
      <c r="F15" s="6">
        <v>17236748000</v>
      </c>
      <c r="G15" s="25">
        <v>17236748000</v>
      </c>
      <c r="H15" s="26">
        <v>17195581996</v>
      </c>
      <c r="I15" s="24">
        <v>19041932000</v>
      </c>
      <c r="J15" s="6">
        <v>20732045000</v>
      </c>
      <c r="K15" s="25">
        <v>22245569000</v>
      </c>
    </row>
    <row r="16" spans="1:11" ht="13.5">
      <c r="A16" s="33" t="s">
        <v>26</v>
      </c>
      <c r="B16" s="6">
        <v>577070787</v>
      </c>
      <c r="C16" s="6">
        <v>484417000</v>
      </c>
      <c r="D16" s="23">
        <v>500746908</v>
      </c>
      <c r="E16" s="24">
        <v>226075000</v>
      </c>
      <c r="F16" s="6">
        <v>436684000</v>
      </c>
      <c r="G16" s="25">
        <v>436684000</v>
      </c>
      <c r="H16" s="26">
        <v>289335998</v>
      </c>
      <c r="I16" s="24">
        <v>342288004</v>
      </c>
      <c r="J16" s="6">
        <v>343467000</v>
      </c>
      <c r="K16" s="25">
        <v>357749000</v>
      </c>
    </row>
    <row r="17" spans="1:11" ht="13.5">
      <c r="A17" s="22" t="s">
        <v>27</v>
      </c>
      <c r="B17" s="6">
        <v>11081257432</v>
      </c>
      <c r="C17" s="6">
        <v>11116430000</v>
      </c>
      <c r="D17" s="23">
        <v>11561311593</v>
      </c>
      <c r="E17" s="24">
        <v>11296012288</v>
      </c>
      <c r="F17" s="6">
        <v>11193689168</v>
      </c>
      <c r="G17" s="25">
        <v>11193689168</v>
      </c>
      <c r="H17" s="26">
        <v>10564329991</v>
      </c>
      <c r="I17" s="24">
        <v>11871432331</v>
      </c>
      <c r="J17" s="6">
        <v>12839954000</v>
      </c>
      <c r="K17" s="25">
        <v>13761828493</v>
      </c>
    </row>
    <row r="18" spans="1:11" ht="13.5">
      <c r="A18" s="34" t="s">
        <v>28</v>
      </c>
      <c r="B18" s="35">
        <f>SUM(B11:B17)</f>
        <v>37916363663</v>
      </c>
      <c r="C18" s="36">
        <f aca="true" t="shared" si="1" ref="C18:K18">SUM(C11:C17)</f>
        <v>40456517000</v>
      </c>
      <c r="D18" s="37">
        <f t="shared" si="1"/>
        <v>43836961290</v>
      </c>
      <c r="E18" s="35">
        <f t="shared" si="1"/>
        <v>47343813608</v>
      </c>
      <c r="F18" s="36">
        <f t="shared" si="1"/>
        <v>46884675637</v>
      </c>
      <c r="G18" s="38">
        <f t="shared" si="1"/>
        <v>46884675637</v>
      </c>
      <c r="H18" s="39">
        <f t="shared" si="1"/>
        <v>44671456989</v>
      </c>
      <c r="I18" s="35">
        <f t="shared" si="1"/>
        <v>51097641012</v>
      </c>
      <c r="J18" s="36">
        <f t="shared" si="1"/>
        <v>55650723572</v>
      </c>
      <c r="K18" s="38">
        <f t="shared" si="1"/>
        <v>59617025389</v>
      </c>
    </row>
    <row r="19" spans="1:11" ht="13.5">
      <c r="A19" s="34" t="s">
        <v>29</v>
      </c>
      <c r="B19" s="40">
        <f>+B10-B18</f>
        <v>520072358</v>
      </c>
      <c r="C19" s="41">
        <f aca="true" t="shared" si="2" ref="C19:K19">+C10-C18</f>
        <v>636220000</v>
      </c>
      <c r="D19" s="42">
        <f t="shared" si="2"/>
        <v>-985224787</v>
      </c>
      <c r="E19" s="40">
        <f t="shared" si="2"/>
        <v>1505965392</v>
      </c>
      <c r="F19" s="41">
        <f t="shared" si="2"/>
        <v>786279363</v>
      </c>
      <c r="G19" s="43">
        <f t="shared" si="2"/>
        <v>786279363</v>
      </c>
      <c r="H19" s="44">
        <f t="shared" si="2"/>
        <v>180585997</v>
      </c>
      <c r="I19" s="40">
        <f t="shared" si="2"/>
        <v>1948768420</v>
      </c>
      <c r="J19" s="41">
        <f t="shared" si="2"/>
        <v>1407369428</v>
      </c>
      <c r="K19" s="43">
        <f t="shared" si="2"/>
        <v>1581038611</v>
      </c>
    </row>
    <row r="20" spans="1:11" ht="13.5">
      <c r="A20" s="22" t="s">
        <v>30</v>
      </c>
      <c r="B20" s="24">
        <v>3334755856</v>
      </c>
      <c r="C20" s="6">
        <v>3134255000</v>
      </c>
      <c r="D20" s="23">
        <v>2949606087</v>
      </c>
      <c r="E20" s="24">
        <v>3364807000</v>
      </c>
      <c r="F20" s="6">
        <v>2751698000</v>
      </c>
      <c r="G20" s="25">
        <v>2751698000</v>
      </c>
      <c r="H20" s="26">
        <v>2834299020</v>
      </c>
      <c r="I20" s="24">
        <v>2614216000</v>
      </c>
      <c r="J20" s="6">
        <v>2693432400</v>
      </c>
      <c r="K20" s="25">
        <v>2864176000</v>
      </c>
    </row>
    <row r="21" spans="1:11" ht="13.5">
      <c r="A21" s="22" t="s">
        <v>83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3854828214</v>
      </c>
      <c r="C22" s="52">
        <f aca="true" t="shared" si="3" ref="C22:K22">SUM(C19:C21)</f>
        <v>3770475000</v>
      </c>
      <c r="D22" s="53">
        <f t="shared" si="3"/>
        <v>1964381300</v>
      </c>
      <c r="E22" s="51">
        <f t="shared" si="3"/>
        <v>4870772392</v>
      </c>
      <c r="F22" s="52">
        <f t="shared" si="3"/>
        <v>3537977363</v>
      </c>
      <c r="G22" s="54">
        <f t="shared" si="3"/>
        <v>3537977363</v>
      </c>
      <c r="H22" s="55">
        <f t="shared" si="3"/>
        <v>3014885017</v>
      </c>
      <c r="I22" s="51">
        <f t="shared" si="3"/>
        <v>4562984420</v>
      </c>
      <c r="J22" s="52">
        <f t="shared" si="3"/>
        <v>4100801828</v>
      </c>
      <c r="K22" s="54">
        <f t="shared" si="3"/>
        <v>4445214611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3854828214</v>
      </c>
      <c r="C24" s="41">
        <f aca="true" t="shared" si="4" ref="C24:K24">SUM(C22:C23)</f>
        <v>3770475000</v>
      </c>
      <c r="D24" s="42">
        <f t="shared" si="4"/>
        <v>1964381300</v>
      </c>
      <c r="E24" s="40">
        <f t="shared" si="4"/>
        <v>4870772392</v>
      </c>
      <c r="F24" s="41">
        <f t="shared" si="4"/>
        <v>3537977363</v>
      </c>
      <c r="G24" s="43">
        <f t="shared" si="4"/>
        <v>3537977363</v>
      </c>
      <c r="H24" s="44">
        <f t="shared" si="4"/>
        <v>3014885017</v>
      </c>
      <c r="I24" s="40">
        <f t="shared" si="4"/>
        <v>4562984420</v>
      </c>
      <c r="J24" s="41">
        <f t="shared" si="4"/>
        <v>4100801828</v>
      </c>
      <c r="K24" s="43">
        <f t="shared" si="4"/>
        <v>4445214611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8930055000</v>
      </c>
      <c r="C27" s="7">
        <v>8867138001</v>
      </c>
      <c r="D27" s="64">
        <v>7731607000</v>
      </c>
      <c r="E27" s="65">
        <v>8589421000</v>
      </c>
      <c r="F27" s="7">
        <v>7041070000</v>
      </c>
      <c r="G27" s="66">
        <v>7041070000</v>
      </c>
      <c r="H27" s="67">
        <v>13816181393</v>
      </c>
      <c r="I27" s="65">
        <v>7810236131</v>
      </c>
      <c r="J27" s="7">
        <v>8533864246</v>
      </c>
      <c r="K27" s="66">
        <v>9018474903</v>
      </c>
    </row>
    <row r="28" spans="1:11" ht="13.5">
      <c r="A28" s="68" t="s">
        <v>30</v>
      </c>
      <c r="B28" s="6">
        <v>2859303000</v>
      </c>
      <c r="C28" s="6">
        <v>2731403000</v>
      </c>
      <c r="D28" s="23">
        <v>2561803000</v>
      </c>
      <c r="E28" s="24">
        <v>3364807000</v>
      </c>
      <c r="F28" s="6">
        <v>2385526000</v>
      </c>
      <c r="G28" s="25">
        <v>2385526000</v>
      </c>
      <c r="H28" s="26">
        <v>2205046000</v>
      </c>
      <c r="I28" s="24">
        <v>2614216000</v>
      </c>
      <c r="J28" s="6">
        <v>2693432400</v>
      </c>
      <c r="K28" s="25">
        <v>2864176000</v>
      </c>
    </row>
    <row r="29" spans="1:11" ht="13.5">
      <c r="A29" s="22" t="s">
        <v>86</v>
      </c>
      <c r="B29" s="6">
        <v>475453000</v>
      </c>
      <c r="C29" s="6">
        <v>402852000</v>
      </c>
      <c r="D29" s="23">
        <v>387803000</v>
      </c>
      <c r="E29" s="24">
        <v>252428000</v>
      </c>
      <c r="F29" s="6">
        <v>366172000</v>
      </c>
      <c r="G29" s="25">
        <v>366172000</v>
      </c>
      <c r="H29" s="26">
        <v>2133524000</v>
      </c>
      <c r="I29" s="24">
        <v>463278000</v>
      </c>
      <c r="J29" s="6">
        <v>412488000</v>
      </c>
      <c r="K29" s="25">
        <v>414217000</v>
      </c>
    </row>
    <row r="30" spans="1:11" ht="13.5">
      <c r="A30" s="22" t="s">
        <v>34</v>
      </c>
      <c r="B30" s="6">
        <v>3053158000</v>
      </c>
      <c r="C30" s="6">
        <v>3292934000</v>
      </c>
      <c r="D30" s="23">
        <v>2005437000</v>
      </c>
      <c r="E30" s="24">
        <v>2998386000</v>
      </c>
      <c r="F30" s="6">
        <v>2716037000</v>
      </c>
      <c r="G30" s="25">
        <v>2716037000</v>
      </c>
      <c r="H30" s="26">
        <v>4966708000</v>
      </c>
      <c r="I30" s="24">
        <v>2849726000</v>
      </c>
      <c r="J30" s="6">
        <v>2265938600</v>
      </c>
      <c r="K30" s="25">
        <v>2197260900</v>
      </c>
    </row>
    <row r="31" spans="1:11" ht="13.5">
      <c r="A31" s="22" t="s">
        <v>35</v>
      </c>
      <c r="B31" s="6">
        <v>2542141000</v>
      </c>
      <c r="C31" s="6">
        <v>2439949001</v>
      </c>
      <c r="D31" s="23">
        <v>2776564000</v>
      </c>
      <c r="E31" s="24">
        <v>1973800000</v>
      </c>
      <c r="F31" s="6">
        <v>1573335000</v>
      </c>
      <c r="G31" s="25">
        <v>1573335000</v>
      </c>
      <c r="H31" s="26">
        <v>4510903393</v>
      </c>
      <c r="I31" s="24">
        <v>1883016131</v>
      </c>
      <c r="J31" s="6">
        <v>3162005246</v>
      </c>
      <c r="K31" s="25">
        <v>3542821003</v>
      </c>
    </row>
    <row r="32" spans="1:11" ht="13.5">
      <c r="A32" s="34" t="s">
        <v>36</v>
      </c>
      <c r="B32" s="7">
        <f>SUM(B28:B31)</f>
        <v>8930055000</v>
      </c>
      <c r="C32" s="7">
        <f aca="true" t="shared" si="5" ref="C32:K32">SUM(C28:C31)</f>
        <v>8867138001</v>
      </c>
      <c r="D32" s="64">
        <f t="shared" si="5"/>
        <v>7731607000</v>
      </c>
      <c r="E32" s="65">
        <f t="shared" si="5"/>
        <v>8589421000</v>
      </c>
      <c r="F32" s="7">
        <f t="shared" si="5"/>
        <v>7041070000</v>
      </c>
      <c r="G32" s="66">
        <f t="shared" si="5"/>
        <v>7041070000</v>
      </c>
      <c r="H32" s="67">
        <f t="shared" si="5"/>
        <v>13816181393</v>
      </c>
      <c r="I32" s="65">
        <f t="shared" si="5"/>
        <v>7810236131</v>
      </c>
      <c r="J32" s="7">
        <f t="shared" si="5"/>
        <v>8533864246</v>
      </c>
      <c r="K32" s="66">
        <f t="shared" si="5"/>
        <v>9018474903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16182307000</v>
      </c>
      <c r="C35" s="6">
        <v>12375720000</v>
      </c>
      <c r="D35" s="23">
        <v>13802083000</v>
      </c>
      <c r="E35" s="24">
        <v>14860922137</v>
      </c>
      <c r="F35" s="6">
        <v>14062096577</v>
      </c>
      <c r="G35" s="25">
        <v>14062096577</v>
      </c>
      <c r="H35" s="26">
        <v>12164368000</v>
      </c>
      <c r="I35" s="24">
        <v>16816826544</v>
      </c>
      <c r="J35" s="6">
        <v>18460766856</v>
      </c>
      <c r="K35" s="25">
        <v>18277622888</v>
      </c>
    </row>
    <row r="36" spans="1:11" ht="13.5">
      <c r="A36" s="22" t="s">
        <v>39</v>
      </c>
      <c r="B36" s="6">
        <v>61343993000</v>
      </c>
      <c r="C36" s="6">
        <v>68002059000</v>
      </c>
      <c r="D36" s="23">
        <v>71610657000</v>
      </c>
      <c r="E36" s="24">
        <v>76699365008</v>
      </c>
      <c r="F36" s="6">
        <v>74492883215</v>
      </c>
      <c r="G36" s="25">
        <v>74492883215</v>
      </c>
      <c r="H36" s="26">
        <v>73833574000</v>
      </c>
      <c r="I36" s="24">
        <v>79042786159</v>
      </c>
      <c r="J36" s="6">
        <v>83567395944</v>
      </c>
      <c r="K36" s="25">
        <v>89285333842</v>
      </c>
    </row>
    <row r="37" spans="1:11" ht="13.5">
      <c r="A37" s="22" t="s">
        <v>40</v>
      </c>
      <c r="B37" s="6">
        <v>13594522000</v>
      </c>
      <c r="C37" s="6">
        <v>14285756000</v>
      </c>
      <c r="D37" s="23">
        <v>17686087000</v>
      </c>
      <c r="E37" s="24">
        <v>13882101366</v>
      </c>
      <c r="F37" s="6">
        <v>14795089509</v>
      </c>
      <c r="G37" s="25">
        <v>14795089509</v>
      </c>
      <c r="H37" s="26">
        <v>13581946000</v>
      </c>
      <c r="I37" s="24">
        <v>15146534431</v>
      </c>
      <c r="J37" s="6">
        <v>16328342752</v>
      </c>
      <c r="K37" s="25">
        <v>15780308052</v>
      </c>
    </row>
    <row r="38" spans="1:11" ht="13.5">
      <c r="A38" s="22" t="s">
        <v>41</v>
      </c>
      <c r="B38" s="6">
        <v>24637483000</v>
      </c>
      <c r="C38" s="6">
        <v>24050246000</v>
      </c>
      <c r="D38" s="23">
        <v>23555893000</v>
      </c>
      <c r="E38" s="24">
        <v>26682100809</v>
      </c>
      <c r="F38" s="6">
        <v>26403380920</v>
      </c>
      <c r="G38" s="25">
        <v>26403380920</v>
      </c>
      <c r="H38" s="26">
        <v>25901811000</v>
      </c>
      <c r="I38" s="24">
        <v>29040893489</v>
      </c>
      <c r="J38" s="6">
        <v>30194468437</v>
      </c>
      <c r="K38" s="25">
        <v>32147194455</v>
      </c>
    </row>
    <row r="39" spans="1:11" ht="13.5">
      <c r="A39" s="22" t="s">
        <v>42</v>
      </c>
      <c r="B39" s="6">
        <v>39294295000</v>
      </c>
      <c r="C39" s="6">
        <v>42041777000</v>
      </c>
      <c r="D39" s="23">
        <v>44170760000</v>
      </c>
      <c r="E39" s="24">
        <v>50996084970</v>
      </c>
      <c r="F39" s="6">
        <v>47356509363</v>
      </c>
      <c r="G39" s="25">
        <v>47356509363</v>
      </c>
      <c r="H39" s="26">
        <v>46514185000</v>
      </c>
      <c r="I39" s="24">
        <v>51672184783</v>
      </c>
      <c r="J39" s="6">
        <v>55505351611</v>
      </c>
      <c r="K39" s="25">
        <v>59635454222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7386819000</v>
      </c>
      <c r="C42" s="6">
        <v>6308572000</v>
      </c>
      <c r="D42" s="23">
        <v>3574882000</v>
      </c>
      <c r="E42" s="24">
        <v>8256835427</v>
      </c>
      <c r="F42" s="6">
        <v>8601179868</v>
      </c>
      <c r="G42" s="25">
        <v>8601179868</v>
      </c>
      <c r="H42" s="26">
        <v>4819599000</v>
      </c>
      <c r="I42" s="24">
        <v>8240584008</v>
      </c>
      <c r="J42" s="6">
        <v>8238282937</v>
      </c>
      <c r="K42" s="25">
        <v>8856779475</v>
      </c>
    </row>
    <row r="43" spans="1:11" ht="13.5">
      <c r="A43" s="22" t="s">
        <v>45</v>
      </c>
      <c r="B43" s="6">
        <v>-9885979000</v>
      </c>
      <c r="C43" s="6">
        <v>-8928303000</v>
      </c>
      <c r="D43" s="23">
        <v>-6682869000</v>
      </c>
      <c r="E43" s="24">
        <v>-6081261548</v>
      </c>
      <c r="F43" s="6">
        <v>-6795419368</v>
      </c>
      <c r="G43" s="25">
        <v>-6795419368</v>
      </c>
      <c r="H43" s="26">
        <v>-5442233000</v>
      </c>
      <c r="I43" s="24">
        <v>-8130162888</v>
      </c>
      <c r="J43" s="6">
        <v>-9340069793</v>
      </c>
      <c r="K43" s="25">
        <v>-9135240962</v>
      </c>
    </row>
    <row r="44" spans="1:11" ht="13.5">
      <c r="A44" s="22" t="s">
        <v>46</v>
      </c>
      <c r="B44" s="6">
        <v>2065058000</v>
      </c>
      <c r="C44" s="6">
        <v>2109942000</v>
      </c>
      <c r="D44" s="23">
        <v>1834133000</v>
      </c>
      <c r="E44" s="24">
        <v>-264334236</v>
      </c>
      <c r="F44" s="6">
        <v>-264282126</v>
      </c>
      <c r="G44" s="25">
        <v>-264282126</v>
      </c>
      <c r="H44" s="26">
        <v>-233452000</v>
      </c>
      <c r="I44" s="24">
        <v>2291235632</v>
      </c>
      <c r="J44" s="6">
        <v>1634377278</v>
      </c>
      <c r="K44" s="25">
        <v>678461333</v>
      </c>
    </row>
    <row r="45" spans="1:11" ht="13.5">
      <c r="A45" s="34" t="s">
        <v>47</v>
      </c>
      <c r="B45" s="7">
        <v>4879554000</v>
      </c>
      <c r="C45" s="7">
        <v>4369765000</v>
      </c>
      <c r="D45" s="64">
        <v>3095911000</v>
      </c>
      <c r="E45" s="65">
        <v>5133405356</v>
      </c>
      <c r="F45" s="7">
        <v>4637389374</v>
      </c>
      <c r="G45" s="66">
        <v>4637389374</v>
      </c>
      <c r="H45" s="67">
        <v>2239824000</v>
      </c>
      <c r="I45" s="65">
        <v>7039046140</v>
      </c>
      <c r="J45" s="7">
        <v>7571636562</v>
      </c>
      <c r="K45" s="66">
        <v>7971636408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9468189000</v>
      </c>
      <c r="C48" s="6">
        <v>8208809000</v>
      </c>
      <c r="D48" s="23">
        <v>5364813000</v>
      </c>
      <c r="E48" s="24">
        <v>7790063683</v>
      </c>
      <c r="F48" s="6">
        <v>6949329864</v>
      </c>
      <c r="G48" s="25">
        <v>6949329864</v>
      </c>
      <c r="H48" s="26">
        <v>2239824000</v>
      </c>
      <c r="I48" s="24">
        <v>10064889800</v>
      </c>
      <c r="J48" s="6">
        <v>10900697977</v>
      </c>
      <c r="K48" s="25">
        <v>12604327496</v>
      </c>
    </row>
    <row r="49" spans="1:11" ht="13.5">
      <c r="A49" s="22" t="s">
        <v>50</v>
      </c>
      <c r="B49" s="6">
        <f>+B75</f>
        <v>7624288868.538616</v>
      </c>
      <c r="C49" s="6">
        <f aca="true" t="shared" si="6" ref="C49:K49">+C75</f>
        <v>10921915997.454666</v>
      </c>
      <c r="D49" s="23">
        <f t="shared" si="6"/>
        <v>7816386891.061455</v>
      </c>
      <c r="E49" s="24">
        <f t="shared" si="6"/>
        <v>7612222058.690645</v>
      </c>
      <c r="F49" s="6">
        <f t="shared" si="6"/>
        <v>7672747325.837606</v>
      </c>
      <c r="G49" s="25">
        <f t="shared" si="6"/>
        <v>7672747325.837606</v>
      </c>
      <c r="H49" s="26">
        <f t="shared" si="6"/>
        <v>6651999408.69929</v>
      </c>
      <c r="I49" s="24">
        <f t="shared" si="6"/>
        <v>8612697775.870205</v>
      </c>
      <c r="J49" s="6">
        <f t="shared" si="6"/>
        <v>9027271330.209766</v>
      </c>
      <c r="K49" s="25">
        <f t="shared" si="6"/>
        <v>10435929046.8148</v>
      </c>
    </row>
    <row r="50" spans="1:11" ht="13.5">
      <c r="A50" s="34" t="s">
        <v>51</v>
      </c>
      <c r="B50" s="7">
        <f>+B48-B49</f>
        <v>1843900131.4613838</v>
      </c>
      <c r="C50" s="7">
        <f aca="true" t="shared" si="7" ref="C50:K50">+C48-C49</f>
        <v>-2713106997.454666</v>
      </c>
      <c r="D50" s="64">
        <f t="shared" si="7"/>
        <v>-2451573891.061455</v>
      </c>
      <c r="E50" s="65">
        <f t="shared" si="7"/>
        <v>177841624.30935478</v>
      </c>
      <c r="F50" s="7">
        <f t="shared" si="7"/>
        <v>-723417461.8376064</v>
      </c>
      <c r="G50" s="66">
        <f t="shared" si="7"/>
        <v>-723417461.8376064</v>
      </c>
      <c r="H50" s="67">
        <f t="shared" si="7"/>
        <v>-4412175408.69929</v>
      </c>
      <c r="I50" s="65">
        <f t="shared" si="7"/>
        <v>1452192024.129795</v>
      </c>
      <c r="J50" s="7">
        <f t="shared" si="7"/>
        <v>1873426646.7902336</v>
      </c>
      <c r="K50" s="66">
        <f t="shared" si="7"/>
        <v>2168398449.1851997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56192546002</v>
      </c>
      <c r="C53" s="6">
        <v>63121877997</v>
      </c>
      <c r="D53" s="23">
        <v>67916530995</v>
      </c>
      <c r="E53" s="24">
        <v>73453965419</v>
      </c>
      <c r="F53" s="6">
        <v>70809160067</v>
      </c>
      <c r="G53" s="25">
        <v>70809160067</v>
      </c>
      <c r="H53" s="26">
        <v>48639768864</v>
      </c>
      <c r="I53" s="24">
        <v>74632854712</v>
      </c>
      <c r="J53" s="6">
        <v>78663028866</v>
      </c>
      <c r="K53" s="25">
        <v>83304147570</v>
      </c>
    </row>
    <row r="54" spans="1:11" ht="13.5">
      <c r="A54" s="22" t="s">
        <v>82</v>
      </c>
      <c r="B54" s="6">
        <v>2391017594</v>
      </c>
      <c r="C54" s="6">
        <v>2812104000</v>
      </c>
      <c r="D54" s="23">
        <v>2905690025</v>
      </c>
      <c r="E54" s="24">
        <v>3983224000</v>
      </c>
      <c r="F54" s="6">
        <v>3938193149</v>
      </c>
      <c r="G54" s="25">
        <v>3938193149</v>
      </c>
      <c r="H54" s="26">
        <v>3184619001</v>
      </c>
      <c r="I54" s="24">
        <v>4063537952</v>
      </c>
      <c r="J54" s="6">
        <v>4399028008</v>
      </c>
      <c r="K54" s="25">
        <v>4703844064</v>
      </c>
    </row>
    <row r="55" spans="1:11" ht="13.5">
      <c r="A55" s="22" t="s">
        <v>54</v>
      </c>
      <c r="B55" s="6">
        <v>4469507420</v>
      </c>
      <c r="C55" s="6">
        <v>3958852000</v>
      </c>
      <c r="D55" s="23">
        <v>3551312694</v>
      </c>
      <c r="E55" s="24">
        <v>5239422338</v>
      </c>
      <c r="F55" s="6">
        <v>4046852000</v>
      </c>
      <c r="G55" s="25">
        <v>4046852000</v>
      </c>
      <c r="H55" s="26">
        <v>0</v>
      </c>
      <c r="I55" s="24">
        <v>3712371584</v>
      </c>
      <c r="J55" s="6">
        <v>4160413258</v>
      </c>
      <c r="K55" s="25">
        <v>4429343045</v>
      </c>
    </row>
    <row r="56" spans="1:11" ht="13.5">
      <c r="A56" s="22" t="s">
        <v>55</v>
      </c>
      <c r="B56" s="6">
        <v>3440695000</v>
      </c>
      <c r="C56" s="6">
        <v>1808235755</v>
      </c>
      <c r="D56" s="23">
        <v>1867828000</v>
      </c>
      <c r="E56" s="24">
        <v>4354709000</v>
      </c>
      <c r="F56" s="6">
        <v>0</v>
      </c>
      <c r="G56" s="25">
        <v>0</v>
      </c>
      <c r="H56" s="26">
        <v>2845583393</v>
      </c>
      <c r="I56" s="24">
        <v>4322915923</v>
      </c>
      <c r="J56" s="6">
        <v>4635003461</v>
      </c>
      <c r="K56" s="25">
        <v>4886714345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3755118000</v>
      </c>
      <c r="C59" s="6">
        <v>3585522000</v>
      </c>
      <c r="D59" s="23">
        <v>3773513093</v>
      </c>
      <c r="E59" s="24">
        <v>0</v>
      </c>
      <c r="F59" s="6">
        <v>2903817000</v>
      </c>
      <c r="G59" s="25">
        <v>2903817000</v>
      </c>
      <c r="H59" s="26">
        <v>2903817000</v>
      </c>
      <c r="I59" s="24">
        <v>3101357000</v>
      </c>
      <c r="J59" s="6">
        <v>3177269000</v>
      </c>
      <c r="K59" s="25">
        <v>3278083000</v>
      </c>
    </row>
    <row r="60" spans="1:11" ht="13.5">
      <c r="A60" s="33" t="s">
        <v>58</v>
      </c>
      <c r="B60" s="6">
        <v>4885920000</v>
      </c>
      <c r="C60" s="6">
        <v>4215540000</v>
      </c>
      <c r="D60" s="23">
        <v>4203272000</v>
      </c>
      <c r="E60" s="24">
        <v>4008143000</v>
      </c>
      <c r="F60" s="6">
        <v>4131168000</v>
      </c>
      <c r="G60" s="25">
        <v>4131168000</v>
      </c>
      <c r="H60" s="26">
        <v>4131168000</v>
      </c>
      <c r="I60" s="24">
        <v>3247279000</v>
      </c>
      <c r="J60" s="6">
        <v>3327865000</v>
      </c>
      <c r="K60" s="25">
        <v>4135719000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8521</v>
      </c>
      <c r="C62" s="92">
        <v>5483</v>
      </c>
      <c r="D62" s="93">
        <v>31857</v>
      </c>
      <c r="E62" s="91">
        <v>765</v>
      </c>
      <c r="F62" s="92">
        <v>29567</v>
      </c>
      <c r="G62" s="93">
        <v>29567</v>
      </c>
      <c r="H62" s="94">
        <v>29567</v>
      </c>
      <c r="I62" s="91">
        <v>23853</v>
      </c>
      <c r="J62" s="92">
        <v>12920</v>
      </c>
      <c r="K62" s="93">
        <v>0</v>
      </c>
    </row>
    <row r="63" spans="1:11" ht="13.5">
      <c r="A63" s="90" t="s">
        <v>61</v>
      </c>
      <c r="B63" s="91">
        <v>23281</v>
      </c>
      <c r="C63" s="92">
        <v>22698</v>
      </c>
      <c r="D63" s="93">
        <v>8303</v>
      </c>
      <c r="E63" s="91">
        <v>20390</v>
      </c>
      <c r="F63" s="92">
        <v>7183</v>
      </c>
      <c r="G63" s="93">
        <v>7183</v>
      </c>
      <c r="H63" s="94">
        <v>7183</v>
      </c>
      <c r="I63" s="91">
        <v>5576</v>
      </c>
      <c r="J63" s="92">
        <v>3433</v>
      </c>
      <c r="K63" s="93">
        <v>906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0.8810569465662972</v>
      </c>
      <c r="C70" s="5">
        <f aca="true" t="shared" si="8" ref="C70:K70">IF(ISERROR(C71/C72),0,(C71/C72))</f>
        <v>0.8694452713800264</v>
      </c>
      <c r="D70" s="5">
        <f t="shared" si="8"/>
        <v>0.854845256863114</v>
      </c>
      <c r="E70" s="5">
        <f t="shared" si="8"/>
        <v>0.9088230849664971</v>
      </c>
      <c r="F70" s="5">
        <f t="shared" si="8"/>
        <v>0.9612317841389256</v>
      </c>
      <c r="G70" s="5">
        <f t="shared" si="8"/>
        <v>0.9612317841389256</v>
      </c>
      <c r="H70" s="5">
        <f t="shared" si="8"/>
        <v>0.8742322866552126</v>
      </c>
      <c r="I70" s="5">
        <f t="shared" si="8"/>
        <v>0.911236613332991</v>
      </c>
      <c r="J70" s="5">
        <f t="shared" si="8"/>
        <v>0.9158161424924043</v>
      </c>
      <c r="K70" s="5">
        <f t="shared" si="8"/>
        <v>0.9165222719632822</v>
      </c>
    </row>
    <row r="71" spans="1:11" ht="12.75" hidden="1">
      <c r="A71" s="1" t="s">
        <v>88</v>
      </c>
      <c r="B71" s="1">
        <f>+B83</f>
        <v>28252346000</v>
      </c>
      <c r="C71" s="1">
        <f aca="true" t="shared" si="9" ref="C71:K71">+C83</f>
        <v>29795686000</v>
      </c>
      <c r="D71" s="1">
        <f t="shared" si="9"/>
        <v>30336286000</v>
      </c>
      <c r="E71" s="1">
        <f t="shared" si="9"/>
        <v>37637715688</v>
      </c>
      <c r="F71" s="1">
        <f t="shared" si="9"/>
        <v>38480144208</v>
      </c>
      <c r="G71" s="1">
        <f t="shared" si="9"/>
        <v>38480144208</v>
      </c>
      <c r="H71" s="1">
        <f t="shared" si="9"/>
        <v>32361370000</v>
      </c>
      <c r="I71" s="1">
        <f t="shared" si="9"/>
        <v>40539647057</v>
      </c>
      <c r="J71" s="1">
        <f t="shared" si="9"/>
        <v>43782278541</v>
      </c>
      <c r="K71" s="1">
        <f t="shared" si="9"/>
        <v>46827299615</v>
      </c>
    </row>
    <row r="72" spans="1:11" ht="12.75" hidden="1">
      <c r="A72" s="1" t="s">
        <v>89</v>
      </c>
      <c r="B72" s="1">
        <f>+B77</f>
        <v>32066424435</v>
      </c>
      <c r="C72" s="1">
        <f aca="true" t="shared" si="10" ref="C72:K72">+C77</f>
        <v>34269766000</v>
      </c>
      <c r="D72" s="1">
        <f t="shared" si="10"/>
        <v>35487458995</v>
      </c>
      <c r="E72" s="1">
        <f t="shared" si="10"/>
        <v>41413688000</v>
      </c>
      <c r="F72" s="1">
        <f t="shared" si="10"/>
        <v>40032118000</v>
      </c>
      <c r="G72" s="1">
        <f t="shared" si="10"/>
        <v>40032118000</v>
      </c>
      <c r="H72" s="1">
        <f t="shared" si="10"/>
        <v>37016900993</v>
      </c>
      <c r="I72" s="1">
        <f t="shared" si="10"/>
        <v>44488606432</v>
      </c>
      <c r="J72" s="1">
        <f t="shared" si="10"/>
        <v>47806843000</v>
      </c>
      <c r="K72" s="1">
        <f t="shared" si="10"/>
        <v>51092375000</v>
      </c>
    </row>
    <row r="73" spans="1:11" ht="12.75" hidden="1">
      <c r="A73" s="1" t="s">
        <v>90</v>
      </c>
      <c r="B73" s="1">
        <f>+B74</f>
        <v>-1684002564.1666667</v>
      </c>
      <c r="C73" s="1">
        <f aca="true" t="shared" si="11" ref="C73:K73">+(C78+C80+C81+C82)-(B78+B80+B81+B82)</f>
        <v>-3291535000</v>
      </c>
      <c r="D73" s="1">
        <f t="shared" si="11"/>
        <v>2681561000</v>
      </c>
      <c r="E73" s="1">
        <f t="shared" si="11"/>
        <v>-990537615</v>
      </c>
      <c r="F73" s="1">
        <f>+(F78+F80+F81+F82)-(D78+D80+D81+D82)</f>
        <v>-1298747683</v>
      </c>
      <c r="G73" s="1">
        <f>+(G78+G80+G81+G82)-(D78+D80+D81+D82)</f>
        <v>-1298747683</v>
      </c>
      <c r="H73" s="1">
        <f>+(H78+H80+H81+H82)-(D78+D80+D81+D82)</f>
        <v>-806057000</v>
      </c>
      <c r="I73" s="1">
        <f>+(I78+I80+I81+I82)-(E78+E80+E81+E82)</f>
        <v>27396880</v>
      </c>
      <c r="J73" s="1">
        <f t="shared" si="11"/>
        <v>1094420611</v>
      </c>
      <c r="K73" s="1">
        <f t="shared" si="11"/>
        <v>-602639448</v>
      </c>
    </row>
    <row r="74" spans="1:11" ht="12.75" hidden="1">
      <c r="A74" s="1" t="s">
        <v>91</v>
      </c>
      <c r="B74" s="1">
        <f>+TREND(C74:E74)</f>
        <v>-1684002564.1666667</v>
      </c>
      <c r="C74" s="1">
        <f>+C73</f>
        <v>-3291535000</v>
      </c>
      <c r="D74" s="1">
        <f aca="true" t="shared" si="12" ref="D74:K74">+D73</f>
        <v>2681561000</v>
      </c>
      <c r="E74" s="1">
        <f t="shared" si="12"/>
        <v>-990537615</v>
      </c>
      <c r="F74" s="1">
        <f t="shared" si="12"/>
        <v>-1298747683</v>
      </c>
      <c r="G74" s="1">
        <f t="shared" si="12"/>
        <v>-1298747683</v>
      </c>
      <c r="H74" s="1">
        <f t="shared" si="12"/>
        <v>-806057000</v>
      </c>
      <c r="I74" s="1">
        <f t="shared" si="12"/>
        <v>27396880</v>
      </c>
      <c r="J74" s="1">
        <f t="shared" si="12"/>
        <v>1094420611</v>
      </c>
      <c r="K74" s="1">
        <f t="shared" si="12"/>
        <v>-602639448</v>
      </c>
    </row>
    <row r="75" spans="1:11" ht="12.75" hidden="1">
      <c r="A75" s="1" t="s">
        <v>92</v>
      </c>
      <c r="B75" s="1">
        <f>+B84-(((B80+B81+B78)*B70)-B79)</f>
        <v>7624288868.538616</v>
      </c>
      <c r="C75" s="1">
        <f aca="true" t="shared" si="13" ref="C75:K75">+C84-(((C80+C81+C78)*C70)-C79)</f>
        <v>10921915997.454666</v>
      </c>
      <c r="D75" s="1">
        <f t="shared" si="13"/>
        <v>7816386891.061455</v>
      </c>
      <c r="E75" s="1">
        <f t="shared" si="13"/>
        <v>7612222058.690645</v>
      </c>
      <c r="F75" s="1">
        <f t="shared" si="13"/>
        <v>7672747325.837606</v>
      </c>
      <c r="G75" s="1">
        <f t="shared" si="13"/>
        <v>7672747325.837606</v>
      </c>
      <c r="H75" s="1">
        <f t="shared" si="13"/>
        <v>6651999408.69929</v>
      </c>
      <c r="I75" s="1">
        <f t="shared" si="13"/>
        <v>8612697775.870205</v>
      </c>
      <c r="J75" s="1">
        <f t="shared" si="13"/>
        <v>9027271330.209766</v>
      </c>
      <c r="K75" s="1">
        <f t="shared" si="13"/>
        <v>10435929046.8148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32066424435</v>
      </c>
      <c r="C77" s="3">
        <v>34269766000</v>
      </c>
      <c r="D77" s="3">
        <v>35487458995</v>
      </c>
      <c r="E77" s="3">
        <v>41413688000</v>
      </c>
      <c r="F77" s="3">
        <v>40032118000</v>
      </c>
      <c r="G77" s="3">
        <v>40032118000</v>
      </c>
      <c r="H77" s="3">
        <v>37016900993</v>
      </c>
      <c r="I77" s="3">
        <v>44488606432</v>
      </c>
      <c r="J77" s="3">
        <v>47806843000</v>
      </c>
      <c r="K77" s="3">
        <v>51092375000</v>
      </c>
    </row>
    <row r="78" spans="1:11" ht="12.75" hidden="1">
      <c r="A78" s="2" t="s">
        <v>65</v>
      </c>
      <c r="B78" s="3">
        <v>49889000</v>
      </c>
      <c r="C78" s="3">
        <v>58656000</v>
      </c>
      <c r="D78" s="3">
        <v>40564000</v>
      </c>
      <c r="E78" s="3">
        <v>66030232</v>
      </c>
      <c r="F78" s="3">
        <v>43078968</v>
      </c>
      <c r="G78" s="3">
        <v>43078968</v>
      </c>
      <c r="H78" s="3">
        <v>0</v>
      </c>
      <c r="I78" s="3">
        <v>45620627</v>
      </c>
      <c r="J78" s="3">
        <v>48084141</v>
      </c>
      <c r="K78" s="3">
        <v>50921105</v>
      </c>
    </row>
    <row r="79" spans="1:11" ht="12.75" hidden="1">
      <c r="A79" s="2" t="s">
        <v>66</v>
      </c>
      <c r="B79" s="3">
        <v>11959793000</v>
      </c>
      <c r="C79" s="3">
        <v>13383839000</v>
      </c>
      <c r="D79" s="3">
        <v>14112698000</v>
      </c>
      <c r="E79" s="3">
        <v>13296159664</v>
      </c>
      <c r="F79" s="3">
        <v>13901182371</v>
      </c>
      <c r="G79" s="3">
        <v>13901182371</v>
      </c>
      <c r="H79" s="3">
        <v>12516971000</v>
      </c>
      <c r="I79" s="3">
        <v>14162028229</v>
      </c>
      <c r="J79" s="3">
        <v>14439590294</v>
      </c>
      <c r="K79" s="3">
        <v>14678185390</v>
      </c>
    </row>
    <row r="80" spans="1:11" ht="12.75" hidden="1">
      <c r="A80" s="2" t="s">
        <v>67</v>
      </c>
      <c r="B80" s="3">
        <v>5001394000</v>
      </c>
      <c r="C80" s="3">
        <v>5330264000</v>
      </c>
      <c r="D80" s="3">
        <v>6015670000</v>
      </c>
      <c r="E80" s="3">
        <v>6499343917</v>
      </c>
      <c r="F80" s="3">
        <v>6240527167</v>
      </c>
      <c r="G80" s="3">
        <v>6240527167</v>
      </c>
      <c r="H80" s="3">
        <v>6093031000</v>
      </c>
      <c r="I80" s="3">
        <v>6570747394</v>
      </c>
      <c r="J80" s="3">
        <v>6809856584</v>
      </c>
      <c r="K80" s="3">
        <v>7051529417</v>
      </c>
    </row>
    <row r="81" spans="1:11" ht="12.75" hidden="1">
      <c r="A81" s="2" t="s">
        <v>68</v>
      </c>
      <c r="B81" s="3">
        <v>5986107000</v>
      </c>
      <c r="C81" s="3">
        <v>2356935000</v>
      </c>
      <c r="D81" s="3">
        <v>4371182000</v>
      </c>
      <c r="E81" s="3">
        <v>2871504236</v>
      </c>
      <c r="F81" s="3">
        <v>2845062182</v>
      </c>
      <c r="G81" s="3">
        <v>2845062182</v>
      </c>
      <c r="H81" s="3">
        <v>3528328000</v>
      </c>
      <c r="I81" s="3">
        <v>2847907244</v>
      </c>
      <c r="J81" s="3">
        <v>2850755151</v>
      </c>
      <c r="K81" s="3">
        <v>2853605906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850000000</v>
      </c>
      <c r="K82" s="3">
        <v>0</v>
      </c>
    </row>
    <row r="83" spans="1:11" ht="12.75" hidden="1">
      <c r="A83" s="2" t="s">
        <v>70</v>
      </c>
      <c r="B83" s="3">
        <v>28252346000</v>
      </c>
      <c r="C83" s="3">
        <v>29795686000</v>
      </c>
      <c r="D83" s="3">
        <v>30336286000</v>
      </c>
      <c r="E83" s="3">
        <v>37637715688</v>
      </c>
      <c r="F83" s="3">
        <v>38480144208</v>
      </c>
      <c r="G83" s="3">
        <v>38480144208</v>
      </c>
      <c r="H83" s="3">
        <v>32361370000</v>
      </c>
      <c r="I83" s="3">
        <v>40539647057</v>
      </c>
      <c r="J83" s="3">
        <v>43782278541</v>
      </c>
      <c r="K83" s="3">
        <v>46827299615</v>
      </c>
    </row>
    <row r="84" spans="1:11" ht="12.75" hidden="1">
      <c r="A84" s="2" t="s">
        <v>71</v>
      </c>
      <c r="B84" s="3">
        <v>5389065000</v>
      </c>
      <c r="C84" s="3">
        <v>4272674000</v>
      </c>
      <c r="D84" s="3">
        <v>2617516000</v>
      </c>
      <c r="E84" s="3">
        <v>2892515321</v>
      </c>
      <c r="F84" s="3">
        <v>2546331088</v>
      </c>
      <c r="G84" s="3">
        <v>2546331088</v>
      </c>
      <c r="H84" s="3">
        <v>2546331088</v>
      </c>
      <c r="I84" s="3">
        <v>3074863687</v>
      </c>
      <c r="J84" s="3">
        <v>3479061442</v>
      </c>
      <c r="K84" s="3">
        <v>4882691114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4866348173</v>
      </c>
      <c r="C5" s="6">
        <v>5383818757</v>
      </c>
      <c r="D5" s="23">
        <v>5912583707</v>
      </c>
      <c r="E5" s="24">
        <v>6514409101</v>
      </c>
      <c r="F5" s="6">
        <v>6604409101</v>
      </c>
      <c r="G5" s="25">
        <v>6604409101</v>
      </c>
      <c r="H5" s="26">
        <v>6731346762</v>
      </c>
      <c r="I5" s="24">
        <v>6980635978</v>
      </c>
      <c r="J5" s="6">
        <v>7399474136</v>
      </c>
      <c r="K5" s="25">
        <v>7843442585</v>
      </c>
    </row>
    <row r="6" spans="1:11" ht="13.5">
      <c r="A6" s="22" t="s">
        <v>18</v>
      </c>
      <c r="B6" s="6">
        <v>13347680584</v>
      </c>
      <c r="C6" s="6">
        <v>14588796050</v>
      </c>
      <c r="D6" s="23">
        <v>16157118036</v>
      </c>
      <c r="E6" s="24">
        <v>17566764850</v>
      </c>
      <c r="F6" s="6">
        <v>17432153933</v>
      </c>
      <c r="G6" s="25">
        <v>17432153933</v>
      </c>
      <c r="H6" s="26">
        <v>16985769099</v>
      </c>
      <c r="I6" s="24">
        <v>18788560336</v>
      </c>
      <c r="J6" s="6">
        <v>19940698266</v>
      </c>
      <c r="K6" s="25">
        <v>21032728232</v>
      </c>
    </row>
    <row r="7" spans="1:11" ht="13.5">
      <c r="A7" s="22" t="s">
        <v>19</v>
      </c>
      <c r="B7" s="6">
        <v>38167359</v>
      </c>
      <c r="C7" s="6">
        <v>57274372</v>
      </c>
      <c r="D7" s="23">
        <v>105877361</v>
      </c>
      <c r="E7" s="24">
        <v>79492589</v>
      </c>
      <c r="F7" s="6">
        <v>129468658</v>
      </c>
      <c r="G7" s="25">
        <v>129468658</v>
      </c>
      <c r="H7" s="26">
        <v>210975787</v>
      </c>
      <c r="I7" s="24">
        <v>133342208</v>
      </c>
      <c r="J7" s="6">
        <v>140656118</v>
      </c>
      <c r="K7" s="25">
        <v>148398392</v>
      </c>
    </row>
    <row r="8" spans="1:11" ht="13.5">
      <c r="A8" s="22" t="s">
        <v>20</v>
      </c>
      <c r="B8" s="6">
        <v>3081484935</v>
      </c>
      <c r="C8" s="6">
        <v>3517105033</v>
      </c>
      <c r="D8" s="23">
        <v>3813144804</v>
      </c>
      <c r="E8" s="24">
        <v>4159531871</v>
      </c>
      <c r="F8" s="6">
        <v>4507256113</v>
      </c>
      <c r="G8" s="25">
        <v>4507256113</v>
      </c>
      <c r="H8" s="26">
        <v>4220657184</v>
      </c>
      <c r="I8" s="24">
        <v>4440080940</v>
      </c>
      <c r="J8" s="6">
        <v>4625821520</v>
      </c>
      <c r="K8" s="25">
        <v>4982119420</v>
      </c>
    </row>
    <row r="9" spans="1:11" ht="13.5">
      <c r="A9" s="22" t="s">
        <v>21</v>
      </c>
      <c r="B9" s="6">
        <v>1799868938</v>
      </c>
      <c r="C9" s="6">
        <v>2088892719</v>
      </c>
      <c r="D9" s="23">
        <v>2101895148</v>
      </c>
      <c r="E9" s="24">
        <v>1905815072</v>
      </c>
      <c r="F9" s="6">
        <v>2036397313</v>
      </c>
      <c r="G9" s="25">
        <v>2036397313</v>
      </c>
      <c r="H9" s="26">
        <v>1998631881</v>
      </c>
      <c r="I9" s="24">
        <v>2187587436</v>
      </c>
      <c r="J9" s="6">
        <v>2320667758</v>
      </c>
      <c r="K9" s="25">
        <v>2470350046</v>
      </c>
    </row>
    <row r="10" spans="1:11" ht="25.5">
      <c r="A10" s="27" t="s">
        <v>81</v>
      </c>
      <c r="B10" s="28">
        <f>SUM(B5:B9)</f>
        <v>23133549989</v>
      </c>
      <c r="C10" s="29">
        <f aca="true" t="shared" si="0" ref="C10:K10">SUM(C5:C9)</f>
        <v>25635886931</v>
      </c>
      <c r="D10" s="30">
        <f t="shared" si="0"/>
        <v>28090619056</v>
      </c>
      <c r="E10" s="28">
        <f t="shared" si="0"/>
        <v>30226013483</v>
      </c>
      <c r="F10" s="29">
        <f t="shared" si="0"/>
        <v>30709685118</v>
      </c>
      <c r="G10" s="31">
        <f t="shared" si="0"/>
        <v>30709685118</v>
      </c>
      <c r="H10" s="32">
        <f t="shared" si="0"/>
        <v>30147380713</v>
      </c>
      <c r="I10" s="28">
        <f t="shared" si="0"/>
        <v>32530206898</v>
      </c>
      <c r="J10" s="29">
        <f t="shared" si="0"/>
        <v>34427317798</v>
      </c>
      <c r="K10" s="31">
        <f t="shared" si="0"/>
        <v>36477038675</v>
      </c>
    </row>
    <row r="11" spans="1:11" ht="13.5">
      <c r="A11" s="22" t="s">
        <v>22</v>
      </c>
      <c r="B11" s="6">
        <v>6553006094</v>
      </c>
      <c r="C11" s="6">
        <v>7530004359</v>
      </c>
      <c r="D11" s="23">
        <v>8035152134</v>
      </c>
      <c r="E11" s="24">
        <v>8778735998</v>
      </c>
      <c r="F11" s="6">
        <v>8667973521</v>
      </c>
      <c r="G11" s="25">
        <v>8667973521</v>
      </c>
      <c r="H11" s="26">
        <v>8198675644</v>
      </c>
      <c r="I11" s="24">
        <v>9604146268</v>
      </c>
      <c r="J11" s="6">
        <v>10209723146</v>
      </c>
      <c r="K11" s="25">
        <v>10755822981</v>
      </c>
    </row>
    <row r="12" spans="1:11" ht="13.5">
      <c r="A12" s="22" t="s">
        <v>23</v>
      </c>
      <c r="B12" s="6">
        <v>104192823</v>
      </c>
      <c r="C12" s="6">
        <v>112443327</v>
      </c>
      <c r="D12" s="23">
        <v>118003200</v>
      </c>
      <c r="E12" s="24">
        <v>125280507</v>
      </c>
      <c r="F12" s="6">
        <v>125280507</v>
      </c>
      <c r="G12" s="25">
        <v>125280507</v>
      </c>
      <c r="H12" s="26">
        <v>123785928</v>
      </c>
      <c r="I12" s="24">
        <v>132797337</v>
      </c>
      <c r="J12" s="6">
        <v>140765178</v>
      </c>
      <c r="K12" s="25">
        <v>149211088</v>
      </c>
    </row>
    <row r="13" spans="1:11" ht="13.5">
      <c r="A13" s="22" t="s">
        <v>82</v>
      </c>
      <c r="B13" s="6">
        <v>1507836554</v>
      </c>
      <c r="C13" s="6">
        <v>1417534570</v>
      </c>
      <c r="D13" s="23">
        <v>1546230626</v>
      </c>
      <c r="E13" s="24">
        <v>1961301772</v>
      </c>
      <c r="F13" s="6">
        <v>1865215102</v>
      </c>
      <c r="G13" s="25">
        <v>1865215102</v>
      </c>
      <c r="H13" s="26">
        <v>2035074429</v>
      </c>
      <c r="I13" s="24">
        <v>1957156352</v>
      </c>
      <c r="J13" s="6">
        <v>2190893230</v>
      </c>
      <c r="K13" s="25">
        <v>2311433686</v>
      </c>
    </row>
    <row r="14" spans="1:11" ht="13.5">
      <c r="A14" s="22" t="s">
        <v>24</v>
      </c>
      <c r="B14" s="6">
        <v>997466529</v>
      </c>
      <c r="C14" s="6">
        <v>1137968465</v>
      </c>
      <c r="D14" s="23">
        <v>1298114536</v>
      </c>
      <c r="E14" s="24">
        <v>1417356526</v>
      </c>
      <c r="F14" s="6">
        <v>1455723182</v>
      </c>
      <c r="G14" s="25">
        <v>1455723182</v>
      </c>
      <c r="H14" s="26">
        <v>1626504225</v>
      </c>
      <c r="I14" s="24">
        <v>1390948319</v>
      </c>
      <c r="J14" s="6">
        <v>1543626855</v>
      </c>
      <c r="K14" s="25">
        <v>1733316721</v>
      </c>
    </row>
    <row r="15" spans="1:11" ht="13.5">
      <c r="A15" s="22" t="s">
        <v>25</v>
      </c>
      <c r="B15" s="6">
        <v>8096159997</v>
      </c>
      <c r="C15" s="6">
        <v>8955567496</v>
      </c>
      <c r="D15" s="23">
        <v>9637265881</v>
      </c>
      <c r="E15" s="24">
        <v>10724386889</v>
      </c>
      <c r="F15" s="6">
        <v>10693413983</v>
      </c>
      <c r="G15" s="25">
        <v>10693413983</v>
      </c>
      <c r="H15" s="26">
        <v>10220456912</v>
      </c>
      <c r="I15" s="24">
        <v>11489450205</v>
      </c>
      <c r="J15" s="6">
        <v>12217480567</v>
      </c>
      <c r="K15" s="25">
        <v>12880398609</v>
      </c>
    </row>
    <row r="16" spans="1:11" ht="13.5">
      <c r="A16" s="33" t="s">
        <v>26</v>
      </c>
      <c r="B16" s="6">
        <v>0</v>
      </c>
      <c r="C16" s="6">
        <v>23264514</v>
      </c>
      <c r="D16" s="23">
        <v>0</v>
      </c>
      <c r="E16" s="24">
        <v>49980235</v>
      </c>
      <c r="F16" s="6">
        <v>50061522</v>
      </c>
      <c r="G16" s="25">
        <v>50061522</v>
      </c>
      <c r="H16" s="26">
        <v>44526013</v>
      </c>
      <c r="I16" s="24">
        <v>52495121</v>
      </c>
      <c r="J16" s="6">
        <v>55598390</v>
      </c>
      <c r="K16" s="25">
        <v>55598390</v>
      </c>
    </row>
    <row r="17" spans="1:11" ht="13.5">
      <c r="A17" s="22" t="s">
        <v>27</v>
      </c>
      <c r="B17" s="6">
        <v>7625184985</v>
      </c>
      <c r="C17" s="6">
        <v>7812869006</v>
      </c>
      <c r="D17" s="23">
        <v>6725784342</v>
      </c>
      <c r="E17" s="24">
        <v>6937787422</v>
      </c>
      <c r="F17" s="6">
        <v>7816736453</v>
      </c>
      <c r="G17" s="25">
        <v>7816736453</v>
      </c>
      <c r="H17" s="26">
        <v>7259973807</v>
      </c>
      <c r="I17" s="24">
        <v>7789983202</v>
      </c>
      <c r="J17" s="6">
        <v>7903179742</v>
      </c>
      <c r="K17" s="25">
        <v>8306927040</v>
      </c>
    </row>
    <row r="18" spans="1:11" ht="13.5">
      <c r="A18" s="34" t="s">
        <v>28</v>
      </c>
      <c r="B18" s="35">
        <f>SUM(B11:B17)</f>
        <v>24883846982</v>
      </c>
      <c r="C18" s="36">
        <f aca="true" t="shared" si="1" ref="C18:K18">SUM(C11:C17)</f>
        <v>26989651737</v>
      </c>
      <c r="D18" s="37">
        <f t="shared" si="1"/>
        <v>27360550719</v>
      </c>
      <c r="E18" s="35">
        <f t="shared" si="1"/>
        <v>29994829349</v>
      </c>
      <c r="F18" s="36">
        <f t="shared" si="1"/>
        <v>30674404270</v>
      </c>
      <c r="G18" s="38">
        <f t="shared" si="1"/>
        <v>30674404270</v>
      </c>
      <c r="H18" s="39">
        <f t="shared" si="1"/>
        <v>29508996958</v>
      </c>
      <c r="I18" s="35">
        <f t="shared" si="1"/>
        <v>32416976804</v>
      </c>
      <c r="J18" s="36">
        <f t="shared" si="1"/>
        <v>34261267108</v>
      </c>
      <c r="K18" s="38">
        <f t="shared" si="1"/>
        <v>36192708515</v>
      </c>
    </row>
    <row r="19" spans="1:11" ht="13.5">
      <c r="A19" s="34" t="s">
        <v>29</v>
      </c>
      <c r="B19" s="40">
        <f>+B10-B18</f>
        <v>-1750296993</v>
      </c>
      <c r="C19" s="41">
        <f aca="true" t="shared" si="2" ref="C19:K19">+C10-C18</f>
        <v>-1353764806</v>
      </c>
      <c r="D19" s="42">
        <f t="shared" si="2"/>
        <v>730068337</v>
      </c>
      <c r="E19" s="40">
        <f t="shared" si="2"/>
        <v>231184134</v>
      </c>
      <c r="F19" s="41">
        <f t="shared" si="2"/>
        <v>35280848</v>
      </c>
      <c r="G19" s="43">
        <f t="shared" si="2"/>
        <v>35280848</v>
      </c>
      <c r="H19" s="44">
        <f t="shared" si="2"/>
        <v>638383755</v>
      </c>
      <c r="I19" s="40">
        <f t="shared" si="2"/>
        <v>113230094</v>
      </c>
      <c r="J19" s="41">
        <f t="shared" si="2"/>
        <v>166050690</v>
      </c>
      <c r="K19" s="43">
        <f t="shared" si="2"/>
        <v>284330160</v>
      </c>
    </row>
    <row r="20" spans="1:11" ht="13.5">
      <c r="A20" s="22" t="s">
        <v>30</v>
      </c>
      <c r="B20" s="24">
        <v>2516428346</v>
      </c>
      <c r="C20" s="6">
        <v>2452210171</v>
      </c>
      <c r="D20" s="23">
        <v>2310451675</v>
      </c>
      <c r="E20" s="24">
        <v>2449910336</v>
      </c>
      <c r="F20" s="6">
        <v>2438525111</v>
      </c>
      <c r="G20" s="25">
        <v>2438525111</v>
      </c>
      <c r="H20" s="26">
        <v>2219025606</v>
      </c>
      <c r="I20" s="24">
        <v>2206735060</v>
      </c>
      <c r="J20" s="6">
        <v>2233164481</v>
      </c>
      <c r="K20" s="25">
        <v>2404501580</v>
      </c>
    </row>
    <row r="21" spans="1:11" ht="13.5">
      <c r="A21" s="22" t="s">
        <v>83</v>
      </c>
      <c r="B21" s="45">
        <v>0</v>
      </c>
      <c r="C21" s="46">
        <v>0</v>
      </c>
      <c r="D21" s="47">
        <v>0</v>
      </c>
      <c r="E21" s="45">
        <v>32815800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766131353</v>
      </c>
      <c r="C22" s="52">
        <f aca="true" t="shared" si="3" ref="C22:K22">SUM(C19:C21)</f>
        <v>1098445365</v>
      </c>
      <c r="D22" s="53">
        <f t="shared" si="3"/>
        <v>3040520012</v>
      </c>
      <c r="E22" s="51">
        <f t="shared" si="3"/>
        <v>2713910270</v>
      </c>
      <c r="F22" s="52">
        <f t="shared" si="3"/>
        <v>2473805959</v>
      </c>
      <c r="G22" s="54">
        <f t="shared" si="3"/>
        <v>2473805959</v>
      </c>
      <c r="H22" s="55">
        <f t="shared" si="3"/>
        <v>2857409361</v>
      </c>
      <c r="I22" s="51">
        <f t="shared" si="3"/>
        <v>2319965154</v>
      </c>
      <c r="J22" s="52">
        <f t="shared" si="3"/>
        <v>2399215171</v>
      </c>
      <c r="K22" s="54">
        <f t="shared" si="3"/>
        <v>2688831740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766131353</v>
      </c>
      <c r="C24" s="41">
        <f aca="true" t="shared" si="4" ref="C24:K24">SUM(C22:C23)</f>
        <v>1098445365</v>
      </c>
      <c r="D24" s="42">
        <f t="shared" si="4"/>
        <v>3040520012</v>
      </c>
      <c r="E24" s="40">
        <f t="shared" si="4"/>
        <v>2713910270</v>
      </c>
      <c r="F24" s="41">
        <f t="shared" si="4"/>
        <v>2473805959</v>
      </c>
      <c r="G24" s="43">
        <f t="shared" si="4"/>
        <v>2473805959</v>
      </c>
      <c r="H24" s="44">
        <f t="shared" si="4"/>
        <v>2857409361</v>
      </c>
      <c r="I24" s="40">
        <f t="shared" si="4"/>
        <v>2319965154</v>
      </c>
      <c r="J24" s="41">
        <f t="shared" si="4"/>
        <v>2399215171</v>
      </c>
      <c r="K24" s="43">
        <f t="shared" si="4"/>
        <v>2688831740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4114917582</v>
      </c>
      <c r="C27" s="7">
        <v>3968594187</v>
      </c>
      <c r="D27" s="64">
        <v>3199887262</v>
      </c>
      <c r="E27" s="65">
        <v>3860284040</v>
      </c>
      <c r="F27" s="7">
        <v>3723200044</v>
      </c>
      <c r="G27" s="66">
        <v>3723200044</v>
      </c>
      <c r="H27" s="67">
        <v>3047971959</v>
      </c>
      <c r="I27" s="65">
        <v>4023015060</v>
      </c>
      <c r="J27" s="7">
        <v>3990285387</v>
      </c>
      <c r="K27" s="66">
        <v>4160354391</v>
      </c>
    </row>
    <row r="28" spans="1:11" ht="13.5">
      <c r="A28" s="68" t="s">
        <v>30</v>
      </c>
      <c r="B28" s="6">
        <v>2564981572</v>
      </c>
      <c r="C28" s="6">
        <v>2444971046</v>
      </c>
      <c r="D28" s="23">
        <v>2307029349</v>
      </c>
      <c r="E28" s="24">
        <v>2379284040</v>
      </c>
      <c r="F28" s="6">
        <v>2377576467</v>
      </c>
      <c r="G28" s="25">
        <v>2377576467</v>
      </c>
      <c r="H28" s="26">
        <v>2155075713</v>
      </c>
      <c r="I28" s="24">
        <v>2202697060</v>
      </c>
      <c r="J28" s="6">
        <v>2233164480</v>
      </c>
      <c r="K28" s="25">
        <v>2404501580</v>
      </c>
    </row>
    <row r="29" spans="1:11" ht="13.5">
      <c r="A29" s="22" t="s">
        <v>86</v>
      </c>
      <c r="B29" s="6">
        <v>57530021</v>
      </c>
      <c r="C29" s="6">
        <v>155126698</v>
      </c>
      <c r="D29" s="23">
        <v>97925530</v>
      </c>
      <c r="E29" s="24">
        <v>100000000</v>
      </c>
      <c r="F29" s="6">
        <v>90899825</v>
      </c>
      <c r="G29" s="25">
        <v>90899825</v>
      </c>
      <c r="H29" s="26">
        <v>295700679</v>
      </c>
      <c r="I29" s="24">
        <v>158000000</v>
      </c>
      <c r="J29" s="6">
        <v>150000000</v>
      </c>
      <c r="K29" s="25">
        <v>150000000</v>
      </c>
    </row>
    <row r="30" spans="1:11" ht="13.5">
      <c r="A30" s="22" t="s">
        <v>34</v>
      </c>
      <c r="B30" s="6">
        <v>1387942005</v>
      </c>
      <c r="C30" s="6">
        <v>1194839430</v>
      </c>
      <c r="D30" s="23">
        <v>760760538</v>
      </c>
      <c r="E30" s="24">
        <v>1000000000</v>
      </c>
      <c r="F30" s="6">
        <v>1000000000</v>
      </c>
      <c r="G30" s="25">
        <v>1000000000</v>
      </c>
      <c r="H30" s="26">
        <v>446239231</v>
      </c>
      <c r="I30" s="24">
        <v>1500000000</v>
      </c>
      <c r="J30" s="6">
        <v>1300000000</v>
      </c>
      <c r="K30" s="25">
        <v>1300000000</v>
      </c>
    </row>
    <row r="31" spans="1:11" ht="13.5">
      <c r="A31" s="22" t="s">
        <v>35</v>
      </c>
      <c r="B31" s="6">
        <v>104463984</v>
      </c>
      <c r="C31" s="6">
        <v>173657015</v>
      </c>
      <c r="D31" s="23">
        <v>34171847</v>
      </c>
      <c r="E31" s="24">
        <v>381000000</v>
      </c>
      <c r="F31" s="6">
        <v>254723752</v>
      </c>
      <c r="G31" s="25">
        <v>254723752</v>
      </c>
      <c r="H31" s="26">
        <v>150956337</v>
      </c>
      <c r="I31" s="24">
        <v>162318000</v>
      </c>
      <c r="J31" s="6">
        <v>307120907</v>
      </c>
      <c r="K31" s="25">
        <v>305852811</v>
      </c>
    </row>
    <row r="32" spans="1:11" ht="13.5">
      <c r="A32" s="34" t="s">
        <v>36</v>
      </c>
      <c r="B32" s="7">
        <f>SUM(B28:B31)</f>
        <v>4114917582</v>
      </c>
      <c r="C32" s="7">
        <f aca="true" t="shared" si="5" ref="C32:K32">SUM(C28:C31)</f>
        <v>3968594189</v>
      </c>
      <c r="D32" s="64">
        <f t="shared" si="5"/>
        <v>3199887264</v>
      </c>
      <c r="E32" s="65">
        <f t="shared" si="5"/>
        <v>3860284040</v>
      </c>
      <c r="F32" s="7">
        <f t="shared" si="5"/>
        <v>3723200044</v>
      </c>
      <c r="G32" s="66">
        <f t="shared" si="5"/>
        <v>3723200044</v>
      </c>
      <c r="H32" s="67">
        <f t="shared" si="5"/>
        <v>3047971960</v>
      </c>
      <c r="I32" s="65">
        <f t="shared" si="5"/>
        <v>4023015060</v>
      </c>
      <c r="J32" s="7">
        <f t="shared" si="5"/>
        <v>3990285387</v>
      </c>
      <c r="K32" s="66">
        <f t="shared" si="5"/>
        <v>4160354391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4930010570</v>
      </c>
      <c r="C35" s="6">
        <v>6451566189</v>
      </c>
      <c r="D35" s="23">
        <v>8934082828</v>
      </c>
      <c r="E35" s="24">
        <v>7976125584</v>
      </c>
      <c r="F35" s="6">
        <v>9958717915</v>
      </c>
      <c r="G35" s="25">
        <v>9958717915</v>
      </c>
      <c r="H35" s="26">
        <v>12391804471</v>
      </c>
      <c r="I35" s="24">
        <v>11231612290</v>
      </c>
      <c r="J35" s="6">
        <v>12672171987</v>
      </c>
      <c r="K35" s="25">
        <v>14067116307</v>
      </c>
    </row>
    <row r="36" spans="1:11" ht="13.5">
      <c r="A36" s="22" t="s">
        <v>39</v>
      </c>
      <c r="B36" s="6">
        <v>33284125073</v>
      </c>
      <c r="C36" s="6">
        <v>36783629343</v>
      </c>
      <c r="D36" s="23">
        <v>39599684406</v>
      </c>
      <c r="E36" s="24">
        <v>40140135785</v>
      </c>
      <c r="F36" s="6">
        <v>40345772069</v>
      </c>
      <c r="G36" s="25">
        <v>40345772069</v>
      </c>
      <c r="H36" s="26">
        <v>41694031145</v>
      </c>
      <c r="I36" s="24">
        <v>42830192405</v>
      </c>
      <c r="J36" s="6">
        <v>44671825331</v>
      </c>
      <c r="K36" s="25">
        <v>46640567911</v>
      </c>
    </row>
    <row r="37" spans="1:11" ht="13.5">
      <c r="A37" s="22" t="s">
        <v>40</v>
      </c>
      <c r="B37" s="6">
        <v>7141095253</v>
      </c>
      <c r="C37" s="6">
        <v>9355394842</v>
      </c>
      <c r="D37" s="23">
        <v>10528788265</v>
      </c>
      <c r="E37" s="24">
        <v>8381525830</v>
      </c>
      <c r="F37" s="6">
        <v>10244161624</v>
      </c>
      <c r="G37" s="25">
        <v>10244161624</v>
      </c>
      <c r="H37" s="26">
        <v>11973426911</v>
      </c>
      <c r="I37" s="24">
        <v>11246590836</v>
      </c>
      <c r="J37" s="6">
        <v>11837542036</v>
      </c>
      <c r="K37" s="25">
        <v>12548769830</v>
      </c>
    </row>
    <row r="38" spans="1:11" ht="13.5">
      <c r="A38" s="22" t="s">
        <v>41</v>
      </c>
      <c r="B38" s="6">
        <v>12661983966</v>
      </c>
      <c r="C38" s="6">
        <v>14216768358</v>
      </c>
      <c r="D38" s="23">
        <v>15302185131</v>
      </c>
      <c r="E38" s="24">
        <v>14764224014</v>
      </c>
      <c r="F38" s="6">
        <v>14590577496</v>
      </c>
      <c r="G38" s="25">
        <v>14590577496</v>
      </c>
      <c r="H38" s="26">
        <v>14527240671</v>
      </c>
      <c r="I38" s="24">
        <v>14990202933</v>
      </c>
      <c r="J38" s="6">
        <v>15247135316</v>
      </c>
      <c r="K38" s="25">
        <v>15175693019</v>
      </c>
    </row>
    <row r="39" spans="1:11" ht="13.5">
      <c r="A39" s="22" t="s">
        <v>42</v>
      </c>
      <c r="B39" s="6">
        <v>18411056424</v>
      </c>
      <c r="C39" s="6">
        <v>19663032332</v>
      </c>
      <c r="D39" s="23">
        <v>22702793838</v>
      </c>
      <c r="E39" s="24">
        <v>24970511525</v>
      </c>
      <c r="F39" s="6">
        <v>25469750864</v>
      </c>
      <c r="G39" s="25">
        <v>25469750864</v>
      </c>
      <c r="H39" s="26">
        <v>27585168034</v>
      </c>
      <c r="I39" s="24">
        <v>27825010926</v>
      </c>
      <c r="J39" s="6">
        <v>30259319966</v>
      </c>
      <c r="K39" s="25">
        <v>32983221369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3121943755</v>
      </c>
      <c r="C42" s="6">
        <v>4066186898</v>
      </c>
      <c r="D42" s="23">
        <v>4375510218</v>
      </c>
      <c r="E42" s="24">
        <v>4769623250</v>
      </c>
      <c r="F42" s="6">
        <v>4143578470</v>
      </c>
      <c r="G42" s="25">
        <v>4143578470</v>
      </c>
      <c r="H42" s="26">
        <v>6111821945</v>
      </c>
      <c r="I42" s="24">
        <v>4161591335</v>
      </c>
      <c r="J42" s="6">
        <v>4636801719</v>
      </c>
      <c r="K42" s="25">
        <v>5025325646</v>
      </c>
    </row>
    <row r="43" spans="1:11" ht="13.5">
      <c r="A43" s="22" t="s">
        <v>45</v>
      </c>
      <c r="B43" s="6">
        <v>-4578093356</v>
      </c>
      <c r="C43" s="6">
        <v>-4087184499</v>
      </c>
      <c r="D43" s="23">
        <v>-3645773769</v>
      </c>
      <c r="E43" s="24">
        <v>-4459981492</v>
      </c>
      <c r="F43" s="6">
        <v>-4386835238</v>
      </c>
      <c r="G43" s="25">
        <v>-4386835238</v>
      </c>
      <c r="H43" s="26">
        <v>-6419616918</v>
      </c>
      <c r="I43" s="24">
        <v>-3961250692</v>
      </c>
      <c r="J43" s="6">
        <v>-3961777953</v>
      </c>
      <c r="K43" s="25">
        <v>-4148045779</v>
      </c>
    </row>
    <row r="44" spans="1:11" ht="13.5">
      <c r="A44" s="22" t="s">
        <v>46</v>
      </c>
      <c r="B44" s="6">
        <v>1208852039</v>
      </c>
      <c r="C44" s="6">
        <v>605219305</v>
      </c>
      <c r="D44" s="23">
        <v>254839184</v>
      </c>
      <c r="E44" s="24">
        <v>405965980</v>
      </c>
      <c r="F44" s="6">
        <v>406748369</v>
      </c>
      <c r="G44" s="25">
        <v>406748369</v>
      </c>
      <c r="H44" s="26">
        <v>1596399723</v>
      </c>
      <c r="I44" s="24">
        <v>445617475</v>
      </c>
      <c r="J44" s="6">
        <v>107463665</v>
      </c>
      <c r="K44" s="25">
        <v>-122885767</v>
      </c>
    </row>
    <row r="45" spans="1:11" ht="13.5">
      <c r="A45" s="34" t="s">
        <v>47</v>
      </c>
      <c r="B45" s="7">
        <v>600518418</v>
      </c>
      <c r="C45" s="7">
        <v>1184740124</v>
      </c>
      <c r="D45" s="64">
        <v>2169315803</v>
      </c>
      <c r="E45" s="65">
        <v>2623288707</v>
      </c>
      <c r="F45" s="7">
        <v>2332807404</v>
      </c>
      <c r="G45" s="66">
        <v>2332807404</v>
      </c>
      <c r="H45" s="67">
        <v>2311735075</v>
      </c>
      <c r="I45" s="65">
        <v>2978764470</v>
      </c>
      <c r="J45" s="7">
        <v>3761251901</v>
      </c>
      <c r="K45" s="66">
        <v>4515646001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731351696</v>
      </c>
      <c r="C48" s="6">
        <v>1185450690</v>
      </c>
      <c r="D48" s="23">
        <v>2188769480</v>
      </c>
      <c r="E48" s="24">
        <v>3481324784</v>
      </c>
      <c r="F48" s="6">
        <v>3094604593</v>
      </c>
      <c r="G48" s="25">
        <v>3094604593</v>
      </c>
      <c r="H48" s="26">
        <v>2935116604</v>
      </c>
      <c r="I48" s="24">
        <v>3720812355</v>
      </c>
      <c r="J48" s="6">
        <v>4518058287</v>
      </c>
      <c r="K48" s="25">
        <v>5304052713</v>
      </c>
    </row>
    <row r="49" spans="1:11" ht="13.5">
      <c r="A49" s="22" t="s">
        <v>50</v>
      </c>
      <c r="B49" s="6">
        <f>+B75</f>
        <v>3093328156.3544493</v>
      </c>
      <c r="C49" s="6">
        <f aca="true" t="shared" si="6" ref="C49:K49">+C75</f>
        <v>4724016541.899755</v>
      </c>
      <c r="D49" s="23">
        <f t="shared" si="6"/>
        <v>5259073233.6765785</v>
      </c>
      <c r="E49" s="24">
        <f t="shared" si="6"/>
        <v>3905094755.224319</v>
      </c>
      <c r="F49" s="6">
        <f t="shared" si="6"/>
        <v>4166908242.6421986</v>
      </c>
      <c r="G49" s="25">
        <f t="shared" si="6"/>
        <v>4166908242.6421986</v>
      </c>
      <c r="H49" s="26">
        <f t="shared" si="6"/>
        <v>2034206646.2078972</v>
      </c>
      <c r="I49" s="24">
        <f t="shared" si="6"/>
        <v>4150254013.766474</v>
      </c>
      <c r="J49" s="6">
        <f t="shared" si="6"/>
        <v>4109926616.858179</v>
      </c>
      <c r="K49" s="25">
        <f t="shared" si="6"/>
        <v>4133660938.139578</v>
      </c>
    </row>
    <row r="50" spans="1:11" ht="13.5">
      <c r="A50" s="34" t="s">
        <v>51</v>
      </c>
      <c r="B50" s="7">
        <f>+B48-B49</f>
        <v>-2361976460.3544493</v>
      </c>
      <c r="C50" s="7">
        <f aca="true" t="shared" si="7" ref="C50:K50">+C48-C49</f>
        <v>-3538565851.8997545</v>
      </c>
      <c r="D50" s="64">
        <f t="shared" si="7"/>
        <v>-3070303753.6765785</v>
      </c>
      <c r="E50" s="65">
        <f t="shared" si="7"/>
        <v>-423769971.224319</v>
      </c>
      <c r="F50" s="7">
        <f t="shared" si="7"/>
        <v>-1072303649.6421986</v>
      </c>
      <c r="G50" s="66">
        <f t="shared" si="7"/>
        <v>-1072303649.6421986</v>
      </c>
      <c r="H50" s="67">
        <f t="shared" si="7"/>
        <v>900909957.7921028</v>
      </c>
      <c r="I50" s="65">
        <f t="shared" si="7"/>
        <v>-429441658.76647377</v>
      </c>
      <c r="J50" s="7">
        <f t="shared" si="7"/>
        <v>408131670.1418209</v>
      </c>
      <c r="K50" s="66">
        <f t="shared" si="7"/>
        <v>1170391774.8604221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33094886927</v>
      </c>
      <c r="C53" s="6">
        <v>32710424425</v>
      </c>
      <c r="D53" s="23">
        <v>35281110426</v>
      </c>
      <c r="E53" s="24">
        <v>3860284040</v>
      </c>
      <c r="F53" s="6">
        <v>39556029620</v>
      </c>
      <c r="G53" s="25">
        <v>39556029620</v>
      </c>
      <c r="H53" s="26">
        <v>40655349875</v>
      </c>
      <c r="I53" s="24">
        <v>42060579694</v>
      </c>
      <c r="J53" s="6">
        <v>43887405359</v>
      </c>
      <c r="K53" s="25">
        <v>45824696792</v>
      </c>
    </row>
    <row r="54" spans="1:11" ht="13.5">
      <c r="A54" s="22" t="s">
        <v>82</v>
      </c>
      <c r="B54" s="6">
        <v>1507836554</v>
      </c>
      <c r="C54" s="6">
        <v>1417534570</v>
      </c>
      <c r="D54" s="23">
        <v>1546230626</v>
      </c>
      <c r="E54" s="24">
        <v>1961301772</v>
      </c>
      <c r="F54" s="6">
        <v>1865215102</v>
      </c>
      <c r="G54" s="25">
        <v>1865215102</v>
      </c>
      <c r="H54" s="26">
        <v>2035074429</v>
      </c>
      <c r="I54" s="24">
        <v>1957156352</v>
      </c>
      <c r="J54" s="6">
        <v>2190893230</v>
      </c>
      <c r="K54" s="25">
        <v>2311433686</v>
      </c>
    </row>
    <row r="55" spans="1:11" ht="13.5">
      <c r="A55" s="22" t="s">
        <v>54</v>
      </c>
      <c r="B55" s="6">
        <v>2092477851</v>
      </c>
      <c r="C55" s="6">
        <v>1952715107</v>
      </c>
      <c r="D55" s="23">
        <v>1565333684</v>
      </c>
      <c r="E55" s="24">
        <v>1201893139</v>
      </c>
      <c r="F55" s="6">
        <v>881208190</v>
      </c>
      <c r="G55" s="25">
        <v>881208190</v>
      </c>
      <c r="H55" s="26">
        <v>1077855204</v>
      </c>
      <c r="I55" s="24">
        <v>811718469</v>
      </c>
      <c r="J55" s="6">
        <v>1146555000</v>
      </c>
      <c r="K55" s="25">
        <v>1039350000</v>
      </c>
    </row>
    <row r="56" spans="1:11" ht="13.5">
      <c r="A56" s="22" t="s">
        <v>55</v>
      </c>
      <c r="B56" s="6">
        <v>1488778392</v>
      </c>
      <c r="C56" s="6">
        <v>1518031041</v>
      </c>
      <c r="D56" s="23">
        <v>1111523814</v>
      </c>
      <c r="E56" s="24">
        <v>0</v>
      </c>
      <c r="F56" s="6">
        <v>1347273148</v>
      </c>
      <c r="G56" s="25">
        <v>1347273148</v>
      </c>
      <c r="H56" s="26">
        <v>1066051784</v>
      </c>
      <c r="I56" s="24">
        <v>1643209521</v>
      </c>
      <c r="J56" s="6">
        <v>1848042659</v>
      </c>
      <c r="K56" s="25">
        <v>2121083605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808173522</v>
      </c>
      <c r="C59" s="6">
        <v>1348264188</v>
      </c>
      <c r="D59" s="23">
        <v>2012345318</v>
      </c>
      <c r="E59" s="24">
        <v>2177207524</v>
      </c>
      <c r="F59" s="6">
        <v>2177207524</v>
      </c>
      <c r="G59" s="25">
        <v>2177207524</v>
      </c>
      <c r="H59" s="26">
        <v>2177207524</v>
      </c>
      <c r="I59" s="24">
        <v>2398640856</v>
      </c>
      <c r="J59" s="6">
        <v>2637091939</v>
      </c>
      <c r="K59" s="25">
        <v>2902426986</v>
      </c>
    </row>
    <row r="60" spans="1:11" ht="13.5">
      <c r="A60" s="33" t="s">
        <v>58</v>
      </c>
      <c r="B60" s="6">
        <v>1201740454</v>
      </c>
      <c r="C60" s="6">
        <v>1865148347</v>
      </c>
      <c r="D60" s="23">
        <v>2503812193</v>
      </c>
      <c r="E60" s="24">
        <v>2723735374</v>
      </c>
      <c r="F60" s="6">
        <v>2723735374</v>
      </c>
      <c r="G60" s="25">
        <v>2723735374</v>
      </c>
      <c r="H60" s="26">
        <v>2723735374</v>
      </c>
      <c r="I60" s="24">
        <v>3061445685</v>
      </c>
      <c r="J60" s="6">
        <v>3344918562</v>
      </c>
      <c r="K60" s="25">
        <v>3659372160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28636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104357</v>
      </c>
      <c r="C64" s="92">
        <v>83236</v>
      </c>
      <c r="D64" s="93">
        <v>87947</v>
      </c>
      <c r="E64" s="91">
        <v>88696</v>
      </c>
      <c r="F64" s="92">
        <v>88696</v>
      </c>
      <c r="G64" s="93">
        <v>88696</v>
      </c>
      <c r="H64" s="94">
        <v>88696</v>
      </c>
      <c r="I64" s="91">
        <v>79581</v>
      </c>
      <c r="J64" s="92">
        <v>79581</v>
      </c>
      <c r="K64" s="93">
        <v>79581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0.9628684932529221</v>
      </c>
      <c r="C70" s="5">
        <f aca="true" t="shared" si="8" ref="C70:K70">IF(ISERROR(C71/C72),0,(C71/C72))</f>
        <v>0.9493647310713904</v>
      </c>
      <c r="D70" s="5">
        <f t="shared" si="8"/>
        <v>0.9500171820501695</v>
      </c>
      <c r="E70" s="5">
        <f t="shared" si="8"/>
        <v>0.931740631778361</v>
      </c>
      <c r="F70" s="5">
        <f t="shared" si="8"/>
        <v>0.9206815378457947</v>
      </c>
      <c r="G70" s="5">
        <f t="shared" si="8"/>
        <v>0.9206815378457947</v>
      </c>
      <c r="H70" s="5">
        <f t="shared" si="8"/>
        <v>0.9706821768822709</v>
      </c>
      <c r="I70" s="5">
        <f t="shared" si="8"/>
        <v>0.9294590323917131</v>
      </c>
      <c r="J70" s="5">
        <f t="shared" si="8"/>
        <v>0.9298790094774017</v>
      </c>
      <c r="K70" s="5">
        <f t="shared" si="8"/>
        <v>0.9299286117503023</v>
      </c>
    </row>
    <row r="71" spans="1:11" ht="12.75" hidden="1">
      <c r="A71" s="1" t="s">
        <v>88</v>
      </c>
      <c r="B71" s="1">
        <f>+B83</f>
        <v>19251069700</v>
      </c>
      <c r="C71" s="1">
        <f aca="true" t="shared" si="9" ref="C71:K71">+C83</f>
        <v>20786926167</v>
      </c>
      <c r="D71" s="1">
        <f t="shared" si="9"/>
        <v>22963164729</v>
      </c>
      <c r="E71" s="1">
        <f t="shared" si="9"/>
        <v>24207654736</v>
      </c>
      <c r="F71" s="1">
        <f t="shared" si="9"/>
        <v>23999479424</v>
      </c>
      <c r="G71" s="1">
        <f t="shared" si="9"/>
        <v>23999479424</v>
      </c>
      <c r="H71" s="1">
        <f t="shared" si="9"/>
        <v>24957149616</v>
      </c>
      <c r="I71" s="1">
        <f t="shared" si="9"/>
        <v>25983530323</v>
      </c>
      <c r="J71" s="1">
        <f t="shared" si="9"/>
        <v>27579772574</v>
      </c>
      <c r="K71" s="1">
        <f t="shared" si="9"/>
        <v>29148806470</v>
      </c>
    </row>
    <row r="72" spans="1:11" ht="12.75" hidden="1">
      <c r="A72" s="1" t="s">
        <v>89</v>
      </c>
      <c r="B72" s="1">
        <f>+B77</f>
        <v>19993456879</v>
      </c>
      <c r="C72" s="1">
        <f aca="true" t="shared" si="10" ref="C72:K72">+C77</f>
        <v>21895616602</v>
      </c>
      <c r="D72" s="1">
        <f t="shared" si="10"/>
        <v>24171315175</v>
      </c>
      <c r="E72" s="1">
        <f t="shared" si="10"/>
        <v>25981108809</v>
      </c>
      <c r="F72" s="1">
        <f t="shared" si="10"/>
        <v>26067080133</v>
      </c>
      <c r="G72" s="1">
        <f t="shared" si="10"/>
        <v>26067080133</v>
      </c>
      <c r="H72" s="1">
        <f t="shared" si="10"/>
        <v>25710938359</v>
      </c>
      <c r="I72" s="1">
        <f t="shared" si="10"/>
        <v>27955541253</v>
      </c>
      <c r="J72" s="1">
        <f t="shared" si="10"/>
        <v>29659528060</v>
      </c>
      <c r="K72" s="1">
        <f t="shared" si="10"/>
        <v>31345208763</v>
      </c>
    </row>
    <row r="73" spans="1:11" ht="12.75" hidden="1">
      <c r="A73" s="1" t="s">
        <v>90</v>
      </c>
      <c r="B73" s="1">
        <f>+B74</f>
        <v>1374598557.8333333</v>
      </c>
      <c r="C73" s="1">
        <f aca="true" t="shared" si="11" ref="C73:K73">+(C78+C80+C81+C82)-(B78+B80+B81+B82)</f>
        <v>806312161</v>
      </c>
      <c r="D73" s="1">
        <f t="shared" si="11"/>
        <v>1389335154</v>
      </c>
      <c r="E73" s="1">
        <f t="shared" si="11"/>
        <v>-1437360234</v>
      </c>
      <c r="F73" s="1">
        <f>+(F78+F80+F81+F82)-(D78+D80+D81+D82)</f>
        <v>793543443</v>
      </c>
      <c r="G73" s="1">
        <f>+(G78+G80+G81+G82)-(D78+D80+D81+D82)</f>
        <v>793543443</v>
      </c>
      <c r="H73" s="1">
        <f>+(H78+H80+H81+H82)-(D78+D80+D81+D82)</f>
        <v>3076708230</v>
      </c>
      <c r="I73" s="1">
        <f>+(I78+I80+I81+I82)-(E78+E80+E81+E82)</f>
        <v>2781948854</v>
      </c>
      <c r="J73" s="1">
        <f t="shared" si="11"/>
        <v>574345496</v>
      </c>
      <c r="K73" s="1">
        <f t="shared" si="11"/>
        <v>548248173</v>
      </c>
    </row>
    <row r="74" spans="1:11" ht="12.75" hidden="1">
      <c r="A74" s="1" t="s">
        <v>91</v>
      </c>
      <c r="B74" s="1">
        <f>+TREND(C74:E74)</f>
        <v>1374598557.8333333</v>
      </c>
      <c r="C74" s="1">
        <f>+C73</f>
        <v>806312161</v>
      </c>
      <c r="D74" s="1">
        <f aca="true" t="shared" si="12" ref="D74:K74">+D73</f>
        <v>1389335154</v>
      </c>
      <c r="E74" s="1">
        <f t="shared" si="12"/>
        <v>-1437360234</v>
      </c>
      <c r="F74" s="1">
        <f t="shared" si="12"/>
        <v>793543443</v>
      </c>
      <c r="G74" s="1">
        <f t="shared" si="12"/>
        <v>793543443</v>
      </c>
      <c r="H74" s="1">
        <f t="shared" si="12"/>
        <v>3076708230</v>
      </c>
      <c r="I74" s="1">
        <f t="shared" si="12"/>
        <v>2781948854</v>
      </c>
      <c r="J74" s="1">
        <f t="shared" si="12"/>
        <v>574345496</v>
      </c>
      <c r="K74" s="1">
        <f t="shared" si="12"/>
        <v>548248173</v>
      </c>
    </row>
    <row r="75" spans="1:11" ht="12.75" hidden="1">
      <c r="A75" s="1" t="s">
        <v>92</v>
      </c>
      <c r="B75" s="1">
        <f>+B84-(((B80+B81+B78)*B70)-B79)</f>
        <v>3093328156.3544493</v>
      </c>
      <c r="C75" s="1">
        <f aca="true" t="shared" si="13" ref="C75:K75">+C84-(((C80+C81+C78)*C70)-C79)</f>
        <v>4724016541.899755</v>
      </c>
      <c r="D75" s="1">
        <f t="shared" si="13"/>
        <v>5259073233.6765785</v>
      </c>
      <c r="E75" s="1">
        <f t="shared" si="13"/>
        <v>3905094755.224319</v>
      </c>
      <c r="F75" s="1">
        <f t="shared" si="13"/>
        <v>4166908242.6421986</v>
      </c>
      <c r="G75" s="1">
        <f t="shared" si="13"/>
        <v>4166908242.6421986</v>
      </c>
      <c r="H75" s="1">
        <f t="shared" si="13"/>
        <v>2034206646.2078972</v>
      </c>
      <c r="I75" s="1">
        <f t="shared" si="13"/>
        <v>4150254013.766474</v>
      </c>
      <c r="J75" s="1">
        <f t="shared" si="13"/>
        <v>4109926616.858179</v>
      </c>
      <c r="K75" s="1">
        <f t="shared" si="13"/>
        <v>4133660938.139578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19993456879</v>
      </c>
      <c r="C77" s="3">
        <v>21895616602</v>
      </c>
      <c r="D77" s="3">
        <v>24171315175</v>
      </c>
      <c r="E77" s="3">
        <v>25981108809</v>
      </c>
      <c r="F77" s="3">
        <v>26067080133</v>
      </c>
      <c r="G77" s="3">
        <v>26067080133</v>
      </c>
      <c r="H77" s="3">
        <v>25710938359</v>
      </c>
      <c r="I77" s="3">
        <v>27955541253</v>
      </c>
      <c r="J77" s="3">
        <v>29659528060</v>
      </c>
      <c r="K77" s="3">
        <v>31345208763</v>
      </c>
    </row>
    <row r="78" spans="1:11" ht="12.75" hidden="1">
      <c r="A78" s="2" t="s">
        <v>65</v>
      </c>
      <c r="B78" s="3">
        <v>58404812</v>
      </c>
      <c r="C78" s="3">
        <v>18825840</v>
      </c>
      <c r="D78" s="3">
        <v>25661496</v>
      </c>
      <c r="E78" s="3">
        <v>6366025</v>
      </c>
      <c r="F78" s="3">
        <v>27296340</v>
      </c>
      <c r="G78" s="3">
        <v>27296340</v>
      </c>
      <c r="H78" s="3">
        <v>338554940</v>
      </c>
      <c r="I78" s="3">
        <v>27565489</v>
      </c>
      <c r="J78" s="3">
        <v>27614929</v>
      </c>
      <c r="K78" s="3">
        <v>27466680</v>
      </c>
    </row>
    <row r="79" spans="1:11" ht="12.75" hidden="1">
      <c r="A79" s="2" t="s">
        <v>66</v>
      </c>
      <c r="B79" s="3">
        <v>6097894903</v>
      </c>
      <c r="C79" s="3">
        <v>8242236358</v>
      </c>
      <c r="D79" s="3">
        <v>9176702039</v>
      </c>
      <c r="E79" s="3">
        <v>7197369630</v>
      </c>
      <c r="F79" s="3">
        <v>8749818500</v>
      </c>
      <c r="G79" s="3">
        <v>8749818500</v>
      </c>
      <c r="H79" s="3">
        <v>10356084349</v>
      </c>
      <c r="I79" s="3">
        <v>9258896212</v>
      </c>
      <c r="J79" s="3">
        <v>9678118647</v>
      </c>
      <c r="K79" s="3">
        <v>10124005120</v>
      </c>
    </row>
    <row r="80" spans="1:11" ht="12.75" hidden="1">
      <c r="A80" s="2" t="s">
        <v>67</v>
      </c>
      <c r="B80" s="3">
        <v>2537093207</v>
      </c>
      <c r="C80" s="3">
        <v>3499849865</v>
      </c>
      <c r="D80" s="3">
        <v>4630010267</v>
      </c>
      <c r="E80" s="3">
        <v>3423485804</v>
      </c>
      <c r="F80" s="3">
        <v>5347876724</v>
      </c>
      <c r="G80" s="3">
        <v>5347876724</v>
      </c>
      <c r="H80" s="3">
        <v>6634318170</v>
      </c>
      <c r="I80" s="3">
        <v>5812009610</v>
      </c>
      <c r="J80" s="3">
        <v>6294203945</v>
      </c>
      <c r="K80" s="3">
        <v>6760635878</v>
      </c>
    </row>
    <row r="81" spans="1:11" ht="12.75" hidden="1">
      <c r="A81" s="2" t="s">
        <v>68</v>
      </c>
      <c r="B81" s="3">
        <v>1200509057</v>
      </c>
      <c r="C81" s="3">
        <v>1094808786</v>
      </c>
      <c r="D81" s="3">
        <v>1351392144</v>
      </c>
      <c r="E81" s="3">
        <v>1067507936</v>
      </c>
      <c r="F81" s="3">
        <v>1421555579</v>
      </c>
      <c r="G81" s="3">
        <v>1421555579</v>
      </c>
      <c r="H81" s="3">
        <v>1600352917</v>
      </c>
      <c r="I81" s="3">
        <v>1499740852</v>
      </c>
      <c r="J81" s="3">
        <v>1582226316</v>
      </c>
      <c r="K81" s="3">
        <v>1655008488</v>
      </c>
    </row>
    <row r="82" spans="1:11" ht="12.75" hidden="1">
      <c r="A82" s="2" t="s">
        <v>69</v>
      </c>
      <c r="B82" s="3">
        <v>106414732</v>
      </c>
      <c r="C82" s="3">
        <v>95249478</v>
      </c>
      <c r="D82" s="3">
        <v>91005216</v>
      </c>
      <c r="E82" s="3">
        <v>163349124</v>
      </c>
      <c r="F82" s="3">
        <v>94883923</v>
      </c>
      <c r="G82" s="3">
        <v>94883923</v>
      </c>
      <c r="H82" s="3">
        <v>601551326</v>
      </c>
      <c r="I82" s="3">
        <v>103341792</v>
      </c>
      <c r="J82" s="3">
        <v>112958049</v>
      </c>
      <c r="K82" s="3">
        <v>122140366</v>
      </c>
    </row>
    <row r="83" spans="1:11" ht="12.75" hidden="1">
      <c r="A83" s="2" t="s">
        <v>70</v>
      </c>
      <c r="B83" s="3">
        <v>19251069700</v>
      </c>
      <c r="C83" s="3">
        <v>20786926167</v>
      </c>
      <c r="D83" s="3">
        <v>22963164729</v>
      </c>
      <c r="E83" s="3">
        <v>24207654736</v>
      </c>
      <c r="F83" s="3">
        <v>23999479424</v>
      </c>
      <c r="G83" s="3">
        <v>23999479424</v>
      </c>
      <c r="H83" s="3">
        <v>24957149616</v>
      </c>
      <c r="I83" s="3">
        <v>25983530323</v>
      </c>
      <c r="J83" s="3">
        <v>27579772574</v>
      </c>
      <c r="K83" s="3">
        <v>29148806470</v>
      </c>
    </row>
    <row r="84" spans="1:11" ht="12.75" hidden="1">
      <c r="A84" s="2" t="s">
        <v>71</v>
      </c>
      <c r="B84" s="3">
        <v>650488867</v>
      </c>
      <c r="C84" s="3">
        <v>861659647</v>
      </c>
      <c r="D84" s="3">
        <v>1789185120</v>
      </c>
      <c r="E84" s="3">
        <v>898097954</v>
      </c>
      <c r="F84" s="3">
        <v>1674712322</v>
      </c>
      <c r="G84" s="3">
        <v>1674712322</v>
      </c>
      <c r="H84" s="3">
        <v>0</v>
      </c>
      <c r="I84" s="3">
        <v>1712951304</v>
      </c>
      <c r="J84" s="3">
        <v>1781613682</v>
      </c>
      <c r="K84" s="3">
        <v>1861146352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6652515085</v>
      </c>
      <c r="F85" s="3">
        <v>6652515085</v>
      </c>
      <c r="G85" s="3">
        <v>6652515085</v>
      </c>
      <c r="H85" s="3">
        <v>0</v>
      </c>
      <c r="I85" s="3">
        <v>7334397881</v>
      </c>
      <c r="J85" s="3">
        <v>7701117775</v>
      </c>
      <c r="K85" s="3">
        <v>8086173664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5747115000</v>
      </c>
      <c r="C5" s="6">
        <v>6219986169</v>
      </c>
      <c r="D5" s="23">
        <v>6570118000</v>
      </c>
      <c r="E5" s="24">
        <v>6907500000</v>
      </c>
      <c r="F5" s="6">
        <v>7013367000</v>
      </c>
      <c r="G5" s="25">
        <v>7013367000</v>
      </c>
      <c r="H5" s="26">
        <v>7822490040</v>
      </c>
      <c r="I5" s="24">
        <v>7497289350</v>
      </c>
      <c r="J5" s="6">
        <v>8014602330</v>
      </c>
      <c r="K5" s="25">
        <v>8567609870</v>
      </c>
    </row>
    <row r="6" spans="1:11" ht="13.5">
      <c r="A6" s="22" t="s">
        <v>18</v>
      </c>
      <c r="B6" s="6">
        <v>14284475718</v>
      </c>
      <c r="C6" s="6">
        <v>15597272215</v>
      </c>
      <c r="D6" s="23">
        <v>16571802000</v>
      </c>
      <c r="E6" s="24">
        <v>18265088429</v>
      </c>
      <c r="F6" s="6">
        <v>18423317164</v>
      </c>
      <c r="G6" s="25">
        <v>18423317164</v>
      </c>
      <c r="H6" s="26">
        <v>17180436526</v>
      </c>
      <c r="I6" s="24">
        <v>19336547430</v>
      </c>
      <c r="J6" s="6">
        <v>21179095540</v>
      </c>
      <c r="K6" s="25">
        <v>23158721970</v>
      </c>
    </row>
    <row r="7" spans="1:11" ht="13.5">
      <c r="A7" s="22" t="s">
        <v>19</v>
      </c>
      <c r="B7" s="6">
        <v>380544000</v>
      </c>
      <c r="C7" s="6">
        <v>540598857</v>
      </c>
      <c r="D7" s="23">
        <v>664334000</v>
      </c>
      <c r="E7" s="24">
        <v>1296055260</v>
      </c>
      <c r="F7" s="6">
        <v>462323928</v>
      </c>
      <c r="G7" s="25">
        <v>462323928</v>
      </c>
      <c r="H7" s="26">
        <v>598037821</v>
      </c>
      <c r="I7" s="24">
        <v>455655090</v>
      </c>
      <c r="J7" s="6">
        <v>428188780</v>
      </c>
      <c r="K7" s="25">
        <v>417066110</v>
      </c>
    </row>
    <row r="8" spans="1:11" ht="13.5">
      <c r="A8" s="22" t="s">
        <v>20</v>
      </c>
      <c r="B8" s="6">
        <v>2657498900</v>
      </c>
      <c r="C8" s="6">
        <v>2439255856</v>
      </c>
      <c r="D8" s="23">
        <v>2716460000</v>
      </c>
      <c r="E8" s="24">
        <v>3087888523</v>
      </c>
      <c r="F8" s="6">
        <v>5355544565</v>
      </c>
      <c r="G8" s="25">
        <v>5355544565</v>
      </c>
      <c r="H8" s="26">
        <v>5349615201</v>
      </c>
      <c r="I8" s="24">
        <v>5736951310</v>
      </c>
      <c r="J8" s="6">
        <v>6126574210</v>
      </c>
      <c r="K8" s="25">
        <v>6669891690</v>
      </c>
    </row>
    <row r="9" spans="1:11" ht="13.5">
      <c r="A9" s="22" t="s">
        <v>21</v>
      </c>
      <c r="B9" s="6">
        <v>3803192130</v>
      </c>
      <c r="C9" s="6">
        <v>4245626985</v>
      </c>
      <c r="D9" s="23">
        <v>4048458704</v>
      </c>
      <c r="E9" s="24">
        <v>3828123492</v>
      </c>
      <c r="F9" s="6">
        <v>1513155064</v>
      </c>
      <c r="G9" s="25">
        <v>1513155064</v>
      </c>
      <c r="H9" s="26">
        <v>2124682076</v>
      </c>
      <c r="I9" s="24">
        <v>2149019400</v>
      </c>
      <c r="J9" s="6">
        <v>2284537250</v>
      </c>
      <c r="K9" s="25">
        <v>2428161310</v>
      </c>
    </row>
    <row r="10" spans="1:11" ht="25.5">
      <c r="A10" s="27" t="s">
        <v>81</v>
      </c>
      <c r="B10" s="28">
        <f>SUM(B5:B9)</f>
        <v>26872825748</v>
      </c>
      <c r="C10" s="29">
        <f aca="true" t="shared" si="0" ref="C10:K10">SUM(C5:C9)</f>
        <v>29042740082</v>
      </c>
      <c r="D10" s="30">
        <f t="shared" si="0"/>
        <v>30571172704</v>
      </c>
      <c r="E10" s="28">
        <f t="shared" si="0"/>
        <v>33384655704</v>
      </c>
      <c r="F10" s="29">
        <f t="shared" si="0"/>
        <v>32767707721</v>
      </c>
      <c r="G10" s="31">
        <f t="shared" si="0"/>
        <v>32767707721</v>
      </c>
      <c r="H10" s="32">
        <f t="shared" si="0"/>
        <v>33075261664</v>
      </c>
      <c r="I10" s="28">
        <f t="shared" si="0"/>
        <v>35175462580</v>
      </c>
      <c r="J10" s="29">
        <f t="shared" si="0"/>
        <v>38032998110</v>
      </c>
      <c r="K10" s="31">
        <f t="shared" si="0"/>
        <v>41241450950</v>
      </c>
    </row>
    <row r="11" spans="1:11" ht="13.5">
      <c r="A11" s="22" t="s">
        <v>22</v>
      </c>
      <c r="B11" s="6">
        <v>7157526000</v>
      </c>
      <c r="C11" s="6">
        <v>8251751998</v>
      </c>
      <c r="D11" s="23">
        <v>8860254775</v>
      </c>
      <c r="E11" s="24">
        <v>9824017625</v>
      </c>
      <c r="F11" s="6">
        <v>9780760153</v>
      </c>
      <c r="G11" s="25">
        <v>9780760153</v>
      </c>
      <c r="H11" s="26">
        <v>10040236430</v>
      </c>
      <c r="I11" s="24">
        <v>10470211079</v>
      </c>
      <c r="J11" s="6">
        <v>11288481786</v>
      </c>
      <c r="K11" s="25">
        <v>12086746193</v>
      </c>
    </row>
    <row r="12" spans="1:11" ht="13.5">
      <c r="A12" s="22" t="s">
        <v>23</v>
      </c>
      <c r="B12" s="6">
        <v>100795066</v>
      </c>
      <c r="C12" s="6">
        <v>105334342</v>
      </c>
      <c r="D12" s="23">
        <v>110934000</v>
      </c>
      <c r="E12" s="24">
        <v>107946853</v>
      </c>
      <c r="F12" s="6">
        <v>107946853</v>
      </c>
      <c r="G12" s="25">
        <v>107946853</v>
      </c>
      <c r="H12" s="26">
        <v>119344337</v>
      </c>
      <c r="I12" s="24">
        <v>132014290</v>
      </c>
      <c r="J12" s="6">
        <v>141245210</v>
      </c>
      <c r="K12" s="25">
        <v>149993140</v>
      </c>
    </row>
    <row r="13" spans="1:11" ht="13.5">
      <c r="A13" s="22" t="s">
        <v>82</v>
      </c>
      <c r="B13" s="6">
        <v>1938879135</v>
      </c>
      <c r="C13" s="6">
        <v>1972413945</v>
      </c>
      <c r="D13" s="23">
        <v>2188667000</v>
      </c>
      <c r="E13" s="24">
        <v>2080882000</v>
      </c>
      <c r="F13" s="6">
        <v>2050098721</v>
      </c>
      <c r="G13" s="25">
        <v>2050098721</v>
      </c>
      <c r="H13" s="26">
        <v>2367335254</v>
      </c>
      <c r="I13" s="24">
        <v>2554436226</v>
      </c>
      <c r="J13" s="6">
        <v>2706729464</v>
      </c>
      <c r="K13" s="25">
        <v>2948471642</v>
      </c>
    </row>
    <row r="14" spans="1:11" ht="13.5">
      <c r="A14" s="22" t="s">
        <v>24</v>
      </c>
      <c r="B14" s="6">
        <v>950564919</v>
      </c>
      <c r="C14" s="6">
        <v>968805001</v>
      </c>
      <c r="D14" s="23">
        <v>897959000</v>
      </c>
      <c r="E14" s="24">
        <v>1466337000</v>
      </c>
      <c r="F14" s="6">
        <v>841444304</v>
      </c>
      <c r="G14" s="25">
        <v>841444304</v>
      </c>
      <c r="H14" s="26">
        <v>852319879</v>
      </c>
      <c r="I14" s="24">
        <v>857778878</v>
      </c>
      <c r="J14" s="6">
        <v>982615740</v>
      </c>
      <c r="K14" s="25">
        <v>963737783</v>
      </c>
    </row>
    <row r="15" spans="1:11" ht="13.5">
      <c r="A15" s="22" t="s">
        <v>25</v>
      </c>
      <c r="B15" s="6">
        <v>8436187386</v>
      </c>
      <c r="C15" s="6">
        <v>9515942407</v>
      </c>
      <c r="D15" s="23">
        <v>10232764990</v>
      </c>
      <c r="E15" s="24">
        <v>10840261560</v>
      </c>
      <c r="F15" s="6">
        <v>11541230238</v>
      </c>
      <c r="G15" s="25">
        <v>11541230238</v>
      </c>
      <c r="H15" s="26">
        <v>11541545418</v>
      </c>
      <c r="I15" s="24">
        <v>12484357038</v>
      </c>
      <c r="J15" s="6">
        <v>13681338544</v>
      </c>
      <c r="K15" s="25">
        <v>15006567786</v>
      </c>
    </row>
    <row r="16" spans="1:11" ht="13.5">
      <c r="A16" s="33" t="s">
        <v>26</v>
      </c>
      <c r="B16" s="6">
        <v>179772000</v>
      </c>
      <c r="C16" s="6">
        <v>208921191</v>
      </c>
      <c r="D16" s="23">
        <v>282815000</v>
      </c>
      <c r="E16" s="24">
        <v>226274730</v>
      </c>
      <c r="F16" s="6">
        <v>454203057</v>
      </c>
      <c r="G16" s="25">
        <v>454203057</v>
      </c>
      <c r="H16" s="26">
        <v>397900690</v>
      </c>
      <c r="I16" s="24">
        <v>481898000</v>
      </c>
      <c r="J16" s="6">
        <v>518079230</v>
      </c>
      <c r="K16" s="25">
        <v>556306990</v>
      </c>
    </row>
    <row r="17" spans="1:11" ht="13.5">
      <c r="A17" s="22" t="s">
        <v>27</v>
      </c>
      <c r="B17" s="6">
        <v>7935138897</v>
      </c>
      <c r="C17" s="6">
        <v>7090379660</v>
      </c>
      <c r="D17" s="23">
        <v>8768168619</v>
      </c>
      <c r="E17" s="24">
        <v>8151551182</v>
      </c>
      <c r="F17" s="6">
        <v>7479848624</v>
      </c>
      <c r="G17" s="25">
        <v>7479848624</v>
      </c>
      <c r="H17" s="26">
        <v>8282011387</v>
      </c>
      <c r="I17" s="24">
        <v>8246415759</v>
      </c>
      <c r="J17" s="6">
        <v>8650403366</v>
      </c>
      <c r="K17" s="25">
        <v>9217047485</v>
      </c>
    </row>
    <row r="18" spans="1:11" ht="13.5">
      <c r="A18" s="34" t="s">
        <v>28</v>
      </c>
      <c r="B18" s="35">
        <f>SUM(B11:B17)</f>
        <v>26698863403</v>
      </c>
      <c r="C18" s="36">
        <f aca="true" t="shared" si="1" ref="C18:K18">SUM(C11:C17)</f>
        <v>28113548544</v>
      </c>
      <c r="D18" s="37">
        <f t="shared" si="1"/>
        <v>31341563384</v>
      </c>
      <c r="E18" s="35">
        <f t="shared" si="1"/>
        <v>32697270950</v>
      </c>
      <c r="F18" s="36">
        <f t="shared" si="1"/>
        <v>32255531950</v>
      </c>
      <c r="G18" s="38">
        <f t="shared" si="1"/>
        <v>32255531950</v>
      </c>
      <c r="H18" s="39">
        <f t="shared" si="1"/>
        <v>33600693395</v>
      </c>
      <c r="I18" s="35">
        <f t="shared" si="1"/>
        <v>35227111270</v>
      </c>
      <c r="J18" s="36">
        <f t="shared" si="1"/>
        <v>37968893340</v>
      </c>
      <c r="K18" s="38">
        <f t="shared" si="1"/>
        <v>40928871019</v>
      </c>
    </row>
    <row r="19" spans="1:11" ht="13.5">
      <c r="A19" s="34" t="s">
        <v>29</v>
      </c>
      <c r="B19" s="40">
        <f>+B10-B18</f>
        <v>173962345</v>
      </c>
      <c r="C19" s="41">
        <f aca="true" t="shared" si="2" ref="C19:K19">+C10-C18</f>
        <v>929191538</v>
      </c>
      <c r="D19" s="42">
        <f t="shared" si="2"/>
        <v>-770390680</v>
      </c>
      <c r="E19" s="40">
        <f t="shared" si="2"/>
        <v>687384754</v>
      </c>
      <c r="F19" s="41">
        <f t="shared" si="2"/>
        <v>512175771</v>
      </c>
      <c r="G19" s="43">
        <f t="shared" si="2"/>
        <v>512175771</v>
      </c>
      <c r="H19" s="44">
        <f t="shared" si="2"/>
        <v>-525431731</v>
      </c>
      <c r="I19" s="40">
        <f t="shared" si="2"/>
        <v>-51648690</v>
      </c>
      <c r="J19" s="41">
        <f t="shared" si="2"/>
        <v>64104770</v>
      </c>
      <c r="K19" s="43">
        <f t="shared" si="2"/>
        <v>312579931</v>
      </c>
    </row>
    <row r="20" spans="1:11" ht="13.5">
      <c r="A20" s="22" t="s">
        <v>30</v>
      </c>
      <c r="B20" s="24">
        <v>2779110434</v>
      </c>
      <c r="C20" s="6">
        <v>3331031272</v>
      </c>
      <c r="D20" s="23">
        <v>2968039000</v>
      </c>
      <c r="E20" s="24">
        <v>3807035850</v>
      </c>
      <c r="F20" s="6">
        <v>3771386600</v>
      </c>
      <c r="G20" s="25">
        <v>3771386600</v>
      </c>
      <c r="H20" s="26">
        <v>2642970293</v>
      </c>
      <c r="I20" s="24">
        <v>3493321800</v>
      </c>
      <c r="J20" s="6">
        <v>3629292050</v>
      </c>
      <c r="K20" s="25">
        <v>3903462800</v>
      </c>
    </row>
    <row r="21" spans="1:11" ht="13.5">
      <c r="A21" s="22" t="s">
        <v>83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2953072779</v>
      </c>
      <c r="C22" s="52">
        <f aca="true" t="shared" si="3" ref="C22:K22">SUM(C19:C21)</f>
        <v>4260222810</v>
      </c>
      <c r="D22" s="53">
        <f t="shared" si="3"/>
        <v>2197648320</v>
      </c>
      <c r="E22" s="51">
        <f t="shared" si="3"/>
        <v>4494420604</v>
      </c>
      <c r="F22" s="52">
        <f t="shared" si="3"/>
        <v>4283562371</v>
      </c>
      <c r="G22" s="54">
        <f t="shared" si="3"/>
        <v>4283562371</v>
      </c>
      <c r="H22" s="55">
        <f t="shared" si="3"/>
        <v>2117538562</v>
      </c>
      <c r="I22" s="51">
        <f t="shared" si="3"/>
        <v>3441673110</v>
      </c>
      <c r="J22" s="52">
        <f t="shared" si="3"/>
        <v>3693396820</v>
      </c>
      <c r="K22" s="54">
        <f t="shared" si="3"/>
        <v>4216042731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2953072779</v>
      </c>
      <c r="C24" s="41">
        <f aca="true" t="shared" si="4" ref="C24:K24">SUM(C22:C23)</f>
        <v>4260222810</v>
      </c>
      <c r="D24" s="42">
        <f t="shared" si="4"/>
        <v>2197648320</v>
      </c>
      <c r="E24" s="40">
        <f t="shared" si="4"/>
        <v>4494420604</v>
      </c>
      <c r="F24" s="41">
        <f t="shared" si="4"/>
        <v>4283562371</v>
      </c>
      <c r="G24" s="43">
        <f t="shared" si="4"/>
        <v>4283562371</v>
      </c>
      <c r="H24" s="44">
        <f t="shared" si="4"/>
        <v>2117538562</v>
      </c>
      <c r="I24" s="40">
        <f t="shared" si="4"/>
        <v>3441673110</v>
      </c>
      <c r="J24" s="41">
        <f t="shared" si="4"/>
        <v>3693396820</v>
      </c>
      <c r="K24" s="43">
        <f t="shared" si="4"/>
        <v>4216042731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4716504000</v>
      </c>
      <c r="C27" s="7">
        <v>4902924000</v>
      </c>
      <c r="D27" s="64">
        <v>5466428000</v>
      </c>
      <c r="E27" s="65">
        <v>7340084000</v>
      </c>
      <c r="F27" s="7">
        <v>7335632000</v>
      </c>
      <c r="G27" s="66">
        <v>7335632000</v>
      </c>
      <c r="H27" s="67">
        <v>4783399000</v>
      </c>
      <c r="I27" s="65">
        <v>7110162000</v>
      </c>
      <c r="J27" s="7">
        <v>7688341000</v>
      </c>
      <c r="K27" s="66">
        <v>7774881000</v>
      </c>
    </row>
    <row r="28" spans="1:11" ht="13.5">
      <c r="A28" s="68" t="s">
        <v>30</v>
      </c>
      <c r="B28" s="6">
        <v>2779110000</v>
      </c>
      <c r="C28" s="6">
        <v>3331031000</v>
      </c>
      <c r="D28" s="23">
        <v>2968039000</v>
      </c>
      <c r="E28" s="24">
        <v>3807036000</v>
      </c>
      <c r="F28" s="6">
        <v>3771386000</v>
      </c>
      <c r="G28" s="25">
        <v>3771386000</v>
      </c>
      <c r="H28" s="26">
        <v>2482639000</v>
      </c>
      <c r="I28" s="24">
        <v>3427476000</v>
      </c>
      <c r="J28" s="6">
        <v>3559428000</v>
      </c>
      <c r="K28" s="25">
        <v>3829750000</v>
      </c>
    </row>
    <row r="29" spans="1:11" ht="13.5">
      <c r="A29" s="22" t="s">
        <v>86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1000000000</v>
      </c>
      <c r="C30" s="6">
        <v>0</v>
      </c>
      <c r="D30" s="23">
        <v>171914000</v>
      </c>
      <c r="E30" s="24">
        <v>1000000000</v>
      </c>
      <c r="F30" s="6">
        <v>1000000000</v>
      </c>
      <c r="G30" s="25">
        <v>1000000000</v>
      </c>
      <c r="H30" s="26">
        <v>199499000</v>
      </c>
      <c r="I30" s="24">
        <v>1000000000</v>
      </c>
      <c r="J30" s="6">
        <v>1000000000</v>
      </c>
      <c r="K30" s="25">
        <v>1000000000</v>
      </c>
    </row>
    <row r="31" spans="1:11" ht="13.5">
      <c r="A31" s="22" t="s">
        <v>35</v>
      </c>
      <c r="B31" s="6">
        <v>937394000</v>
      </c>
      <c r="C31" s="6">
        <v>1571893000</v>
      </c>
      <c r="D31" s="23">
        <v>2326475000</v>
      </c>
      <c r="E31" s="24">
        <v>2533048000</v>
      </c>
      <c r="F31" s="6">
        <v>2564246000</v>
      </c>
      <c r="G31" s="25">
        <v>2564246000</v>
      </c>
      <c r="H31" s="26">
        <v>2101261000</v>
      </c>
      <c r="I31" s="24">
        <v>2682686000</v>
      </c>
      <c r="J31" s="6">
        <v>3128913000</v>
      </c>
      <c r="K31" s="25">
        <v>2945131000</v>
      </c>
    </row>
    <row r="32" spans="1:11" ht="13.5">
      <c r="A32" s="34" t="s">
        <v>36</v>
      </c>
      <c r="B32" s="7">
        <f>SUM(B28:B31)</f>
        <v>4716504000</v>
      </c>
      <c r="C32" s="7">
        <f aca="true" t="shared" si="5" ref="C32:K32">SUM(C28:C31)</f>
        <v>4902924000</v>
      </c>
      <c r="D32" s="64">
        <f t="shared" si="5"/>
        <v>5466428000</v>
      </c>
      <c r="E32" s="65">
        <f t="shared" si="5"/>
        <v>7340084000</v>
      </c>
      <c r="F32" s="7">
        <f t="shared" si="5"/>
        <v>7335632000</v>
      </c>
      <c r="G32" s="66">
        <f t="shared" si="5"/>
        <v>7335632000</v>
      </c>
      <c r="H32" s="67">
        <f t="shared" si="5"/>
        <v>4783399000</v>
      </c>
      <c r="I32" s="65">
        <f t="shared" si="5"/>
        <v>7110162000</v>
      </c>
      <c r="J32" s="7">
        <f t="shared" si="5"/>
        <v>7688341000</v>
      </c>
      <c r="K32" s="66">
        <f t="shared" si="5"/>
        <v>7774881000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12818086000</v>
      </c>
      <c r="C35" s="6">
        <v>15059946000</v>
      </c>
      <c r="D35" s="23">
        <v>14315463000</v>
      </c>
      <c r="E35" s="24">
        <v>16466103041</v>
      </c>
      <c r="F35" s="6">
        <v>16210882487</v>
      </c>
      <c r="G35" s="25">
        <v>16210882487</v>
      </c>
      <c r="H35" s="26">
        <v>14343257000</v>
      </c>
      <c r="I35" s="24">
        <v>15035207097</v>
      </c>
      <c r="J35" s="6">
        <v>15042404941</v>
      </c>
      <c r="K35" s="25">
        <v>15462876198</v>
      </c>
    </row>
    <row r="36" spans="1:11" ht="13.5">
      <c r="A36" s="22" t="s">
        <v>39</v>
      </c>
      <c r="B36" s="6">
        <v>42577437000</v>
      </c>
      <c r="C36" s="6">
        <v>45079185000</v>
      </c>
      <c r="D36" s="23">
        <v>48301228000</v>
      </c>
      <c r="E36" s="24">
        <v>54530664083</v>
      </c>
      <c r="F36" s="6">
        <v>54500474083</v>
      </c>
      <c r="G36" s="25">
        <v>54500474083</v>
      </c>
      <c r="H36" s="26">
        <v>50496502000</v>
      </c>
      <c r="I36" s="24">
        <v>58147514943</v>
      </c>
      <c r="J36" s="6">
        <v>63120510264</v>
      </c>
      <c r="K36" s="25">
        <v>68002560530</v>
      </c>
    </row>
    <row r="37" spans="1:11" ht="13.5">
      <c r="A37" s="22" t="s">
        <v>40</v>
      </c>
      <c r="B37" s="6">
        <v>10594766000</v>
      </c>
      <c r="C37" s="6">
        <v>11448109000</v>
      </c>
      <c r="D37" s="23">
        <v>11300859000</v>
      </c>
      <c r="E37" s="24">
        <v>11347683728</v>
      </c>
      <c r="F37" s="6">
        <v>11348890727</v>
      </c>
      <c r="G37" s="25">
        <v>11348890727</v>
      </c>
      <c r="H37" s="26">
        <v>11863029000</v>
      </c>
      <c r="I37" s="24">
        <v>11511703753</v>
      </c>
      <c r="J37" s="6">
        <v>11728685597</v>
      </c>
      <c r="K37" s="25">
        <v>12119120787</v>
      </c>
    </row>
    <row r="38" spans="1:11" ht="13.5">
      <c r="A38" s="22" t="s">
        <v>41</v>
      </c>
      <c r="B38" s="6">
        <v>12403651000</v>
      </c>
      <c r="C38" s="6">
        <v>11990573000</v>
      </c>
      <c r="D38" s="23">
        <v>12197749000</v>
      </c>
      <c r="E38" s="24">
        <v>12474404155</v>
      </c>
      <c r="F38" s="6">
        <v>12247814155</v>
      </c>
      <c r="G38" s="25">
        <v>12247814155</v>
      </c>
      <c r="H38" s="26">
        <v>11901884000</v>
      </c>
      <c r="I38" s="24">
        <v>12721318783</v>
      </c>
      <c r="J38" s="6">
        <v>12868006826</v>
      </c>
      <c r="K38" s="25">
        <v>13087342765</v>
      </c>
    </row>
    <row r="39" spans="1:11" ht="13.5">
      <c r="A39" s="22" t="s">
        <v>42</v>
      </c>
      <c r="B39" s="6">
        <v>32397106000</v>
      </c>
      <c r="C39" s="6">
        <v>36700449000</v>
      </c>
      <c r="D39" s="23">
        <v>39118083000</v>
      </c>
      <c r="E39" s="24">
        <v>47174679241</v>
      </c>
      <c r="F39" s="6">
        <v>47114651688</v>
      </c>
      <c r="G39" s="25">
        <v>47114651688</v>
      </c>
      <c r="H39" s="26">
        <v>41074846000</v>
      </c>
      <c r="I39" s="24">
        <v>48949699504</v>
      </c>
      <c r="J39" s="6">
        <v>53566222782</v>
      </c>
      <c r="K39" s="25">
        <v>58258973176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4024457000</v>
      </c>
      <c r="C42" s="6">
        <v>7037273000</v>
      </c>
      <c r="D42" s="23">
        <v>5119974000</v>
      </c>
      <c r="E42" s="24">
        <v>6016701783</v>
      </c>
      <c r="F42" s="6">
        <v>6463308256</v>
      </c>
      <c r="G42" s="25">
        <v>6463308256</v>
      </c>
      <c r="H42" s="26">
        <v>5110696000</v>
      </c>
      <c r="I42" s="24">
        <v>5542319174</v>
      </c>
      <c r="J42" s="6">
        <v>6084280389</v>
      </c>
      <c r="K42" s="25">
        <v>6801438224</v>
      </c>
    </row>
    <row r="43" spans="1:11" ht="13.5">
      <c r="A43" s="22" t="s">
        <v>45</v>
      </c>
      <c r="B43" s="6">
        <v>-4709909000</v>
      </c>
      <c r="C43" s="6">
        <v>-4891549000</v>
      </c>
      <c r="D43" s="23">
        <v>-5338579000</v>
      </c>
      <c r="E43" s="24">
        <v>-7317651732</v>
      </c>
      <c r="F43" s="6">
        <v>-7313200434</v>
      </c>
      <c r="G43" s="25">
        <v>-7313200434</v>
      </c>
      <c r="H43" s="26">
        <v>-4760042000</v>
      </c>
      <c r="I43" s="24">
        <v>-7196864908</v>
      </c>
      <c r="J43" s="6">
        <v>-7705559060</v>
      </c>
      <c r="K43" s="25">
        <v>-7792135170</v>
      </c>
    </row>
    <row r="44" spans="1:11" ht="13.5">
      <c r="A44" s="22" t="s">
        <v>46</v>
      </c>
      <c r="B44" s="6">
        <v>-7396000</v>
      </c>
      <c r="C44" s="6">
        <v>-1096160000</v>
      </c>
      <c r="D44" s="23">
        <v>-400374000</v>
      </c>
      <c r="E44" s="24">
        <v>345254729</v>
      </c>
      <c r="F44" s="6">
        <v>339313729</v>
      </c>
      <c r="G44" s="25">
        <v>339313729</v>
      </c>
      <c r="H44" s="26">
        <v>-551155000</v>
      </c>
      <c r="I44" s="24">
        <v>268979119</v>
      </c>
      <c r="J44" s="6">
        <v>94555164</v>
      </c>
      <c r="K44" s="25">
        <v>228307267</v>
      </c>
    </row>
    <row r="45" spans="1:11" ht="13.5">
      <c r="A45" s="34" t="s">
        <v>47</v>
      </c>
      <c r="B45" s="7">
        <v>6166809001</v>
      </c>
      <c r="C45" s="7">
        <v>7216329000</v>
      </c>
      <c r="D45" s="64">
        <v>6597350000</v>
      </c>
      <c r="E45" s="65">
        <v>5380625670</v>
      </c>
      <c r="F45" s="7">
        <v>5825742553</v>
      </c>
      <c r="G45" s="66">
        <v>5825742553</v>
      </c>
      <c r="H45" s="67">
        <v>6386707000</v>
      </c>
      <c r="I45" s="65">
        <v>4770896004</v>
      </c>
      <c r="J45" s="7">
        <v>3244172497</v>
      </c>
      <c r="K45" s="66">
        <v>2481782818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6166809000</v>
      </c>
      <c r="C48" s="6">
        <v>7216329000</v>
      </c>
      <c r="D48" s="23">
        <v>6597350000</v>
      </c>
      <c r="E48" s="24">
        <v>7982744551</v>
      </c>
      <c r="F48" s="6">
        <v>5825744551</v>
      </c>
      <c r="G48" s="25">
        <v>5825744551</v>
      </c>
      <c r="H48" s="26">
        <v>6386707000</v>
      </c>
      <c r="I48" s="24">
        <v>6373258327</v>
      </c>
      <c r="J48" s="6">
        <v>5845732481</v>
      </c>
      <c r="K48" s="25">
        <v>5608926413</v>
      </c>
    </row>
    <row r="49" spans="1:11" ht="13.5">
      <c r="A49" s="22" t="s">
        <v>50</v>
      </c>
      <c r="B49" s="6">
        <f>+B75</f>
        <v>5335182178.50723</v>
      </c>
      <c r="C49" s="6">
        <f aca="true" t="shared" si="6" ref="C49:K49">+C75</f>
        <v>5856317249.935777</v>
      </c>
      <c r="D49" s="23">
        <f t="shared" si="6"/>
        <v>5936330790.223949</v>
      </c>
      <c r="E49" s="24">
        <f t="shared" si="6"/>
        <v>3419761938.318408</v>
      </c>
      <c r="F49" s="6">
        <f t="shared" si="6"/>
        <v>1634269831.5231361</v>
      </c>
      <c r="G49" s="25">
        <f t="shared" si="6"/>
        <v>1634269831.5231361</v>
      </c>
      <c r="H49" s="26">
        <f t="shared" si="6"/>
        <v>237421991.8059225</v>
      </c>
      <c r="I49" s="24">
        <f t="shared" si="6"/>
        <v>3228601274.9088497</v>
      </c>
      <c r="J49" s="6">
        <f t="shared" si="6"/>
        <v>1838529674.8595123</v>
      </c>
      <c r="K49" s="25">
        <f t="shared" si="6"/>
        <v>746831667.5796642</v>
      </c>
    </row>
    <row r="50" spans="1:11" ht="13.5">
      <c r="A50" s="34" t="s">
        <v>51</v>
      </c>
      <c r="B50" s="7">
        <f>+B48-B49</f>
        <v>831626821.4927702</v>
      </c>
      <c r="C50" s="7">
        <f aca="true" t="shared" si="7" ref="C50:K50">+C48-C49</f>
        <v>1360011750.0642233</v>
      </c>
      <c r="D50" s="64">
        <f t="shared" si="7"/>
        <v>661019209.7760506</v>
      </c>
      <c r="E50" s="65">
        <f t="shared" si="7"/>
        <v>4562982612.681592</v>
      </c>
      <c r="F50" s="7">
        <f t="shared" si="7"/>
        <v>4191474719.476864</v>
      </c>
      <c r="G50" s="66">
        <f t="shared" si="7"/>
        <v>4191474719.476864</v>
      </c>
      <c r="H50" s="67">
        <f t="shared" si="7"/>
        <v>6149285008.1940775</v>
      </c>
      <c r="I50" s="65">
        <f t="shared" si="7"/>
        <v>3144657052.0911503</v>
      </c>
      <c r="J50" s="7">
        <f t="shared" si="7"/>
        <v>4007202806.1404877</v>
      </c>
      <c r="K50" s="66">
        <f t="shared" si="7"/>
        <v>4862094745.420336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45007719000</v>
      </c>
      <c r="C53" s="6">
        <v>48191024299</v>
      </c>
      <c r="D53" s="23">
        <v>54406804999</v>
      </c>
      <c r="E53" s="24">
        <v>54405709991</v>
      </c>
      <c r="F53" s="6">
        <v>53752060991</v>
      </c>
      <c r="G53" s="25">
        <v>53752060991</v>
      </c>
      <c r="H53" s="26">
        <v>39484229354</v>
      </c>
      <c r="I53" s="24">
        <v>57060781237</v>
      </c>
      <c r="J53" s="6">
        <v>61993064023</v>
      </c>
      <c r="K53" s="25">
        <v>66834645283</v>
      </c>
    </row>
    <row r="54" spans="1:11" ht="13.5">
      <c r="A54" s="22" t="s">
        <v>82</v>
      </c>
      <c r="B54" s="6">
        <v>1938879135</v>
      </c>
      <c r="C54" s="6">
        <v>1972413945</v>
      </c>
      <c r="D54" s="23">
        <v>2188667000</v>
      </c>
      <c r="E54" s="24">
        <v>2080882000</v>
      </c>
      <c r="F54" s="6">
        <v>2050098721</v>
      </c>
      <c r="G54" s="25">
        <v>2050098721</v>
      </c>
      <c r="H54" s="26">
        <v>2367335254</v>
      </c>
      <c r="I54" s="24">
        <v>2554436226</v>
      </c>
      <c r="J54" s="6">
        <v>2706729464</v>
      </c>
      <c r="K54" s="25">
        <v>2948471642</v>
      </c>
    </row>
    <row r="55" spans="1:11" ht="13.5">
      <c r="A55" s="22" t="s">
        <v>54</v>
      </c>
      <c r="B55" s="6">
        <v>1730332000</v>
      </c>
      <c r="C55" s="6">
        <v>1767799000</v>
      </c>
      <c r="D55" s="23">
        <v>3604921000</v>
      </c>
      <c r="E55" s="24">
        <v>3317005000</v>
      </c>
      <c r="F55" s="6">
        <v>3160813000</v>
      </c>
      <c r="G55" s="25">
        <v>3160813000</v>
      </c>
      <c r="H55" s="26">
        <v>1966859000</v>
      </c>
      <c r="I55" s="24">
        <v>3376270000</v>
      </c>
      <c r="J55" s="6">
        <v>3375046000</v>
      </c>
      <c r="K55" s="25">
        <v>3714068000</v>
      </c>
    </row>
    <row r="56" spans="1:11" ht="13.5">
      <c r="A56" s="22" t="s">
        <v>55</v>
      </c>
      <c r="B56" s="6">
        <v>3010049701</v>
      </c>
      <c r="C56" s="6">
        <v>2892428006</v>
      </c>
      <c r="D56" s="23">
        <v>2487235000</v>
      </c>
      <c r="E56" s="24">
        <v>3949554426</v>
      </c>
      <c r="F56" s="6">
        <v>3825205000</v>
      </c>
      <c r="G56" s="25">
        <v>3825205000</v>
      </c>
      <c r="H56" s="26">
        <v>0</v>
      </c>
      <c r="I56" s="24">
        <v>4576285000</v>
      </c>
      <c r="J56" s="6">
        <v>4838134000</v>
      </c>
      <c r="K56" s="25">
        <v>5247792000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1305077000</v>
      </c>
      <c r="C59" s="6">
        <v>1494154000</v>
      </c>
      <c r="D59" s="23">
        <v>1721398000</v>
      </c>
      <c r="E59" s="24">
        <v>1654765000</v>
      </c>
      <c r="F59" s="6">
        <v>1951723000</v>
      </c>
      <c r="G59" s="25">
        <v>1951723000</v>
      </c>
      <c r="H59" s="26">
        <v>1844623000</v>
      </c>
      <c r="I59" s="24">
        <v>1526495000</v>
      </c>
      <c r="J59" s="6">
        <v>1679101000</v>
      </c>
      <c r="K59" s="25">
        <v>1850518000</v>
      </c>
    </row>
    <row r="60" spans="1:11" ht="13.5">
      <c r="A60" s="33" t="s">
        <v>58</v>
      </c>
      <c r="B60" s="6">
        <v>2795722536</v>
      </c>
      <c r="C60" s="6">
        <v>2984953811</v>
      </c>
      <c r="D60" s="23">
        <v>1935904028</v>
      </c>
      <c r="E60" s="24">
        <v>2827232951</v>
      </c>
      <c r="F60" s="6">
        <v>2826230279</v>
      </c>
      <c r="G60" s="25">
        <v>2826230279</v>
      </c>
      <c r="H60" s="26">
        <v>2789357450</v>
      </c>
      <c r="I60" s="24">
        <v>3221751930</v>
      </c>
      <c r="J60" s="6">
        <v>3378737710</v>
      </c>
      <c r="K60" s="25">
        <v>3673198980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73447</v>
      </c>
      <c r="C62" s="92">
        <v>125307</v>
      </c>
      <c r="D62" s="93">
        <v>127855</v>
      </c>
      <c r="E62" s="91">
        <v>127855</v>
      </c>
      <c r="F62" s="92">
        <v>125562</v>
      </c>
      <c r="G62" s="93">
        <v>125562</v>
      </c>
      <c r="H62" s="94">
        <v>0</v>
      </c>
      <c r="I62" s="91">
        <v>126962</v>
      </c>
      <c r="J62" s="92">
        <v>124962</v>
      </c>
      <c r="K62" s="93">
        <v>122000</v>
      </c>
    </row>
    <row r="63" spans="1:11" ht="13.5">
      <c r="A63" s="90" t="s">
        <v>61</v>
      </c>
      <c r="B63" s="91">
        <v>171844</v>
      </c>
      <c r="C63" s="92">
        <v>274673</v>
      </c>
      <c r="D63" s="93">
        <v>188659</v>
      </c>
      <c r="E63" s="91">
        <v>188659</v>
      </c>
      <c r="F63" s="92">
        <v>172459</v>
      </c>
      <c r="G63" s="93">
        <v>172459</v>
      </c>
      <c r="H63" s="94">
        <v>0</v>
      </c>
      <c r="I63" s="91">
        <v>143259</v>
      </c>
      <c r="J63" s="92">
        <v>136000</v>
      </c>
      <c r="K63" s="93">
        <v>140000</v>
      </c>
    </row>
    <row r="64" spans="1:11" ht="13.5">
      <c r="A64" s="90" t="s">
        <v>62</v>
      </c>
      <c r="B64" s="91">
        <v>368000</v>
      </c>
      <c r="C64" s="92">
        <v>394000</v>
      </c>
      <c r="D64" s="93">
        <v>399000</v>
      </c>
      <c r="E64" s="91">
        <v>399000</v>
      </c>
      <c r="F64" s="92">
        <v>405000</v>
      </c>
      <c r="G64" s="93">
        <v>405000</v>
      </c>
      <c r="H64" s="94">
        <v>447000</v>
      </c>
      <c r="I64" s="91">
        <v>410000</v>
      </c>
      <c r="J64" s="92">
        <v>415000</v>
      </c>
      <c r="K64" s="93">
        <v>410000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0.8832890956308351</v>
      </c>
      <c r="C70" s="5">
        <f aca="true" t="shared" si="8" ref="C70:K70">IF(ISERROR(C71/C72),0,(C71/C72))</f>
        <v>0.9156587000424976</v>
      </c>
      <c r="D70" s="5">
        <f t="shared" si="8"/>
        <v>0.9239917646422494</v>
      </c>
      <c r="E70" s="5">
        <f t="shared" si="8"/>
        <v>0.9502453015335547</v>
      </c>
      <c r="F70" s="5">
        <f t="shared" si="8"/>
        <v>0.9478188778256215</v>
      </c>
      <c r="G70" s="5">
        <f t="shared" si="8"/>
        <v>0.9478188778256215</v>
      </c>
      <c r="H70" s="5">
        <f t="shared" si="8"/>
        <v>0.9883244908838139</v>
      </c>
      <c r="I70" s="5">
        <f t="shared" si="8"/>
        <v>0.9403698278566481</v>
      </c>
      <c r="J70" s="5">
        <f t="shared" si="8"/>
        <v>0.9407651454541519</v>
      </c>
      <c r="K70" s="5">
        <f t="shared" si="8"/>
        <v>0.9410543970733074</v>
      </c>
    </row>
    <row r="71" spans="1:11" ht="12.75" hidden="1">
      <c r="A71" s="1" t="s">
        <v>88</v>
      </c>
      <c r="B71" s="1">
        <f>+B83</f>
        <v>21009470000</v>
      </c>
      <c r="C71" s="1">
        <f aca="true" t="shared" si="9" ref="C71:K71">+C83</f>
        <v>23856352000</v>
      </c>
      <c r="D71" s="1">
        <f t="shared" si="9"/>
        <v>25123686000</v>
      </c>
      <c r="E71" s="1">
        <f t="shared" si="9"/>
        <v>27519050235</v>
      </c>
      <c r="F71" s="1">
        <f t="shared" si="9"/>
        <v>25504925761</v>
      </c>
      <c r="G71" s="1">
        <f t="shared" si="9"/>
        <v>25504925761</v>
      </c>
      <c r="H71" s="1">
        <f t="shared" si="9"/>
        <v>26810880000</v>
      </c>
      <c r="I71" s="1">
        <f t="shared" si="9"/>
        <v>27233994247</v>
      </c>
      <c r="J71" s="1">
        <f t="shared" si="9"/>
        <v>29592879804</v>
      </c>
      <c r="K71" s="1">
        <f t="shared" si="9"/>
        <v>32120691019</v>
      </c>
    </row>
    <row r="72" spans="1:11" ht="12.75" hidden="1">
      <c r="A72" s="1" t="s">
        <v>89</v>
      </c>
      <c r="B72" s="1">
        <f>+B77</f>
        <v>23785496848</v>
      </c>
      <c r="C72" s="1">
        <f aca="true" t="shared" si="10" ref="C72:K72">+C77</f>
        <v>26053759986</v>
      </c>
      <c r="D72" s="1">
        <f t="shared" si="10"/>
        <v>27190378704</v>
      </c>
      <c r="E72" s="1">
        <f t="shared" si="10"/>
        <v>28959943491</v>
      </c>
      <c r="F72" s="1">
        <f t="shared" si="10"/>
        <v>26909071298</v>
      </c>
      <c r="G72" s="1">
        <f t="shared" si="10"/>
        <v>26909071298</v>
      </c>
      <c r="H72" s="1">
        <f t="shared" si="10"/>
        <v>27127608642</v>
      </c>
      <c r="I72" s="1">
        <f t="shared" si="10"/>
        <v>28960940090</v>
      </c>
      <c r="J72" s="1">
        <f t="shared" si="10"/>
        <v>31456182180</v>
      </c>
      <c r="K72" s="1">
        <f t="shared" si="10"/>
        <v>34132661320</v>
      </c>
    </row>
    <row r="73" spans="1:11" ht="12.75" hidden="1">
      <c r="A73" s="1" t="s">
        <v>90</v>
      </c>
      <c r="B73" s="1">
        <f>+B74</f>
        <v>362721663</v>
      </c>
      <c r="C73" s="1">
        <f aca="true" t="shared" si="11" ref="C73:K73">+(C78+C80+C81+C82)-(B78+B80+B81+B82)</f>
        <v>423384000</v>
      </c>
      <c r="D73" s="1">
        <f t="shared" si="11"/>
        <v>283940000</v>
      </c>
      <c r="E73" s="1">
        <f t="shared" si="11"/>
        <v>508470022</v>
      </c>
      <c r="F73" s="1">
        <f>+(F78+F80+F81+F82)-(D78+D80+D81+D82)</f>
        <v>2413730469</v>
      </c>
      <c r="G73" s="1">
        <f>+(G78+G80+G81+G82)-(D78+D80+D81+D82)</f>
        <v>2413730469</v>
      </c>
      <c r="H73" s="1">
        <f>+(H78+H80+H81+H82)-(D78+D80+D81+D82)</f>
        <v>459381000</v>
      </c>
      <c r="I73" s="1">
        <f>+(I78+I80+I81+I82)-(E78+E80+E81+E82)</f>
        <v>575653870</v>
      </c>
      <c r="J73" s="1">
        <f t="shared" si="11"/>
        <v>553789246</v>
      </c>
      <c r="K73" s="1">
        <f t="shared" si="11"/>
        <v>667406509</v>
      </c>
    </row>
    <row r="74" spans="1:11" ht="12.75" hidden="1">
      <c r="A74" s="1" t="s">
        <v>91</v>
      </c>
      <c r="B74" s="1">
        <f>+TREND(C74:E74)</f>
        <v>362721663</v>
      </c>
      <c r="C74" s="1">
        <f>+C73</f>
        <v>423384000</v>
      </c>
      <c r="D74" s="1">
        <f aca="true" t="shared" si="12" ref="D74:K74">+D73</f>
        <v>283940000</v>
      </c>
      <c r="E74" s="1">
        <f t="shared" si="12"/>
        <v>508470022</v>
      </c>
      <c r="F74" s="1">
        <f t="shared" si="12"/>
        <v>2413730469</v>
      </c>
      <c r="G74" s="1">
        <f t="shared" si="12"/>
        <v>2413730469</v>
      </c>
      <c r="H74" s="1">
        <f t="shared" si="12"/>
        <v>459381000</v>
      </c>
      <c r="I74" s="1">
        <f t="shared" si="12"/>
        <v>575653870</v>
      </c>
      <c r="J74" s="1">
        <f t="shared" si="12"/>
        <v>553789246</v>
      </c>
      <c r="K74" s="1">
        <f t="shared" si="12"/>
        <v>667406509</v>
      </c>
    </row>
    <row r="75" spans="1:11" ht="12.75" hidden="1">
      <c r="A75" s="1" t="s">
        <v>92</v>
      </c>
      <c r="B75" s="1">
        <f>+B84-(((B80+B81+B78)*B70)-B79)</f>
        <v>5335182178.50723</v>
      </c>
      <c r="C75" s="1">
        <f aca="true" t="shared" si="13" ref="C75:K75">+C84-(((C80+C81+C78)*C70)-C79)</f>
        <v>5856317249.935777</v>
      </c>
      <c r="D75" s="1">
        <f t="shared" si="13"/>
        <v>5936330790.223949</v>
      </c>
      <c r="E75" s="1">
        <f t="shared" si="13"/>
        <v>3419761938.318408</v>
      </c>
      <c r="F75" s="1">
        <f t="shared" si="13"/>
        <v>1634269831.5231361</v>
      </c>
      <c r="G75" s="1">
        <f t="shared" si="13"/>
        <v>1634269831.5231361</v>
      </c>
      <c r="H75" s="1">
        <f t="shared" si="13"/>
        <v>237421991.8059225</v>
      </c>
      <c r="I75" s="1">
        <f t="shared" si="13"/>
        <v>3228601274.9088497</v>
      </c>
      <c r="J75" s="1">
        <f t="shared" si="13"/>
        <v>1838529674.8595123</v>
      </c>
      <c r="K75" s="1">
        <f t="shared" si="13"/>
        <v>746831667.5796642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23785496848</v>
      </c>
      <c r="C77" s="3">
        <v>26053759986</v>
      </c>
      <c r="D77" s="3">
        <v>27190378704</v>
      </c>
      <c r="E77" s="3">
        <v>28959943491</v>
      </c>
      <c r="F77" s="3">
        <v>26909071298</v>
      </c>
      <c r="G77" s="3">
        <v>26909071298</v>
      </c>
      <c r="H77" s="3">
        <v>27127608642</v>
      </c>
      <c r="I77" s="3">
        <v>28960940090</v>
      </c>
      <c r="J77" s="3">
        <v>31456182180</v>
      </c>
      <c r="K77" s="3">
        <v>34132661320</v>
      </c>
    </row>
    <row r="78" spans="1:11" ht="12.75" hidden="1">
      <c r="A78" s="2" t="s">
        <v>65</v>
      </c>
      <c r="B78" s="3">
        <v>84497000</v>
      </c>
      <c r="C78" s="3">
        <v>41817000</v>
      </c>
      <c r="D78" s="3">
        <v>84749000</v>
      </c>
      <c r="E78" s="3">
        <v>47643000</v>
      </c>
      <c r="F78" s="3">
        <v>52518000</v>
      </c>
      <c r="G78" s="3">
        <v>52518000</v>
      </c>
      <c r="H78" s="3">
        <v>58292000</v>
      </c>
      <c r="I78" s="3">
        <v>116229860</v>
      </c>
      <c r="J78" s="3">
        <v>137532317</v>
      </c>
      <c r="K78" s="3">
        <v>158203043</v>
      </c>
    </row>
    <row r="79" spans="1:11" ht="12.75" hidden="1">
      <c r="A79" s="2" t="s">
        <v>66</v>
      </c>
      <c r="B79" s="3">
        <v>6385768000</v>
      </c>
      <c r="C79" s="3">
        <v>6950455000</v>
      </c>
      <c r="D79" s="3">
        <v>7364065000</v>
      </c>
      <c r="E79" s="3">
        <v>7042903510</v>
      </c>
      <c r="F79" s="3">
        <v>7040861510</v>
      </c>
      <c r="G79" s="3">
        <v>7040861510</v>
      </c>
      <c r="H79" s="3">
        <v>7405276000</v>
      </c>
      <c r="I79" s="3">
        <v>6826978000</v>
      </c>
      <c r="J79" s="3">
        <v>7144709000</v>
      </c>
      <c r="K79" s="3">
        <v>7489818000</v>
      </c>
    </row>
    <row r="80" spans="1:11" ht="12.75" hidden="1">
      <c r="A80" s="2" t="s">
        <v>67</v>
      </c>
      <c r="B80" s="3">
        <v>3077172000</v>
      </c>
      <c r="C80" s="3">
        <v>2767695000</v>
      </c>
      <c r="D80" s="3">
        <v>4022047000</v>
      </c>
      <c r="E80" s="3">
        <v>3693090403</v>
      </c>
      <c r="F80" s="3">
        <v>5581427851</v>
      </c>
      <c r="G80" s="3">
        <v>5581427851</v>
      </c>
      <c r="H80" s="3">
        <v>4650279000</v>
      </c>
      <c r="I80" s="3">
        <v>4884817645</v>
      </c>
      <c r="J80" s="3">
        <v>5384053076</v>
      </c>
      <c r="K80" s="3">
        <v>5997052258</v>
      </c>
    </row>
    <row r="81" spans="1:11" ht="12.75" hidden="1">
      <c r="A81" s="2" t="s">
        <v>68</v>
      </c>
      <c r="B81" s="3">
        <v>2954724000</v>
      </c>
      <c r="C81" s="3">
        <v>3699636000</v>
      </c>
      <c r="D81" s="3">
        <v>2685043000</v>
      </c>
      <c r="E81" s="3">
        <v>3356266181</v>
      </c>
      <c r="F81" s="3">
        <v>3368314180</v>
      </c>
      <c r="G81" s="3">
        <v>3368314180</v>
      </c>
      <c r="H81" s="3">
        <v>2543960000</v>
      </c>
      <c r="I81" s="3">
        <v>2716898182</v>
      </c>
      <c r="J81" s="3">
        <v>2746132315</v>
      </c>
      <c r="K81" s="3">
        <v>2775771348</v>
      </c>
    </row>
    <row r="82" spans="1:11" ht="12.75" hidden="1">
      <c r="A82" s="2" t="s">
        <v>69</v>
      </c>
      <c r="B82" s="3">
        <v>10966000</v>
      </c>
      <c r="C82" s="3">
        <v>41595000</v>
      </c>
      <c r="D82" s="3">
        <v>42844000</v>
      </c>
      <c r="E82" s="3">
        <v>246153438</v>
      </c>
      <c r="F82" s="3">
        <v>246153438</v>
      </c>
      <c r="G82" s="3">
        <v>246153438</v>
      </c>
      <c r="H82" s="3">
        <v>41533000</v>
      </c>
      <c r="I82" s="3">
        <v>200861205</v>
      </c>
      <c r="J82" s="3">
        <v>204878430</v>
      </c>
      <c r="K82" s="3">
        <v>208975998</v>
      </c>
    </row>
    <row r="83" spans="1:11" ht="12.75" hidden="1">
      <c r="A83" s="2" t="s">
        <v>70</v>
      </c>
      <c r="B83" s="3">
        <v>21009470000</v>
      </c>
      <c r="C83" s="3">
        <v>23856352000</v>
      </c>
      <c r="D83" s="3">
        <v>25123686000</v>
      </c>
      <c r="E83" s="3">
        <v>27519050235</v>
      </c>
      <c r="F83" s="3">
        <v>25504925761</v>
      </c>
      <c r="G83" s="3">
        <v>25504925761</v>
      </c>
      <c r="H83" s="3">
        <v>26810880000</v>
      </c>
      <c r="I83" s="3">
        <v>27233994247</v>
      </c>
      <c r="J83" s="3">
        <v>29592879804</v>
      </c>
      <c r="K83" s="3">
        <v>32120691019</v>
      </c>
    </row>
    <row r="84" spans="1:11" ht="12.75" hidden="1">
      <c r="A84" s="2" t="s">
        <v>71</v>
      </c>
      <c r="B84" s="3">
        <v>4351957420</v>
      </c>
      <c r="C84" s="3">
        <v>4866020246</v>
      </c>
      <c r="D84" s="3">
        <v>4847869093</v>
      </c>
      <c r="E84" s="3">
        <v>3120748938</v>
      </c>
      <c r="F84" s="3">
        <v>3125920322</v>
      </c>
      <c r="G84" s="3">
        <v>3125920322</v>
      </c>
      <c r="H84" s="3">
        <v>0</v>
      </c>
      <c r="I84" s="3">
        <v>3659346532</v>
      </c>
      <c r="J84" s="3">
        <v>2471801327</v>
      </c>
      <c r="K84" s="3">
        <v>1661595566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6013890724</v>
      </c>
      <c r="C5" s="6">
        <v>6739786943</v>
      </c>
      <c r="D5" s="23">
        <v>8100322273</v>
      </c>
      <c r="E5" s="24">
        <v>8662349755</v>
      </c>
      <c r="F5" s="6">
        <v>8694931116</v>
      </c>
      <c r="G5" s="25">
        <v>8694931116</v>
      </c>
      <c r="H5" s="26">
        <v>8669308092</v>
      </c>
      <c r="I5" s="24">
        <v>9361951636</v>
      </c>
      <c r="J5" s="6">
        <v>10248286997</v>
      </c>
      <c r="K5" s="25">
        <v>11131713186</v>
      </c>
    </row>
    <row r="6" spans="1:11" ht="13.5">
      <c r="A6" s="22" t="s">
        <v>18</v>
      </c>
      <c r="B6" s="6">
        <v>15374111773</v>
      </c>
      <c r="C6" s="6">
        <v>17552069505</v>
      </c>
      <c r="D6" s="23">
        <v>18815940593</v>
      </c>
      <c r="E6" s="24">
        <v>19310141415</v>
      </c>
      <c r="F6" s="6">
        <v>17184556438</v>
      </c>
      <c r="G6" s="25">
        <v>17184556438</v>
      </c>
      <c r="H6" s="26">
        <v>17859064321</v>
      </c>
      <c r="I6" s="24">
        <v>19179838070</v>
      </c>
      <c r="J6" s="6">
        <v>22414325341</v>
      </c>
      <c r="K6" s="25">
        <v>25204467282</v>
      </c>
    </row>
    <row r="7" spans="1:11" ht="13.5">
      <c r="A7" s="22" t="s">
        <v>19</v>
      </c>
      <c r="B7" s="6">
        <v>575782825</v>
      </c>
      <c r="C7" s="6">
        <v>680150054</v>
      </c>
      <c r="D7" s="23">
        <v>800331474</v>
      </c>
      <c r="E7" s="24">
        <v>785328164</v>
      </c>
      <c r="F7" s="6">
        <v>905328164</v>
      </c>
      <c r="G7" s="25">
        <v>905328164</v>
      </c>
      <c r="H7" s="26">
        <v>877983869</v>
      </c>
      <c r="I7" s="24">
        <v>941028468</v>
      </c>
      <c r="J7" s="6">
        <v>994620239</v>
      </c>
      <c r="K7" s="25">
        <v>1025149836</v>
      </c>
    </row>
    <row r="8" spans="1:11" ht="13.5">
      <c r="A8" s="22" t="s">
        <v>20</v>
      </c>
      <c r="B8" s="6">
        <v>3264270303</v>
      </c>
      <c r="C8" s="6">
        <v>5679467809</v>
      </c>
      <c r="D8" s="23">
        <v>5864444871</v>
      </c>
      <c r="E8" s="24">
        <v>6455942426</v>
      </c>
      <c r="F8" s="6">
        <v>7027387451</v>
      </c>
      <c r="G8" s="25">
        <v>7027387451</v>
      </c>
      <c r="H8" s="26">
        <v>6450645167</v>
      </c>
      <c r="I8" s="24">
        <v>6803607503</v>
      </c>
      <c r="J8" s="6">
        <v>7101184891</v>
      </c>
      <c r="K8" s="25">
        <v>7464469220</v>
      </c>
    </row>
    <row r="9" spans="1:11" ht="13.5">
      <c r="A9" s="22" t="s">
        <v>21</v>
      </c>
      <c r="B9" s="6">
        <v>4300971303</v>
      </c>
      <c r="C9" s="6">
        <v>2437469547</v>
      </c>
      <c r="D9" s="23">
        <v>2801597976</v>
      </c>
      <c r="E9" s="24">
        <v>3078780723</v>
      </c>
      <c r="F9" s="6">
        <v>3215972734</v>
      </c>
      <c r="G9" s="25">
        <v>3215972734</v>
      </c>
      <c r="H9" s="26">
        <v>3741542017</v>
      </c>
      <c r="I9" s="24">
        <v>3449451787</v>
      </c>
      <c r="J9" s="6">
        <v>3644821164</v>
      </c>
      <c r="K9" s="25">
        <v>3880929325</v>
      </c>
    </row>
    <row r="10" spans="1:11" ht="25.5">
      <c r="A10" s="27" t="s">
        <v>81</v>
      </c>
      <c r="B10" s="28">
        <f>SUM(B5:B9)</f>
        <v>29529026928</v>
      </c>
      <c r="C10" s="29">
        <f aca="true" t="shared" si="0" ref="C10:K10">SUM(C5:C9)</f>
        <v>33088943858</v>
      </c>
      <c r="D10" s="30">
        <f t="shared" si="0"/>
        <v>36382637187</v>
      </c>
      <c r="E10" s="28">
        <f t="shared" si="0"/>
        <v>38292542483</v>
      </c>
      <c r="F10" s="29">
        <f t="shared" si="0"/>
        <v>37028175903</v>
      </c>
      <c r="G10" s="31">
        <f t="shared" si="0"/>
        <v>37028175903</v>
      </c>
      <c r="H10" s="32">
        <f t="shared" si="0"/>
        <v>37598543466</v>
      </c>
      <c r="I10" s="28">
        <f t="shared" si="0"/>
        <v>39735877464</v>
      </c>
      <c r="J10" s="29">
        <f t="shared" si="0"/>
        <v>44403238632</v>
      </c>
      <c r="K10" s="31">
        <f t="shared" si="0"/>
        <v>48706728849</v>
      </c>
    </row>
    <row r="11" spans="1:11" ht="13.5">
      <c r="A11" s="22" t="s">
        <v>22</v>
      </c>
      <c r="B11" s="6">
        <v>8177194499</v>
      </c>
      <c r="C11" s="6">
        <v>9415889105</v>
      </c>
      <c r="D11" s="23">
        <v>9728886463</v>
      </c>
      <c r="E11" s="24">
        <v>12146476812</v>
      </c>
      <c r="F11" s="6">
        <v>11589595558</v>
      </c>
      <c r="G11" s="25">
        <v>11589595558</v>
      </c>
      <c r="H11" s="26">
        <v>10865323486</v>
      </c>
      <c r="I11" s="24">
        <v>13014073276</v>
      </c>
      <c r="J11" s="6">
        <v>13904490142</v>
      </c>
      <c r="K11" s="25">
        <v>14989773678</v>
      </c>
    </row>
    <row r="12" spans="1:11" ht="13.5">
      <c r="A12" s="22" t="s">
        <v>23</v>
      </c>
      <c r="B12" s="6">
        <v>128767241</v>
      </c>
      <c r="C12" s="6">
        <v>135094548</v>
      </c>
      <c r="D12" s="23">
        <v>138951344</v>
      </c>
      <c r="E12" s="24">
        <v>155786537</v>
      </c>
      <c r="F12" s="6">
        <v>155565434</v>
      </c>
      <c r="G12" s="25">
        <v>155565434</v>
      </c>
      <c r="H12" s="26">
        <v>154923422</v>
      </c>
      <c r="I12" s="24">
        <v>169639701</v>
      </c>
      <c r="J12" s="6">
        <v>180666283</v>
      </c>
      <c r="K12" s="25">
        <v>192499924</v>
      </c>
    </row>
    <row r="13" spans="1:11" ht="13.5">
      <c r="A13" s="22" t="s">
        <v>82</v>
      </c>
      <c r="B13" s="6">
        <v>1941951000</v>
      </c>
      <c r="C13" s="6">
        <v>2145817103</v>
      </c>
      <c r="D13" s="23">
        <v>2340816628</v>
      </c>
      <c r="E13" s="24">
        <v>3277475601</v>
      </c>
      <c r="F13" s="6">
        <v>3225454803</v>
      </c>
      <c r="G13" s="25">
        <v>3225454803</v>
      </c>
      <c r="H13" s="26">
        <v>2578560805</v>
      </c>
      <c r="I13" s="24">
        <v>2856987239</v>
      </c>
      <c r="J13" s="6">
        <v>3137918364</v>
      </c>
      <c r="K13" s="25">
        <v>3327620528</v>
      </c>
    </row>
    <row r="14" spans="1:11" ht="13.5">
      <c r="A14" s="22" t="s">
        <v>24</v>
      </c>
      <c r="B14" s="6">
        <v>781261715</v>
      </c>
      <c r="C14" s="6">
        <v>748478963</v>
      </c>
      <c r="D14" s="23">
        <v>732912531</v>
      </c>
      <c r="E14" s="24">
        <v>1138893175</v>
      </c>
      <c r="F14" s="6">
        <v>993544120</v>
      </c>
      <c r="G14" s="25">
        <v>993544120</v>
      </c>
      <c r="H14" s="26">
        <v>781947530</v>
      </c>
      <c r="I14" s="24">
        <v>1089284756</v>
      </c>
      <c r="J14" s="6">
        <v>1564844202</v>
      </c>
      <c r="K14" s="25">
        <v>1885512756</v>
      </c>
    </row>
    <row r="15" spans="1:11" ht="13.5">
      <c r="A15" s="22" t="s">
        <v>25</v>
      </c>
      <c r="B15" s="6">
        <v>7455971334</v>
      </c>
      <c r="C15" s="6">
        <v>8399423426</v>
      </c>
      <c r="D15" s="23">
        <v>8937942931</v>
      </c>
      <c r="E15" s="24">
        <v>9774559280</v>
      </c>
      <c r="F15" s="6">
        <v>9948829836</v>
      </c>
      <c r="G15" s="25">
        <v>9948829836</v>
      </c>
      <c r="H15" s="26">
        <v>9345501520</v>
      </c>
      <c r="I15" s="24">
        <v>10783733200</v>
      </c>
      <c r="J15" s="6">
        <v>12340128711</v>
      </c>
      <c r="K15" s="25">
        <v>13251552775</v>
      </c>
    </row>
    <row r="16" spans="1:11" ht="13.5">
      <c r="A16" s="33" t="s">
        <v>26</v>
      </c>
      <c r="B16" s="6">
        <v>96660776</v>
      </c>
      <c r="C16" s="6">
        <v>148245917</v>
      </c>
      <c r="D16" s="23">
        <v>111828852</v>
      </c>
      <c r="E16" s="24">
        <v>140985227</v>
      </c>
      <c r="F16" s="6">
        <v>414449709</v>
      </c>
      <c r="G16" s="25">
        <v>414449709</v>
      </c>
      <c r="H16" s="26">
        <v>408037299</v>
      </c>
      <c r="I16" s="24">
        <v>263703906</v>
      </c>
      <c r="J16" s="6">
        <v>288228289</v>
      </c>
      <c r="K16" s="25">
        <v>298126353</v>
      </c>
    </row>
    <row r="17" spans="1:11" ht="13.5">
      <c r="A17" s="22" t="s">
        <v>27</v>
      </c>
      <c r="B17" s="6">
        <v>8923958731</v>
      </c>
      <c r="C17" s="6">
        <v>9854551393</v>
      </c>
      <c r="D17" s="23">
        <v>11032292591</v>
      </c>
      <c r="E17" s="24">
        <v>11688097408</v>
      </c>
      <c r="F17" s="6">
        <v>11016310742</v>
      </c>
      <c r="G17" s="25">
        <v>11016310742</v>
      </c>
      <c r="H17" s="26">
        <v>9909939462</v>
      </c>
      <c r="I17" s="24">
        <v>11427087209</v>
      </c>
      <c r="J17" s="6">
        <v>12377712382</v>
      </c>
      <c r="K17" s="25">
        <v>13251806902</v>
      </c>
    </row>
    <row r="18" spans="1:11" ht="13.5">
      <c r="A18" s="34" t="s">
        <v>28</v>
      </c>
      <c r="B18" s="35">
        <f>SUM(B11:B17)</f>
        <v>27505765296</v>
      </c>
      <c r="C18" s="36">
        <f aca="true" t="shared" si="1" ref="C18:K18">SUM(C11:C17)</f>
        <v>30847500455</v>
      </c>
      <c r="D18" s="37">
        <f t="shared" si="1"/>
        <v>33023631340</v>
      </c>
      <c r="E18" s="35">
        <f t="shared" si="1"/>
        <v>38322274040</v>
      </c>
      <c r="F18" s="36">
        <f t="shared" si="1"/>
        <v>37343750202</v>
      </c>
      <c r="G18" s="38">
        <f t="shared" si="1"/>
        <v>37343750202</v>
      </c>
      <c r="H18" s="39">
        <f t="shared" si="1"/>
        <v>34044233524</v>
      </c>
      <c r="I18" s="35">
        <f t="shared" si="1"/>
        <v>39604509287</v>
      </c>
      <c r="J18" s="36">
        <f t="shared" si="1"/>
        <v>43793988373</v>
      </c>
      <c r="K18" s="38">
        <f t="shared" si="1"/>
        <v>47196892916</v>
      </c>
    </row>
    <row r="19" spans="1:11" ht="13.5">
      <c r="A19" s="34" t="s">
        <v>29</v>
      </c>
      <c r="B19" s="40">
        <f>+B10-B18</f>
        <v>2023261632</v>
      </c>
      <c r="C19" s="41">
        <f aca="true" t="shared" si="2" ref="C19:K19">+C10-C18</f>
        <v>2241443403</v>
      </c>
      <c r="D19" s="42">
        <f t="shared" si="2"/>
        <v>3359005847</v>
      </c>
      <c r="E19" s="40">
        <f t="shared" si="2"/>
        <v>-29731557</v>
      </c>
      <c r="F19" s="41">
        <f t="shared" si="2"/>
        <v>-315574299</v>
      </c>
      <c r="G19" s="43">
        <f t="shared" si="2"/>
        <v>-315574299</v>
      </c>
      <c r="H19" s="44">
        <f t="shared" si="2"/>
        <v>3554309942</v>
      </c>
      <c r="I19" s="40">
        <f t="shared" si="2"/>
        <v>131368177</v>
      </c>
      <c r="J19" s="41">
        <f t="shared" si="2"/>
        <v>609250259</v>
      </c>
      <c r="K19" s="43">
        <f t="shared" si="2"/>
        <v>1509835933</v>
      </c>
    </row>
    <row r="20" spans="1:11" ht="13.5">
      <c r="A20" s="22" t="s">
        <v>30</v>
      </c>
      <c r="B20" s="24">
        <v>2423178658</v>
      </c>
      <c r="C20" s="6">
        <v>2131537134</v>
      </c>
      <c r="D20" s="23">
        <v>2005296790</v>
      </c>
      <c r="E20" s="24">
        <v>2353734819</v>
      </c>
      <c r="F20" s="6">
        <v>2092130385</v>
      </c>
      <c r="G20" s="25">
        <v>2092130385</v>
      </c>
      <c r="H20" s="26">
        <v>1805414239</v>
      </c>
      <c r="I20" s="24">
        <v>2067895986</v>
      </c>
      <c r="J20" s="6">
        <v>2118841586</v>
      </c>
      <c r="K20" s="25">
        <v>2296333316</v>
      </c>
    </row>
    <row r="21" spans="1:11" ht="13.5">
      <c r="A21" s="22" t="s">
        <v>83</v>
      </c>
      <c r="B21" s="45">
        <v>4953000</v>
      </c>
      <c r="C21" s="46">
        <v>100499</v>
      </c>
      <c r="D21" s="47">
        <v>16515625</v>
      </c>
      <c r="E21" s="45">
        <v>0</v>
      </c>
      <c r="F21" s="46">
        <v>0</v>
      </c>
      <c r="G21" s="48">
        <v>0</v>
      </c>
      <c r="H21" s="49">
        <v>-5715569</v>
      </c>
      <c r="I21" s="45">
        <v>0</v>
      </c>
      <c r="J21" s="46">
        <v>0</v>
      </c>
      <c r="K21" s="48">
        <v>0</v>
      </c>
    </row>
    <row r="22" spans="1:11" ht="25.5">
      <c r="A22" s="50" t="s">
        <v>84</v>
      </c>
      <c r="B22" s="51">
        <f>SUM(B19:B21)</f>
        <v>4451393290</v>
      </c>
      <c r="C22" s="52">
        <f aca="true" t="shared" si="3" ref="C22:K22">SUM(C19:C21)</f>
        <v>4373081036</v>
      </c>
      <c r="D22" s="53">
        <f t="shared" si="3"/>
        <v>5380818262</v>
      </c>
      <c r="E22" s="51">
        <f t="shared" si="3"/>
        <v>2324003262</v>
      </c>
      <c r="F22" s="52">
        <f t="shared" si="3"/>
        <v>1776556086</v>
      </c>
      <c r="G22" s="54">
        <f t="shared" si="3"/>
        <v>1776556086</v>
      </c>
      <c r="H22" s="55">
        <f t="shared" si="3"/>
        <v>5354008612</v>
      </c>
      <c r="I22" s="51">
        <f t="shared" si="3"/>
        <v>2199264163</v>
      </c>
      <c r="J22" s="52">
        <f t="shared" si="3"/>
        <v>2728091845</v>
      </c>
      <c r="K22" s="54">
        <f t="shared" si="3"/>
        <v>3806169249</v>
      </c>
    </row>
    <row r="23" spans="1:11" ht="13.5">
      <c r="A23" s="56" t="s">
        <v>31</v>
      </c>
      <c r="B23" s="6">
        <v>-1</v>
      </c>
      <c r="C23" s="6">
        <v>0</v>
      </c>
      <c r="D23" s="23">
        <v>0</v>
      </c>
      <c r="E23" s="24">
        <v>0</v>
      </c>
      <c r="F23" s="6">
        <v>1</v>
      </c>
      <c r="G23" s="25">
        <v>1</v>
      </c>
      <c r="H23" s="26">
        <v>0</v>
      </c>
      <c r="I23" s="24">
        <v>0</v>
      </c>
      <c r="J23" s="6">
        <v>0</v>
      </c>
      <c r="K23" s="25">
        <v>2</v>
      </c>
    </row>
    <row r="24" spans="1:11" ht="13.5">
      <c r="A24" s="57" t="s">
        <v>32</v>
      </c>
      <c r="B24" s="40">
        <f>SUM(B22:B23)</f>
        <v>4451393289</v>
      </c>
      <c r="C24" s="41">
        <f aca="true" t="shared" si="4" ref="C24:K24">SUM(C22:C23)</f>
        <v>4373081036</v>
      </c>
      <c r="D24" s="42">
        <f t="shared" si="4"/>
        <v>5380818262</v>
      </c>
      <c r="E24" s="40">
        <f t="shared" si="4"/>
        <v>2324003262</v>
      </c>
      <c r="F24" s="41">
        <f t="shared" si="4"/>
        <v>1776556087</v>
      </c>
      <c r="G24" s="43">
        <f t="shared" si="4"/>
        <v>1776556087</v>
      </c>
      <c r="H24" s="44">
        <f t="shared" si="4"/>
        <v>5354008612</v>
      </c>
      <c r="I24" s="40">
        <f t="shared" si="4"/>
        <v>2199264163</v>
      </c>
      <c r="J24" s="41">
        <f t="shared" si="4"/>
        <v>2728091845</v>
      </c>
      <c r="K24" s="43">
        <f t="shared" si="4"/>
        <v>3806169251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85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5333620620</v>
      </c>
      <c r="C27" s="7">
        <v>5870139974</v>
      </c>
      <c r="D27" s="64">
        <v>6272557373</v>
      </c>
      <c r="E27" s="65">
        <v>7023202807</v>
      </c>
      <c r="F27" s="7">
        <v>7856479103</v>
      </c>
      <c r="G27" s="66">
        <v>7856479103</v>
      </c>
      <c r="H27" s="67">
        <v>5603619163</v>
      </c>
      <c r="I27" s="65">
        <v>8456748210</v>
      </c>
      <c r="J27" s="7">
        <v>9855952301</v>
      </c>
      <c r="K27" s="66">
        <v>10149853540</v>
      </c>
    </row>
    <row r="28" spans="1:11" ht="13.5">
      <c r="A28" s="68" t="s">
        <v>30</v>
      </c>
      <c r="B28" s="6">
        <v>2473312888</v>
      </c>
      <c r="C28" s="6">
        <v>2187424649</v>
      </c>
      <c r="D28" s="23">
        <v>2055506512</v>
      </c>
      <c r="E28" s="24">
        <v>2268834819</v>
      </c>
      <c r="F28" s="6">
        <v>2092130385</v>
      </c>
      <c r="G28" s="25">
        <v>2092130385</v>
      </c>
      <c r="H28" s="26">
        <v>1732882020</v>
      </c>
      <c r="I28" s="24">
        <v>2067895986</v>
      </c>
      <c r="J28" s="6">
        <v>2118841586</v>
      </c>
      <c r="K28" s="25">
        <v>2296333316</v>
      </c>
    </row>
    <row r="29" spans="1:11" ht="13.5">
      <c r="A29" s="22" t="s">
        <v>86</v>
      </c>
      <c r="B29" s="6">
        <v>44218714</v>
      </c>
      <c r="C29" s="6">
        <v>61488170</v>
      </c>
      <c r="D29" s="23">
        <v>71881669</v>
      </c>
      <c r="E29" s="24">
        <v>84900000</v>
      </c>
      <c r="F29" s="6">
        <v>96584711</v>
      </c>
      <c r="G29" s="25">
        <v>96584711</v>
      </c>
      <c r="H29" s="26">
        <v>72532220</v>
      </c>
      <c r="I29" s="24">
        <v>76200000</v>
      </c>
      <c r="J29" s="6">
        <v>78600000</v>
      </c>
      <c r="K29" s="25">
        <v>112100000</v>
      </c>
    </row>
    <row r="30" spans="1:11" ht="13.5">
      <c r="A30" s="22" t="s">
        <v>34</v>
      </c>
      <c r="B30" s="6">
        <v>2152377092</v>
      </c>
      <c r="C30" s="6">
        <v>2441422624</v>
      </c>
      <c r="D30" s="23">
        <v>2739195911</v>
      </c>
      <c r="E30" s="24">
        <v>2894482406</v>
      </c>
      <c r="F30" s="6">
        <v>4000000000</v>
      </c>
      <c r="G30" s="25">
        <v>4000000000</v>
      </c>
      <c r="H30" s="26">
        <v>2533155085</v>
      </c>
      <c r="I30" s="24">
        <v>4000000000</v>
      </c>
      <c r="J30" s="6">
        <v>5700000000</v>
      </c>
      <c r="K30" s="25">
        <v>6000000000</v>
      </c>
    </row>
    <row r="31" spans="1:11" ht="13.5">
      <c r="A31" s="22" t="s">
        <v>35</v>
      </c>
      <c r="B31" s="6">
        <v>663711927</v>
      </c>
      <c r="C31" s="6">
        <v>1179804524</v>
      </c>
      <c r="D31" s="23">
        <v>1405973286</v>
      </c>
      <c r="E31" s="24">
        <v>1774985582</v>
      </c>
      <c r="F31" s="6">
        <v>1667764005</v>
      </c>
      <c r="G31" s="25">
        <v>1667764005</v>
      </c>
      <c r="H31" s="26">
        <v>1265049841</v>
      </c>
      <c r="I31" s="24">
        <v>2312652225</v>
      </c>
      <c r="J31" s="6">
        <v>1958510716</v>
      </c>
      <c r="K31" s="25">
        <v>1741420224</v>
      </c>
    </row>
    <row r="32" spans="1:11" ht="13.5">
      <c r="A32" s="34" t="s">
        <v>36</v>
      </c>
      <c r="B32" s="7">
        <f>SUM(B28:B31)</f>
        <v>5333620621</v>
      </c>
      <c r="C32" s="7">
        <f aca="true" t="shared" si="5" ref="C32:K32">SUM(C28:C31)</f>
        <v>5870139967</v>
      </c>
      <c r="D32" s="64">
        <f t="shared" si="5"/>
        <v>6272557378</v>
      </c>
      <c r="E32" s="65">
        <f t="shared" si="5"/>
        <v>7023202807</v>
      </c>
      <c r="F32" s="7">
        <f t="shared" si="5"/>
        <v>7856479101</v>
      </c>
      <c r="G32" s="66">
        <f t="shared" si="5"/>
        <v>7856479101</v>
      </c>
      <c r="H32" s="67">
        <f t="shared" si="5"/>
        <v>5603619166</v>
      </c>
      <c r="I32" s="65">
        <f t="shared" si="5"/>
        <v>8456748211</v>
      </c>
      <c r="J32" s="7">
        <f t="shared" si="5"/>
        <v>9855952302</v>
      </c>
      <c r="K32" s="66">
        <f t="shared" si="5"/>
        <v>10149853540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11275314051</v>
      </c>
      <c r="C35" s="6">
        <v>12216493069</v>
      </c>
      <c r="D35" s="23">
        <v>12587638172</v>
      </c>
      <c r="E35" s="24">
        <v>14052823453</v>
      </c>
      <c r="F35" s="6">
        <v>14765104377</v>
      </c>
      <c r="G35" s="25">
        <v>14765104377</v>
      </c>
      <c r="H35" s="26">
        <v>15673229713</v>
      </c>
      <c r="I35" s="24">
        <v>15760892798</v>
      </c>
      <c r="J35" s="6">
        <v>17755906268</v>
      </c>
      <c r="K35" s="25">
        <v>20914939981</v>
      </c>
    </row>
    <row r="36" spans="1:11" ht="13.5">
      <c r="A36" s="22" t="s">
        <v>39</v>
      </c>
      <c r="B36" s="6">
        <v>38493874102</v>
      </c>
      <c r="C36" s="6">
        <v>42343851971</v>
      </c>
      <c r="D36" s="23">
        <v>46956442226</v>
      </c>
      <c r="E36" s="24">
        <v>49328663164</v>
      </c>
      <c r="F36" s="6">
        <v>50224625033</v>
      </c>
      <c r="G36" s="25">
        <v>50224625033</v>
      </c>
      <c r="H36" s="26">
        <v>49799550834</v>
      </c>
      <c r="I36" s="24">
        <v>56313484164</v>
      </c>
      <c r="J36" s="6">
        <v>62806762134</v>
      </c>
      <c r="K36" s="25">
        <v>69420375457</v>
      </c>
    </row>
    <row r="37" spans="1:11" ht="13.5">
      <c r="A37" s="22" t="s">
        <v>40</v>
      </c>
      <c r="B37" s="6">
        <v>8729037989</v>
      </c>
      <c r="C37" s="6">
        <v>9005549657</v>
      </c>
      <c r="D37" s="23">
        <v>8848578284</v>
      </c>
      <c r="E37" s="24">
        <v>10920921047</v>
      </c>
      <c r="F37" s="6">
        <v>12321424360</v>
      </c>
      <c r="G37" s="25">
        <v>12321424360</v>
      </c>
      <c r="H37" s="26">
        <v>8994077534</v>
      </c>
      <c r="I37" s="24">
        <v>12583977942</v>
      </c>
      <c r="J37" s="6">
        <v>13121869714</v>
      </c>
      <c r="K37" s="25">
        <v>13685788932</v>
      </c>
    </row>
    <row r="38" spans="1:11" ht="13.5">
      <c r="A38" s="22" t="s">
        <v>41</v>
      </c>
      <c r="B38" s="6">
        <v>12053513178</v>
      </c>
      <c r="C38" s="6">
        <v>12165084549</v>
      </c>
      <c r="D38" s="23">
        <v>11909149904</v>
      </c>
      <c r="E38" s="24">
        <v>14551681673</v>
      </c>
      <c r="F38" s="6">
        <v>12922577116</v>
      </c>
      <c r="G38" s="25">
        <v>12922577116</v>
      </c>
      <c r="H38" s="26">
        <v>12726403259</v>
      </c>
      <c r="I38" s="24">
        <v>16872692760</v>
      </c>
      <c r="J38" s="6">
        <v>22095000762</v>
      </c>
      <c r="K38" s="25">
        <v>27497558888</v>
      </c>
    </row>
    <row r="39" spans="1:11" ht="13.5">
      <c r="A39" s="22" t="s">
        <v>42</v>
      </c>
      <c r="B39" s="6">
        <v>28986636986</v>
      </c>
      <c r="C39" s="6">
        <v>33389710834</v>
      </c>
      <c r="D39" s="23">
        <v>38786352210</v>
      </c>
      <c r="E39" s="24">
        <v>37908883897</v>
      </c>
      <c r="F39" s="6">
        <v>39745727934</v>
      </c>
      <c r="G39" s="25">
        <v>39745727934</v>
      </c>
      <c r="H39" s="26">
        <v>43752299754</v>
      </c>
      <c r="I39" s="24">
        <v>42617706260</v>
      </c>
      <c r="J39" s="6">
        <v>45345797926</v>
      </c>
      <c r="K39" s="25">
        <v>49151967618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6138455000</v>
      </c>
      <c r="C42" s="6">
        <v>6458242000</v>
      </c>
      <c r="D42" s="23">
        <v>6658019000</v>
      </c>
      <c r="E42" s="24">
        <v>5540552930</v>
      </c>
      <c r="F42" s="6">
        <v>4823245173</v>
      </c>
      <c r="G42" s="25">
        <v>4823245173</v>
      </c>
      <c r="H42" s="26">
        <v>7349603000</v>
      </c>
      <c r="I42" s="24">
        <v>4844957639</v>
      </c>
      <c r="J42" s="6">
        <v>5664014086</v>
      </c>
      <c r="K42" s="25">
        <v>6952342527</v>
      </c>
    </row>
    <row r="43" spans="1:11" ht="13.5">
      <c r="A43" s="22" t="s">
        <v>45</v>
      </c>
      <c r="B43" s="6">
        <v>-4630401000</v>
      </c>
      <c r="C43" s="6">
        <v>-6272662000</v>
      </c>
      <c r="D43" s="23">
        <v>-6309132000</v>
      </c>
      <c r="E43" s="24">
        <v>-7106997354</v>
      </c>
      <c r="F43" s="6">
        <v>-6867550832</v>
      </c>
      <c r="G43" s="25">
        <v>-6867550832</v>
      </c>
      <c r="H43" s="26">
        <v>-6037208000</v>
      </c>
      <c r="I43" s="24">
        <v>-7732684356</v>
      </c>
      <c r="J43" s="6">
        <v>-9015547870</v>
      </c>
      <c r="K43" s="25">
        <v>-9274942354</v>
      </c>
    </row>
    <row r="44" spans="1:11" ht="13.5">
      <c r="A44" s="22" t="s">
        <v>46</v>
      </c>
      <c r="B44" s="6">
        <v>-368093000</v>
      </c>
      <c r="C44" s="6">
        <v>-174391000</v>
      </c>
      <c r="D44" s="23">
        <v>-379235000</v>
      </c>
      <c r="E44" s="24">
        <v>2100550798</v>
      </c>
      <c r="F44" s="6">
        <v>3597198636</v>
      </c>
      <c r="G44" s="25">
        <v>3597198636</v>
      </c>
      <c r="H44" s="26">
        <v>724030000</v>
      </c>
      <c r="I44" s="24">
        <v>3556102036</v>
      </c>
      <c r="J44" s="6">
        <v>4996878910</v>
      </c>
      <c r="K44" s="25">
        <v>5114517934</v>
      </c>
    </row>
    <row r="45" spans="1:11" ht="13.5">
      <c r="A45" s="34" t="s">
        <v>47</v>
      </c>
      <c r="B45" s="7">
        <v>3792735000</v>
      </c>
      <c r="C45" s="7">
        <v>3803924000</v>
      </c>
      <c r="D45" s="64">
        <v>3773576000</v>
      </c>
      <c r="E45" s="65">
        <v>4650452606</v>
      </c>
      <c r="F45" s="7">
        <v>5326469173</v>
      </c>
      <c r="G45" s="66">
        <v>5326469173</v>
      </c>
      <c r="H45" s="67">
        <v>5486618000</v>
      </c>
      <c r="I45" s="65">
        <v>5923648765</v>
      </c>
      <c r="J45" s="7">
        <v>7568993891</v>
      </c>
      <c r="K45" s="66">
        <v>10360911998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8934045107</v>
      </c>
      <c r="C48" s="6">
        <v>9499588117</v>
      </c>
      <c r="D48" s="23">
        <v>9716651130</v>
      </c>
      <c r="E48" s="24">
        <v>10099102193</v>
      </c>
      <c r="F48" s="6">
        <v>10447484179</v>
      </c>
      <c r="G48" s="25">
        <v>10447484179</v>
      </c>
      <c r="H48" s="26">
        <v>12379342815</v>
      </c>
      <c r="I48" s="24">
        <v>11788574594</v>
      </c>
      <c r="J48" s="6">
        <v>13433919857</v>
      </c>
      <c r="K48" s="25">
        <v>16214742059</v>
      </c>
    </row>
    <row r="49" spans="1:11" ht="13.5">
      <c r="A49" s="22" t="s">
        <v>50</v>
      </c>
      <c r="B49" s="6">
        <f>+B75</f>
        <v>6506681800.634709</v>
      </c>
      <c r="C49" s="6">
        <f aca="true" t="shared" si="6" ref="C49:K49">+C75</f>
        <v>6243301762.114596</v>
      </c>
      <c r="D49" s="23">
        <f t="shared" si="6"/>
        <v>10035660199.527744</v>
      </c>
      <c r="E49" s="24">
        <f t="shared" si="6"/>
        <v>8139444667.848185</v>
      </c>
      <c r="F49" s="6">
        <f t="shared" si="6"/>
        <v>9609332561.629658</v>
      </c>
      <c r="G49" s="25">
        <f t="shared" si="6"/>
        <v>9609332561.629658</v>
      </c>
      <c r="H49" s="26">
        <f t="shared" si="6"/>
        <v>-109587109.36107159</v>
      </c>
      <c r="I49" s="24">
        <f t="shared" si="6"/>
        <v>9141129672.594112</v>
      </c>
      <c r="J49" s="6">
        <f t="shared" si="6"/>
        <v>9830216431.04052</v>
      </c>
      <c r="K49" s="25">
        <f t="shared" si="6"/>
        <v>11085637193.464705</v>
      </c>
    </row>
    <row r="50" spans="1:11" ht="13.5">
      <c r="A50" s="34" t="s">
        <v>51</v>
      </c>
      <c r="B50" s="7">
        <f>+B48-B49</f>
        <v>2427363306.3652906</v>
      </c>
      <c r="C50" s="7">
        <f aca="true" t="shared" si="7" ref="C50:K50">+C48-C49</f>
        <v>3256286354.8854036</v>
      </c>
      <c r="D50" s="64">
        <f t="shared" si="7"/>
        <v>-319009069.5277443</v>
      </c>
      <c r="E50" s="65">
        <f t="shared" si="7"/>
        <v>1959657525.1518154</v>
      </c>
      <c r="F50" s="7">
        <f t="shared" si="7"/>
        <v>838151617.3703423</v>
      </c>
      <c r="G50" s="66">
        <f t="shared" si="7"/>
        <v>838151617.3703423</v>
      </c>
      <c r="H50" s="67">
        <f t="shared" si="7"/>
        <v>12488929924.361073</v>
      </c>
      <c r="I50" s="65">
        <f t="shared" si="7"/>
        <v>2647444921.4058876</v>
      </c>
      <c r="J50" s="7">
        <f t="shared" si="7"/>
        <v>3603703425.9594803</v>
      </c>
      <c r="K50" s="66">
        <f t="shared" si="7"/>
        <v>5129104865.5352955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35014046310</v>
      </c>
      <c r="C53" s="6">
        <v>38738372205</v>
      </c>
      <c r="D53" s="23">
        <v>42613537325</v>
      </c>
      <c r="E53" s="24">
        <v>46112134043</v>
      </c>
      <c r="F53" s="6">
        <v>46860511489</v>
      </c>
      <c r="G53" s="25">
        <v>46860511489</v>
      </c>
      <c r="H53" s="26">
        <v>44692550399</v>
      </c>
      <c r="I53" s="24">
        <v>52039894680</v>
      </c>
      <c r="J53" s="6">
        <v>58267200567</v>
      </c>
      <c r="K53" s="25">
        <v>64584056340</v>
      </c>
    </row>
    <row r="54" spans="1:11" ht="13.5">
      <c r="A54" s="22" t="s">
        <v>82</v>
      </c>
      <c r="B54" s="6">
        <v>1941951000</v>
      </c>
      <c r="C54" s="6">
        <v>2145817103</v>
      </c>
      <c r="D54" s="23">
        <v>2340816628</v>
      </c>
      <c r="E54" s="24">
        <v>3277475601</v>
      </c>
      <c r="F54" s="6">
        <v>3225454803</v>
      </c>
      <c r="G54" s="25">
        <v>3225454803</v>
      </c>
      <c r="H54" s="26">
        <v>2578560805</v>
      </c>
      <c r="I54" s="24">
        <v>2856987239</v>
      </c>
      <c r="J54" s="6">
        <v>3137918364</v>
      </c>
      <c r="K54" s="25">
        <v>3327620528</v>
      </c>
    </row>
    <row r="55" spans="1:11" ht="13.5">
      <c r="A55" s="22" t="s">
        <v>54</v>
      </c>
      <c r="B55" s="6">
        <v>2377705713</v>
      </c>
      <c r="C55" s="6">
        <v>2690532330</v>
      </c>
      <c r="D55" s="23">
        <v>2909681962</v>
      </c>
      <c r="E55" s="24">
        <v>3234709786</v>
      </c>
      <c r="F55" s="6">
        <v>3166490948</v>
      </c>
      <c r="G55" s="25">
        <v>3166490948</v>
      </c>
      <c r="H55" s="26">
        <v>2738360501</v>
      </c>
      <c r="I55" s="24">
        <v>3711516678</v>
      </c>
      <c r="J55" s="6">
        <v>4294007445</v>
      </c>
      <c r="K55" s="25">
        <v>4461670921</v>
      </c>
    </row>
    <row r="56" spans="1:11" ht="13.5">
      <c r="A56" s="22" t="s">
        <v>55</v>
      </c>
      <c r="B56" s="6">
        <v>3010357076</v>
      </c>
      <c r="C56" s="6">
        <v>3347229716</v>
      </c>
      <c r="D56" s="23">
        <v>3769614227</v>
      </c>
      <c r="E56" s="24">
        <v>4048265414</v>
      </c>
      <c r="F56" s="6">
        <v>3734016829</v>
      </c>
      <c r="G56" s="25">
        <v>3734016829</v>
      </c>
      <c r="H56" s="26">
        <v>3810064914</v>
      </c>
      <c r="I56" s="24">
        <v>4012577559</v>
      </c>
      <c r="J56" s="6">
        <v>4320923512</v>
      </c>
      <c r="K56" s="25">
        <v>4660206406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602854589</v>
      </c>
      <c r="C59" s="6">
        <v>1370478576</v>
      </c>
      <c r="D59" s="23">
        <v>1368006353</v>
      </c>
      <c r="E59" s="24">
        <v>1604874052</v>
      </c>
      <c r="F59" s="6">
        <v>1543607943</v>
      </c>
      <c r="G59" s="25">
        <v>1543607943</v>
      </c>
      <c r="H59" s="26">
        <v>1543607943</v>
      </c>
      <c r="I59" s="24">
        <v>1829047619</v>
      </c>
      <c r="J59" s="6">
        <v>2272891780</v>
      </c>
      <c r="K59" s="25">
        <v>2627201337</v>
      </c>
    </row>
    <row r="60" spans="1:11" ht="13.5">
      <c r="A60" s="33" t="s">
        <v>58</v>
      </c>
      <c r="B60" s="6">
        <v>1190025733</v>
      </c>
      <c r="C60" s="6">
        <v>1193376998</v>
      </c>
      <c r="D60" s="23">
        <v>1412025808</v>
      </c>
      <c r="E60" s="24">
        <v>1778455823</v>
      </c>
      <c r="F60" s="6">
        <v>1674186582</v>
      </c>
      <c r="G60" s="25">
        <v>1674186582</v>
      </c>
      <c r="H60" s="26">
        <v>1674186582</v>
      </c>
      <c r="I60" s="24">
        <v>1886058116</v>
      </c>
      <c r="J60" s="6">
        <v>2211167237</v>
      </c>
      <c r="K60" s="25">
        <v>2488739900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377</v>
      </c>
      <c r="C63" s="92">
        <v>0</v>
      </c>
      <c r="D63" s="93">
        <v>217</v>
      </c>
      <c r="E63" s="91">
        <v>217</v>
      </c>
      <c r="F63" s="92">
        <v>217</v>
      </c>
      <c r="G63" s="93">
        <v>217</v>
      </c>
      <c r="H63" s="94">
        <v>217</v>
      </c>
      <c r="I63" s="91">
        <v>149</v>
      </c>
      <c r="J63" s="92">
        <v>100</v>
      </c>
      <c r="K63" s="93">
        <v>0</v>
      </c>
    </row>
    <row r="64" spans="1:11" ht="13.5">
      <c r="A64" s="90" t="s">
        <v>62</v>
      </c>
      <c r="B64" s="91">
        <v>29429</v>
      </c>
      <c r="C64" s="92">
        <v>26464</v>
      </c>
      <c r="D64" s="93">
        <v>35341</v>
      </c>
      <c r="E64" s="91">
        <v>23464</v>
      </c>
      <c r="F64" s="92">
        <v>32341</v>
      </c>
      <c r="G64" s="93">
        <v>32341</v>
      </c>
      <c r="H64" s="94">
        <v>30841</v>
      </c>
      <c r="I64" s="91">
        <v>29341</v>
      </c>
      <c r="J64" s="92">
        <v>27841</v>
      </c>
      <c r="K64" s="93">
        <v>26341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87</v>
      </c>
      <c r="B70" s="5">
        <f>IF(ISERROR(B71/B72),0,(B71/B72))</f>
        <v>0.9099975524772459</v>
      </c>
      <c r="C70" s="5">
        <f aca="true" t="shared" si="8" ref="C70:K70">IF(ISERROR(C71/C72),0,(C71/C72))</f>
        <v>0.9644003424729014</v>
      </c>
      <c r="D70" s="5">
        <f t="shared" si="8"/>
        <v>0.933230956358836</v>
      </c>
      <c r="E70" s="5">
        <f t="shared" si="8"/>
        <v>0.8845285145483995</v>
      </c>
      <c r="F70" s="5">
        <f t="shared" si="8"/>
        <v>0.9010748228071092</v>
      </c>
      <c r="G70" s="5">
        <f t="shared" si="8"/>
        <v>0.9010748228071092</v>
      </c>
      <c r="H70" s="5">
        <f t="shared" si="8"/>
        <v>0.9640085548273013</v>
      </c>
      <c r="I70" s="5">
        <f t="shared" si="8"/>
        <v>0.9733791849139656</v>
      </c>
      <c r="J70" s="5">
        <f t="shared" si="8"/>
        <v>0.9683060898417295</v>
      </c>
      <c r="K70" s="5">
        <f t="shared" si="8"/>
        <v>0.9652220457138221</v>
      </c>
    </row>
    <row r="71" spans="1:11" ht="12.75" hidden="1">
      <c r="A71" s="1" t="s">
        <v>88</v>
      </c>
      <c r="B71" s="1">
        <f>+B83</f>
        <v>23296944000</v>
      </c>
      <c r="C71" s="1">
        <f aca="true" t="shared" si="9" ref="C71:K71">+C83</f>
        <v>25655730000</v>
      </c>
      <c r="D71" s="1">
        <f t="shared" si="9"/>
        <v>27559175000</v>
      </c>
      <c r="E71" s="1">
        <f t="shared" si="9"/>
        <v>27429027469</v>
      </c>
      <c r="F71" s="1">
        <f t="shared" si="9"/>
        <v>26181594268</v>
      </c>
      <c r="G71" s="1">
        <f t="shared" si="9"/>
        <v>26181594268</v>
      </c>
      <c r="H71" s="1">
        <f t="shared" si="9"/>
        <v>29102876000</v>
      </c>
      <c r="I71" s="1">
        <f t="shared" si="9"/>
        <v>31096906424</v>
      </c>
      <c r="J71" s="1">
        <f t="shared" si="9"/>
        <v>35111893001</v>
      </c>
      <c r="K71" s="1">
        <f t="shared" si="9"/>
        <v>38771288396</v>
      </c>
    </row>
    <row r="72" spans="1:11" ht="12.75" hidden="1">
      <c r="A72" s="1" t="s">
        <v>89</v>
      </c>
      <c r="B72" s="1">
        <f>+B77</f>
        <v>25601106219</v>
      </c>
      <c r="C72" s="1">
        <f aca="true" t="shared" si="10" ref="C72:K72">+C77</f>
        <v>26602779852</v>
      </c>
      <c r="D72" s="1">
        <f t="shared" si="10"/>
        <v>29530926736</v>
      </c>
      <c r="E72" s="1">
        <f t="shared" si="10"/>
        <v>31009771893</v>
      </c>
      <c r="F72" s="1">
        <f t="shared" si="10"/>
        <v>29055960288</v>
      </c>
      <c r="G72" s="1">
        <f t="shared" si="10"/>
        <v>29055960288</v>
      </c>
      <c r="H72" s="1">
        <f t="shared" si="10"/>
        <v>30189437484</v>
      </c>
      <c r="I72" s="1">
        <f t="shared" si="10"/>
        <v>31947371493</v>
      </c>
      <c r="J72" s="1">
        <f t="shared" si="10"/>
        <v>36261150652</v>
      </c>
      <c r="K72" s="1">
        <f t="shared" si="10"/>
        <v>40168258245</v>
      </c>
    </row>
    <row r="73" spans="1:11" ht="12.75" hidden="1">
      <c r="A73" s="1" t="s">
        <v>90</v>
      </c>
      <c r="B73" s="1">
        <f>+B74</f>
        <v>709479726.1666665</v>
      </c>
      <c r="C73" s="1">
        <f aca="true" t="shared" si="11" ref="C73:K73">+(C78+C80+C81+C82)-(B78+B80+B81+B82)</f>
        <v>521081027</v>
      </c>
      <c r="D73" s="1">
        <f t="shared" si="11"/>
        <v>819336290</v>
      </c>
      <c r="E73" s="1">
        <f t="shared" si="11"/>
        <v>-12800642</v>
      </c>
      <c r="F73" s="1">
        <f>+(F78+F80+F81+F82)-(D78+D80+D81+D82)</f>
        <v>453409551</v>
      </c>
      <c r="G73" s="1">
        <f>+(G78+G80+G81+G82)-(D78+D80+D81+D82)</f>
        <v>453409551</v>
      </c>
      <c r="H73" s="1">
        <f>+(H78+H80+H81+H82)-(D78+D80+D81+D82)</f>
        <v>703919217</v>
      </c>
      <c r="I73" s="1">
        <f>+(I78+I80+I81+I82)-(E78+E80+E81+E82)</f>
        <v>994472138</v>
      </c>
      <c r="J73" s="1">
        <f t="shared" si="11"/>
        <v>576310145</v>
      </c>
      <c r="K73" s="1">
        <f t="shared" si="11"/>
        <v>631629817</v>
      </c>
    </row>
    <row r="74" spans="1:11" ht="12.75" hidden="1">
      <c r="A74" s="1" t="s">
        <v>91</v>
      </c>
      <c r="B74" s="1">
        <f>+TREND(C74:E74)</f>
        <v>709479726.1666665</v>
      </c>
      <c r="C74" s="1">
        <f>+C73</f>
        <v>521081027</v>
      </c>
      <c r="D74" s="1">
        <f aca="true" t="shared" si="12" ref="D74:K74">+D73</f>
        <v>819336290</v>
      </c>
      <c r="E74" s="1">
        <f t="shared" si="12"/>
        <v>-12800642</v>
      </c>
      <c r="F74" s="1">
        <f t="shared" si="12"/>
        <v>453409551</v>
      </c>
      <c r="G74" s="1">
        <f t="shared" si="12"/>
        <v>453409551</v>
      </c>
      <c r="H74" s="1">
        <f t="shared" si="12"/>
        <v>703919217</v>
      </c>
      <c r="I74" s="1">
        <f t="shared" si="12"/>
        <v>994472138</v>
      </c>
      <c r="J74" s="1">
        <f t="shared" si="12"/>
        <v>576310145</v>
      </c>
      <c r="K74" s="1">
        <f t="shared" si="12"/>
        <v>631629817</v>
      </c>
    </row>
    <row r="75" spans="1:11" ht="12.75" hidden="1">
      <c r="A75" s="1" t="s">
        <v>92</v>
      </c>
      <c r="B75" s="1">
        <f>+B84-(((B80+B81+B78)*B70)-B79)</f>
        <v>6506681800.634709</v>
      </c>
      <c r="C75" s="1">
        <f aca="true" t="shared" si="13" ref="C75:K75">+C84-(((C80+C81+C78)*C70)-C79)</f>
        <v>6243301762.114596</v>
      </c>
      <c r="D75" s="1">
        <f t="shared" si="13"/>
        <v>10035660199.527744</v>
      </c>
      <c r="E75" s="1">
        <f t="shared" si="13"/>
        <v>8139444667.848185</v>
      </c>
      <c r="F75" s="1">
        <f t="shared" si="13"/>
        <v>9609332561.629658</v>
      </c>
      <c r="G75" s="1">
        <f t="shared" si="13"/>
        <v>9609332561.629658</v>
      </c>
      <c r="H75" s="1">
        <f t="shared" si="13"/>
        <v>-109587109.36107159</v>
      </c>
      <c r="I75" s="1">
        <f t="shared" si="13"/>
        <v>9141129672.594112</v>
      </c>
      <c r="J75" s="1">
        <f t="shared" si="13"/>
        <v>9830216431.04052</v>
      </c>
      <c r="K75" s="1">
        <f t="shared" si="13"/>
        <v>11085637193.464705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25601106219</v>
      </c>
      <c r="C77" s="3">
        <v>26602779852</v>
      </c>
      <c r="D77" s="3">
        <v>29530926736</v>
      </c>
      <c r="E77" s="3">
        <v>31009771893</v>
      </c>
      <c r="F77" s="3">
        <v>29055960288</v>
      </c>
      <c r="G77" s="3">
        <v>29055960288</v>
      </c>
      <c r="H77" s="3">
        <v>30189437484</v>
      </c>
      <c r="I77" s="3">
        <v>31947371493</v>
      </c>
      <c r="J77" s="3">
        <v>36261150652</v>
      </c>
      <c r="K77" s="3">
        <v>40168258245</v>
      </c>
    </row>
    <row r="78" spans="1:11" ht="12.75" hidden="1">
      <c r="A78" s="2" t="s">
        <v>65</v>
      </c>
      <c r="B78" s="3">
        <v>75323517</v>
      </c>
      <c r="C78" s="3">
        <v>51694605</v>
      </c>
      <c r="D78" s="3">
        <v>40973201</v>
      </c>
      <c r="E78" s="3">
        <v>46654738</v>
      </c>
      <c r="F78" s="3">
        <v>38924350</v>
      </c>
      <c r="G78" s="3">
        <v>38924350</v>
      </c>
      <c r="H78" s="3">
        <v>162296569</v>
      </c>
      <c r="I78" s="3">
        <v>36978133</v>
      </c>
      <c r="J78" s="3">
        <v>35129226</v>
      </c>
      <c r="K78" s="3">
        <v>33372765</v>
      </c>
    </row>
    <row r="79" spans="1:11" ht="12.75" hidden="1">
      <c r="A79" s="2" t="s">
        <v>66</v>
      </c>
      <c r="B79" s="3">
        <v>6941694091</v>
      </c>
      <c r="C79" s="3">
        <v>7088708424</v>
      </c>
      <c r="D79" s="3">
        <v>7166929157</v>
      </c>
      <c r="E79" s="3">
        <v>8822754743</v>
      </c>
      <c r="F79" s="3">
        <v>10508325990</v>
      </c>
      <c r="G79" s="3">
        <v>10508325990</v>
      </c>
      <c r="H79" s="3">
        <v>7177852699</v>
      </c>
      <c r="I79" s="3">
        <v>10438547906</v>
      </c>
      <c r="J79" s="3">
        <v>10454828994</v>
      </c>
      <c r="K79" s="3">
        <v>10476988742</v>
      </c>
    </row>
    <row r="80" spans="1:11" ht="12.75" hidden="1">
      <c r="A80" s="2" t="s">
        <v>67</v>
      </c>
      <c r="B80" s="3">
        <v>4617194603</v>
      </c>
      <c r="C80" s="3">
        <v>5105255104</v>
      </c>
      <c r="D80" s="3">
        <v>5721737644</v>
      </c>
      <c r="E80" s="3">
        <v>5635474838</v>
      </c>
      <c r="F80" s="3">
        <v>6008993846</v>
      </c>
      <c r="G80" s="3">
        <v>6008993846</v>
      </c>
      <c r="H80" s="3">
        <v>5994468904</v>
      </c>
      <c r="I80" s="3">
        <v>6349964260</v>
      </c>
      <c r="J80" s="3">
        <v>6712373311</v>
      </c>
      <c r="K80" s="3">
        <v>7097835803</v>
      </c>
    </row>
    <row r="81" spans="1:11" ht="12.75" hidden="1">
      <c r="A81" s="2" t="s">
        <v>68</v>
      </c>
      <c r="B81" s="3">
        <v>817115932</v>
      </c>
      <c r="C81" s="3">
        <v>876510443</v>
      </c>
      <c r="D81" s="3">
        <v>1092977144</v>
      </c>
      <c r="E81" s="3">
        <v>1156113751</v>
      </c>
      <c r="F81" s="3">
        <v>1260469306</v>
      </c>
      <c r="G81" s="3">
        <v>1260469306</v>
      </c>
      <c r="H81" s="3">
        <v>1402752305</v>
      </c>
      <c r="I81" s="3">
        <v>1448961501</v>
      </c>
      <c r="J81" s="3">
        <v>1663928672</v>
      </c>
      <c r="K81" s="3">
        <v>1911030486</v>
      </c>
    </row>
    <row r="82" spans="1:11" ht="12.75" hidden="1">
      <c r="A82" s="2" t="s">
        <v>69</v>
      </c>
      <c r="B82" s="3">
        <v>19837632</v>
      </c>
      <c r="C82" s="3">
        <v>17092559</v>
      </c>
      <c r="D82" s="3">
        <v>14201012</v>
      </c>
      <c r="E82" s="3">
        <v>18845032</v>
      </c>
      <c r="F82" s="3">
        <v>14911050</v>
      </c>
      <c r="G82" s="3">
        <v>14911050</v>
      </c>
      <c r="H82" s="3">
        <v>14290440</v>
      </c>
      <c r="I82" s="3">
        <v>15656603</v>
      </c>
      <c r="J82" s="3">
        <v>16439433</v>
      </c>
      <c r="K82" s="3">
        <v>17261405</v>
      </c>
    </row>
    <row r="83" spans="1:11" ht="12.75" hidden="1">
      <c r="A83" s="2" t="s">
        <v>70</v>
      </c>
      <c r="B83" s="3">
        <v>23296944000</v>
      </c>
      <c r="C83" s="3">
        <v>25655730000</v>
      </c>
      <c r="D83" s="3">
        <v>27559175000</v>
      </c>
      <c r="E83" s="3">
        <v>27429027469</v>
      </c>
      <c r="F83" s="3">
        <v>26181594268</v>
      </c>
      <c r="G83" s="3">
        <v>26181594268</v>
      </c>
      <c r="H83" s="3">
        <v>29102876000</v>
      </c>
      <c r="I83" s="3">
        <v>31096906424</v>
      </c>
      <c r="J83" s="3">
        <v>35111893001</v>
      </c>
      <c r="K83" s="3">
        <v>38771288396</v>
      </c>
    </row>
    <row r="84" spans="1:11" ht="12.75" hidden="1">
      <c r="A84" s="2" t="s">
        <v>71</v>
      </c>
      <c r="B84" s="3">
        <v>4578741212</v>
      </c>
      <c r="C84" s="3">
        <v>4973264375</v>
      </c>
      <c r="D84" s="3">
        <v>9266671301</v>
      </c>
      <c r="E84" s="3">
        <v>5365311137</v>
      </c>
      <c r="F84" s="3">
        <v>5686410545</v>
      </c>
      <c r="G84" s="3">
        <v>5686410545</v>
      </c>
      <c r="H84" s="3">
        <v>0</v>
      </c>
      <c r="I84" s="3">
        <v>6329887512</v>
      </c>
      <c r="J84" s="3">
        <v>7520227501</v>
      </c>
      <c r="K84" s="3">
        <v>9336416929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2018-10-17T14:45:54Z</dcterms:created>
  <dcterms:modified xsi:type="dcterms:W3CDTF">2018-10-17T14:46:27Z</dcterms:modified>
  <cp:category/>
  <cp:version/>
  <cp:contentType/>
  <cp:contentStatus/>
</cp:coreProperties>
</file>