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'DC42'!$A$1:$L$101</definedName>
    <definedName name="_xlnm.Print_Area" localSheetId="11">'DC48'!$A$1:$L$101</definedName>
    <definedName name="_xlnm.Print_Area" localSheetId="1">'EKU'!$A$1:$L$101</definedName>
    <definedName name="_xlnm.Print_Area" localSheetId="4">'GT421'!$A$1:$L$101</definedName>
    <definedName name="_xlnm.Print_Area" localSheetId="5">'GT422'!$A$1:$L$101</definedName>
    <definedName name="_xlnm.Print_Area" localSheetId="6">'GT423'!$A$1:$L$101</definedName>
    <definedName name="_xlnm.Print_Area" localSheetId="8">'GT481'!$A$1:$L$101</definedName>
    <definedName name="_xlnm.Print_Area" localSheetId="9">'GT484'!$A$1:$L$101</definedName>
    <definedName name="_xlnm.Print_Area" localSheetId="10">'GT485'!$A$1:$L$101</definedName>
    <definedName name="_xlnm.Print_Area" localSheetId="2">'JHB'!$A$1:$L$101</definedName>
    <definedName name="_xlnm.Print_Area" localSheetId="0">'Summary'!$A$1:$L$101</definedName>
    <definedName name="_xlnm.Print_Area" localSheetId="3">'TSH'!$A$1:$L$101</definedName>
  </definedNames>
  <calcPr fullCalcOnLoad="1"/>
</workbook>
</file>

<file path=xl/sharedStrings.xml><?xml version="1.0" encoding="utf-8"?>
<sst xmlns="http://schemas.openxmlformats.org/spreadsheetml/2006/main" count="1440" uniqueCount="76">
  <si>
    <t>Gauteng: City of Ekurhuleni(EKU) - REVIEW - Table A9 Asset Management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</si>
  <si>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</si>
  <si>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</si>
  <si>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</si>
  <si>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</si>
  <si>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</si>
  <si>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</si>
  <si>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</si>
  <si>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</si>
  <si>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</si>
  <si>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</si>
  <si>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</si>
  <si>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</si>
  <si>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</si>
  <si>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</si>
  <si>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</si>
  <si>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CAPITAL EXPENDITURE</t>
  </si>
  <si>
    <t>Total New Assets</t>
  </si>
  <si>
    <t>1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</si>
  <si>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</si>
  <si>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</si>
  <si>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</si>
  <si>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</si>
  <si>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</si>
  <si>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</si>
  <si>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</si>
  <si>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</si>
  <si>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</si>
  <si>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</si>
  <si>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</si>
  <si>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</si>
  <si>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</si>
  <si>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</si>
  <si>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</si>
  <si>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2</t>
  </si>
  <si>
    <t>Total Capital Expenditure</t>
  </si>
  <si>
    <t>4</t>
  </si>
  <si>
    <t>TOTAL CAPITAL EXPENDITURE - Asset Class</t>
  </si>
  <si>
    <t>ASSET REGISTER SUMMARY - PPE (WDV)</t>
  </si>
  <si>
    <t>5</t>
  </si>
  <si>
    <t>TOTAL ASSET REGISTER SUMMARY - PPE (WDV)</t>
  </si>
  <si>
    <t>EXPENDITURE OTHER ITEMS</t>
  </si>
  <si>
    <t>Depreciation and asset impairment</t>
  </si>
  <si>
    <t>Repairs and Maintenance by Asset Class</t>
  </si>
  <si>
    <t>3</t>
  </si>
  <si>
    <t>6,7</t>
  </si>
  <si>
    <t>TOTAL EXPENDITURE OTHER ITEMS</t>
  </si>
  <si>
    <t>Repairs and Maintenance by Expenditure Items</t>
  </si>
  <si>
    <t>Employee related costs</t>
  </si>
  <si>
    <t>Other materials</t>
  </si>
  <si>
    <t>Contracted Services</t>
  </si>
  <si>
    <t>Other expenditure</t>
  </si>
  <si>
    <t>Gauteng: City Of Johannesburg(JHB) - REVIEW - Table A9 Asset Management for 4th Quarter ended 30 June 2017 (Figures Finalised as at 2018/05/07)</t>
  </si>
  <si>
    <t>Gauteng: City Of Tshwane(TSH) - REVIEW - Table A9 Asset Management for 4th Quarter ended 30 June 2017 (Figures Finalised as at 2018/05/07)</t>
  </si>
  <si>
    <t>Gauteng: Emfuleni(GT421) - REVIEW - Table A9 Asset Management for 4th Quarter ended 30 June 2017 (Figures Finalised as at 2018/05/07)</t>
  </si>
  <si>
    <t>Gauteng: Midvaal(GT422) - REVIEW - Table A9 Asset Management for 4th Quarter ended 30 June 2017 (Figures Finalised as at 2018/05/07)</t>
  </si>
  <si>
    <t>Gauteng: Lesedi(GT423) - REVIEW - Table A9 Asset Management for 4th Quarter ended 30 June 2017 (Figures Finalised as at 2018/05/07)</t>
  </si>
  <si>
    <t>Gauteng: Sedibeng(DC42) - REVIEW - Table A9 Asset Management for 4th Quarter ended 30 June 2017 (Figures Finalised as at 2018/05/07)</t>
  </si>
  <si>
    <t>Gauteng: Mogale City(GT481) - REVIEW - Table A9 Asset Management for 4th Quarter ended 30 June 2017 (Figures Finalised as at 2018/05/07)</t>
  </si>
  <si>
    <t>Gauteng: Merafong City(GT484) - REVIEW - Table A9 Asset Management for 4th Quarter ended 30 June 2017 (Figures Finalised as at 2018/05/07)</t>
  </si>
  <si>
    <t>Gauteng: Rand West City(GT485) - REVIEW - Table A9 Asset Management for 4th Quarter ended 30 June 2017 (Figures Finalised as at 2018/05/07)</t>
  </si>
  <si>
    <t>Gauteng: West Rand(DC48) - REVIEW - Table A9 Asset Management for 4th Quarter ended 30 June 2017 (Figures Finalised as at 2018/05/07)</t>
  </si>
  <si>
    <t>Summary - Table A9 Asset Management for 4th Quarter ended 30 June 2017 (Figures Finalised as at 2018/05/07)</t>
  </si>
  <si>
    <t>% of capital exp on renewal of assets</t>
  </si>
  <si>
    <t>Renewal of Existing Assets as % of deprecn</t>
  </si>
  <si>
    <t>R&amp;M as a % of PPE</t>
  </si>
  <si>
    <t>Renewal and R&amp;M as a % of PPE</t>
  </si>
  <si>
    <t>References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</si>
  <si>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</si>
  <si>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</si>
  <si>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</si>
  <si>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</si>
  <si>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</si>
  <si>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Donated/contributed and assets funded by finance leases to be allocated to the respective category</t>
  </si>
  <si>
    <t>7. Including repairs and maintenance to agricultural, biological and intangible assets</t>
  </si>
  <si>
    <t>Total Repairs and Maintenance Expenditure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</si>
</sst>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0.0%"/>
    <numFmt numFmtId="171" formatCode="#,###,;\(#,###,\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b/>
      <i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2" fontId="4" fillId="0" borderId="10" xfId="0" applyNumberFormat="1" applyFont="1" applyFill="1" applyBorder="1" applyAlignment="1" applyProtection="1">
      <alignment/>
      <protection/>
    </xf>
    <xf numFmtId="172" fontId="4" fillId="0" borderId="11" xfId="0" applyNumberFormat="1" applyFont="1" applyFill="1" applyBorder="1" applyAlignment="1" applyProtection="1">
      <alignment/>
      <protection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10" xfId="42" applyNumberFormat="1" applyFont="1" applyFill="1" applyBorder="1" applyAlignment="1" applyProtection="1">
      <alignment/>
      <protection/>
    </xf>
    <xf numFmtId="172" fontId="4" fillId="0" borderId="11" xfId="42" applyNumberFormat="1" applyFont="1" applyFill="1" applyBorder="1" applyAlignment="1" applyProtection="1">
      <alignment/>
      <protection/>
    </xf>
    <xf numFmtId="172" fontId="4" fillId="0" borderId="12" xfId="42" applyNumberFormat="1" applyFont="1" applyFill="1" applyBorder="1" applyAlignment="1" applyProtection="1">
      <alignment/>
      <protection/>
    </xf>
    <xf numFmtId="172" fontId="4" fillId="0" borderId="0" xfId="42" applyNumberFormat="1" applyFont="1" applyFill="1" applyBorder="1" applyAlignment="1" applyProtection="1">
      <alignment/>
      <protection/>
    </xf>
    <xf numFmtId="172" fontId="4" fillId="0" borderId="13" xfId="42" applyNumberFormat="1" applyFont="1" applyFill="1" applyBorder="1" applyAlignment="1" applyProtection="1">
      <alignment/>
      <protection/>
    </xf>
    <xf numFmtId="172" fontId="4" fillId="0" borderId="14" xfId="0" applyNumberFormat="1" applyFont="1" applyFill="1" applyBorder="1" applyAlignment="1" applyProtection="1">
      <alignment/>
      <protection/>
    </xf>
    <xf numFmtId="172" fontId="4" fillId="0" borderId="15" xfId="0" applyNumberFormat="1" applyFont="1" applyFill="1" applyBorder="1" applyAlignment="1" applyProtection="1">
      <alignment/>
      <protection/>
    </xf>
    <xf numFmtId="172" fontId="4" fillId="0" borderId="16" xfId="0" applyNumberFormat="1" applyFont="1" applyFill="1" applyBorder="1" applyAlignment="1" applyProtection="1">
      <alignment/>
      <protection/>
    </xf>
    <xf numFmtId="172" fontId="4" fillId="0" borderId="17" xfId="0" applyNumberFormat="1" applyFont="1" applyFill="1" applyBorder="1" applyAlignment="1" applyProtection="1">
      <alignment/>
      <protection/>
    </xf>
    <xf numFmtId="172" fontId="4" fillId="0" borderId="18" xfId="0" applyNumberFormat="1" applyFont="1" applyFill="1" applyBorder="1" applyAlignment="1" applyProtection="1">
      <alignment/>
      <protection/>
    </xf>
    <xf numFmtId="172" fontId="6" fillId="0" borderId="19" xfId="0" applyNumberFormat="1" applyFont="1" applyFill="1" applyBorder="1" applyAlignment="1" applyProtection="1">
      <alignment/>
      <protection/>
    </xf>
    <xf numFmtId="172" fontId="6" fillId="0" borderId="20" xfId="0" applyNumberFormat="1" applyFont="1" applyFill="1" applyBorder="1" applyAlignment="1" applyProtection="1">
      <alignment/>
      <protection/>
    </xf>
    <xf numFmtId="172" fontId="6" fillId="0" borderId="21" xfId="0" applyNumberFormat="1" applyFont="1" applyFill="1" applyBorder="1" applyAlignment="1" applyProtection="1">
      <alignment/>
      <protection/>
    </xf>
    <xf numFmtId="172" fontId="6" fillId="0" borderId="22" xfId="0" applyNumberFormat="1" applyFont="1" applyFill="1" applyBorder="1" applyAlignment="1" applyProtection="1">
      <alignment/>
      <protection/>
    </xf>
    <xf numFmtId="172" fontId="6" fillId="0" borderId="23" xfId="0" applyNumberFormat="1" applyFont="1" applyFill="1" applyBorder="1" applyAlignment="1" applyProtection="1">
      <alignment/>
      <protection/>
    </xf>
    <xf numFmtId="172" fontId="4" fillId="0" borderId="24" xfId="0" applyNumberFormat="1" applyFont="1" applyFill="1" applyBorder="1" applyAlignment="1" applyProtection="1">
      <alignment/>
      <protection/>
    </xf>
    <xf numFmtId="172" fontId="4" fillId="0" borderId="24" xfId="42" applyNumberFormat="1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2" fontId="3" fillId="0" borderId="12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3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6" fillId="0" borderId="13" xfId="0" applyNumberFormat="1" applyFont="1" applyFill="1" applyBorder="1" applyAlignment="1" applyProtection="1">
      <alignment horizontal="left" indent="2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left" indent="2"/>
      <protection/>
    </xf>
    <xf numFmtId="0" fontId="4" fillId="0" borderId="13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172" fontId="3" fillId="0" borderId="10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172" fontId="3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 applyProtection="1">
      <alignment/>
      <protection/>
    </xf>
    <xf numFmtId="172" fontId="4" fillId="0" borderId="11" xfId="0" applyNumberFormat="1" applyFont="1" applyBorder="1" applyAlignment="1" applyProtection="1">
      <alignment/>
      <protection/>
    </xf>
    <xf numFmtId="172" fontId="4" fillId="0" borderId="12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13" xfId="0" applyNumberFormat="1" applyFont="1" applyBorder="1" applyAlignment="1" applyProtection="1">
      <alignment/>
      <protection/>
    </xf>
    <xf numFmtId="172" fontId="4" fillId="0" borderId="11" xfId="42" applyNumberFormat="1" applyFont="1" applyBorder="1" applyAlignment="1" applyProtection="1">
      <alignment/>
      <protection/>
    </xf>
    <xf numFmtId="172" fontId="4" fillId="0" borderId="12" xfId="42" applyNumberFormat="1" applyFont="1" applyBorder="1" applyAlignment="1" applyProtection="1">
      <alignment/>
      <protection/>
    </xf>
    <xf numFmtId="172" fontId="4" fillId="0" borderId="10" xfId="42" applyNumberFormat="1" applyFont="1" applyBorder="1" applyAlignment="1" applyProtection="1">
      <alignment/>
      <protection/>
    </xf>
    <xf numFmtId="172" fontId="4" fillId="0" borderId="0" xfId="42" applyNumberFormat="1" applyFont="1" applyBorder="1" applyAlignment="1" applyProtection="1">
      <alignment/>
      <protection/>
    </xf>
    <xf numFmtId="172" fontId="4" fillId="0" borderId="13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2" fontId="3" fillId="0" borderId="35" xfId="0" applyNumberFormat="1" applyFont="1" applyBorder="1" applyAlignment="1" applyProtection="1">
      <alignment/>
      <protection/>
    </xf>
    <xf numFmtId="172" fontId="3" fillId="0" borderId="36" xfId="0" applyNumberFormat="1" applyFont="1" applyBorder="1" applyAlignment="1" applyProtection="1">
      <alignment/>
      <protection/>
    </xf>
    <xf numFmtId="172" fontId="3" fillId="0" borderId="37" xfId="0" applyNumberFormat="1" applyFont="1" applyBorder="1" applyAlignment="1" applyProtection="1">
      <alignment/>
      <protection/>
    </xf>
    <xf numFmtId="172" fontId="3" fillId="0" borderId="38" xfId="0" applyNumberFormat="1" applyFont="1" applyBorder="1" applyAlignment="1" applyProtection="1">
      <alignment/>
      <protection/>
    </xf>
    <xf numFmtId="172" fontId="3" fillId="0" borderId="34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left" indent="2"/>
      <protection/>
    </xf>
    <xf numFmtId="0" fontId="4" fillId="0" borderId="12" xfId="0" applyNumberFormat="1" applyFont="1" applyFill="1" applyBorder="1" applyAlignment="1" applyProtection="1">
      <alignment horizontal="left" indent="1"/>
      <protection/>
    </xf>
    <xf numFmtId="0" fontId="4" fillId="0" borderId="12" xfId="0" applyFont="1" applyBorder="1" applyAlignment="1" applyProtection="1">
      <alignment horizontal="left" indent="1"/>
      <protection/>
    </xf>
    <xf numFmtId="172" fontId="3" fillId="0" borderId="3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0" fontId="4" fillId="0" borderId="12" xfId="0" applyNumberFormat="1" applyFont="1" applyFill="1" applyBorder="1" applyAlignment="1" applyProtection="1">
      <alignment horizontal="left" indent="2"/>
      <protection/>
    </xf>
    <xf numFmtId="0" fontId="4" fillId="0" borderId="12" xfId="0" applyNumberFormat="1" applyFont="1" applyBorder="1" applyAlignment="1" applyProtection="1">
      <alignment horizontal="left" indent="2"/>
      <protection/>
    </xf>
    <xf numFmtId="0" fontId="3" fillId="0" borderId="37" xfId="0" applyFont="1" applyBorder="1" applyAlignment="1" applyProtection="1">
      <alignment/>
      <protection/>
    </xf>
    <xf numFmtId="169" fontId="3" fillId="0" borderId="10" xfId="0" applyNumberFormat="1" applyFont="1" applyBorder="1" applyAlignment="1" applyProtection="1">
      <alignment/>
      <protection/>
    </xf>
    <xf numFmtId="169" fontId="3" fillId="0" borderId="11" xfId="0" applyNumberFormat="1" applyFont="1" applyBorder="1" applyAlignment="1" applyProtection="1">
      <alignment/>
      <protection/>
    </xf>
    <xf numFmtId="169" fontId="3" fillId="0" borderId="12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169" fontId="3" fillId="0" borderId="13" xfId="0" applyNumberFormat="1" applyFont="1" applyBorder="1" applyAlignment="1" applyProtection="1">
      <alignment/>
      <protection/>
    </xf>
    <xf numFmtId="0" fontId="8" fillId="0" borderId="12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/>
      <protection/>
    </xf>
    <xf numFmtId="170" fontId="6" fillId="0" borderId="10" xfId="59" applyNumberFormat="1" applyFont="1" applyFill="1" applyBorder="1" applyAlignment="1" applyProtection="1">
      <alignment horizontal="center"/>
      <protection/>
    </xf>
    <xf numFmtId="170" fontId="6" fillId="0" borderId="11" xfId="59" applyNumberFormat="1" applyFont="1" applyFill="1" applyBorder="1" applyAlignment="1" applyProtection="1">
      <alignment horizontal="center"/>
      <protection/>
    </xf>
    <xf numFmtId="170" fontId="6" fillId="0" borderId="12" xfId="59" applyNumberFormat="1" applyFont="1" applyFill="1" applyBorder="1" applyAlignment="1" applyProtection="1">
      <alignment horizontal="center"/>
      <protection/>
    </xf>
    <xf numFmtId="170" fontId="6" fillId="0" borderId="0" xfId="59" applyNumberFormat="1" applyFont="1" applyFill="1" applyBorder="1" applyAlignment="1" applyProtection="1">
      <alignment horizontal="center"/>
      <protection/>
    </xf>
    <xf numFmtId="170" fontId="6" fillId="0" borderId="13" xfId="59" applyNumberFormat="1" applyFont="1" applyFill="1" applyBorder="1" applyAlignment="1" applyProtection="1">
      <alignment horizontal="center"/>
      <protection/>
    </xf>
    <xf numFmtId="0" fontId="4" fillId="0" borderId="29" xfId="0" applyNumberFormat="1" applyFont="1" applyBorder="1" applyAlignment="1" applyProtection="1">
      <alignment/>
      <protection/>
    </xf>
    <xf numFmtId="0" fontId="4" fillId="0" borderId="30" xfId="0" applyNumberFormat="1" applyFont="1" applyBorder="1" applyAlignment="1" applyProtection="1">
      <alignment horizontal="center"/>
      <protection/>
    </xf>
    <xf numFmtId="171" fontId="3" fillId="0" borderId="30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171" fontId="3" fillId="0" borderId="29" xfId="0" applyNumberFormat="1" applyFont="1" applyBorder="1" applyAlignment="1" applyProtection="1">
      <alignment/>
      <protection/>
    </xf>
    <xf numFmtId="171" fontId="3" fillId="0" borderId="39" xfId="0" applyNumberFormat="1" applyFont="1" applyBorder="1" applyAlignment="1" applyProtection="1">
      <alignment/>
      <protection/>
    </xf>
    <xf numFmtId="171" fontId="3" fillId="0" borderId="40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4" fillId="0" borderId="26" xfId="0" applyNumberFormat="1" applyFont="1" applyBorder="1" applyAlignment="1" applyProtection="1">
      <alignment horizontal="center"/>
      <protection/>
    </xf>
    <xf numFmtId="172" fontId="3" fillId="0" borderId="26" xfId="0" applyNumberFormat="1" applyFont="1" applyBorder="1" applyAlignment="1" applyProtection="1">
      <alignment/>
      <protection/>
    </xf>
    <xf numFmtId="172" fontId="3" fillId="0" borderId="42" xfId="0" applyNumberFormat="1" applyFont="1" applyBorder="1" applyAlignment="1" applyProtection="1">
      <alignment/>
      <protection/>
    </xf>
    <xf numFmtId="172" fontId="3" fillId="0" borderId="41" xfId="0" applyNumberFormat="1" applyFont="1" applyBorder="1" applyAlignment="1" applyProtection="1">
      <alignment/>
      <protection/>
    </xf>
    <xf numFmtId="172" fontId="3" fillId="0" borderId="43" xfId="0" applyNumberFormat="1" applyFont="1" applyBorder="1" applyAlignment="1" applyProtection="1">
      <alignment/>
      <protection/>
    </xf>
    <xf numFmtId="172" fontId="3" fillId="0" borderId="25" xfId="0" applyNumberFormat="1" applyFont="1" applyBorder="1" applyAlignment="1" applyProtection="1">
      <alignment/>
      <protection/>
    </xf>
    <xf numFmtId="172" fontId="3" fillId="0" borderId="44" xfId="0" applyNumberFormat="1" applyFont="1" applyBorder="1" applyAlignment="1" applyProtection="1">
      <alignment/>
      <protection/>
    </xf>
    <xf numFmtId="172" fontId="6" fillId="0" borderId="10" xfId="59" applyNumberFormat="1" applyFont="1" applyFill="1" applyBorder="1" applyAlignment="1" applyProtection="1">
      <alignment horizontal="center"/>
      <protection/>
    </xf>
    <xf numFmtId="172" fontId="6" fillId="0" borderId="11" xfId="59" applyNumberFormat="1" applyFont="1" applyFill="1" applyBorder="1" applyAlignment="1" applyProtection="1">
      <alignment horizontal="center"/>
      <protection/>
    </xf>
    <xf numFmtId="172" fontId="6" fillId="0" borderId="12" xfId="59" applyNumberFormat="1" applyFont="1" applyFill="1" applyBorder="1" applyAlignment="1" applyProtection="1">
      <alignment horizontal="center"/>
      <protection/>
    </xf>
    <xf numFmtId="172" fontId="6" fillId="0" borderId="0" xfId="59" applyNumberFormat="1" applyFont="1" applyFill="1" applyBorder="1" applyAlignment="1" applyProtection="1">
      <alignment horizontal="center"/>
      <protection/>
    </xf>
    <xf numFmtId="172" fontId="6" fillId="0" borderId="13" xfId="59" applyNumberFormat="1" applyFont="1" applyFill="1" applyBorder="1" applyAlignment="1" applyProtection="1">
      <alignment horizontal="center"/>
      <protection/>
    </xf>
    <xf numFmtId="172" fontId="6" fillId="0" borderId="24" xfId="59" applyNumberFormat="1" applyFont="1" applyFill="1" applyBorder="1" applyAlignment="1" applyProtection="1">
      <alignment horizontal="center"/>
      <protection/>
    </xf>
    <xf numFmtId="172" fontId="3" fillId="0" borderId="32" xfId="0" applyNumberFormat="1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left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7748389406</v>
      </c>
      <c r="D5" s="40">
        <f aca="true" t="shared" si="0" ref="D5:L5">SUM(D11:D18)</f>
        <v>9077270542</v>
      </c>
      <c r="E5" s="41">
        <f t="shared" si="0"/>
        <v>9835700991</v>
      </c>
      <c r="F5" s="42">
        <f t="shared" si="0"/>
        <v>14569164991</v>
      </c>
      <c r="G5" s="40">
        <f t="shared" si="0"/>
        <v>14532389835</v>
      </c>
      <c r="H5" s="40">
        <f>SUM(H11:H18)</f>
        <v>13948224349</v>
      </c>
      <c r="I5" s="43">
        <f t="shared" si="0"/>
        <v>11268533099</v>
      </c>
      <c r="J5" s="44">
        <f t="shared" si="0"/>
        <v>10495926074</v>
      </c>
      <c r="K5" s="40">
        <f t="shared" si="0"/>
        <v>11424332959</v>
      </c>
      <c r="L5" s="41">
        <f t="shared" si="0"/>
        <v>11401360092</v>
      </c>
    </row>
    <row r="6" spans="1:12" ht="13.5">
      <c r="A6" s="46" t="s">
        <v>19</v>
      </c>
      <c r="B6" s="47"/>
      <c r="C6" s="6">
        <v>3171226204</v>
      </c>
      <c r="D6" s="6">
        <v>3280058301</v>
      </c>
      <c r="E6" s="7">
        <v>2727634890</v>
      </c>
      <c r="F6" s="8">
        <v>3589030427</v>
      </c>
      <c r="G6" s="6">
        <v>2920656768</v>
      </c>
      <c r="H6" s="6">
        <v>3178625101</v>
      </c>
      <c r="I6" s="9">
        <v>2688791608</v>
      </c>
      <c r="J6" s="10">
        <v>1584036457</v>
      </c>
      <c r="K6" s="6">
        <v>2980027743</v>
      </c>
      <c r="L6" s="7">
        <v>2739755719</v>
      </c>
    </row>
    <row r="7" spans="1:12" ht="13.5">
      <c r="A7" s="46" t="s">
        <v>20</v>
      </c>
      <c r="B7" s="47"/>
      <c r="C7" s="6">
        <v>856691452</v>
      </c>
      <c r="D7" s="6">
        <v>1191462821</v>
      </c>
      <c r="E7" s="7">
        <v>1439192360</v>
      </c>
      <c r="F7" s="8">
        <v>2667637176</v>
      </c>
      <c r="G7" s="6">
        <v>3119714267</v>
      </c>
      <c r="H7" s="6">
        <v>2023681463</v>
      </c>
      <c r="I7" s="9">
        <v>1462303932</v>
      </c>
      <c r="J7" s="10">
        <v>1580120800</v>
      </c>
      <c r="K7" s="6">
        <v>1800674563</v>
      </c>
      <c r="L7" s="7">
        <v>1823679548</v>
      </c>
    </row>
    <row r="8" spans="1:12" ht="13.5">
      <c r="A8" s="46" t="s">
        <v>21</v>
      </c>
      <c r="B8" s="47"/>
      <c r="C8" s="6">
        <v>903985003</v>
      </c>
      <c r="D8" s="6">
        <v>455249086</v>
      </c>
      <c r="E8" s="7">
        <v>881218659</v>
      </c>
      <c r="F8" s="8">
        <v>633388006</v>
      </c>
      <c r="G8" s="6">
        <v>752638920</v>
      </c>
      <c r="H8" s="6">
        <v>448235384</v>
      </c>
      <c r="I8" s="9">
        <v>748391681</v>
      </c>
      <c r="J8" s="10">
        <v>750062711</v>
      </c>
      <c r="K8" s="6">
        <v>947495507</v>
      </c>
      <c r="L8" s="7">
        <v>1073139603</v>
      </c>
    </row>
    <row r="9" spans="1:12" ht="13.5">
      <c r="A9" s="46" t="s">
        <v>22</v>
      </c>
      <c r="B9" s="47"/>
      <c r="C9" s="6">
        <v>91621274</v>
      </c>
      <c r="D9" s="6">
        <v>74785496</v>
      </c>
      <c r="E9" s="7">
        <v>156508735</v>
      </c>
      <c r="F9" s="8">
        <v>223762610</v>
      </c>
      <c r="G9" s="6">
        <v>150238806</v>
      </c>
      <c r="H9" s="6">
        <v>152005572</v>
      </c>
      <c r="I9" s="9">
        <v>142018581</v>
      </c>
      <c r="J9" s="10">
        <v>646451845</v>
      </c>
      <c r="K9" s="6">
        <v>440973767</v>
      </c>
      <c r="L9" s="7">
        <v>329619461</v>
      </c>
    </row>
    <row r="10" spans="1:12" ht="13.5">
      <c r="A10" s="46" t="s">
        <v>23</v>
      </c>
      <c r="B10" s="47"/>
      <c r="C10" s="6">
        <v>936723591</v>
      </c>
      <c r="D10" s="6">
        <v>1620933542</v>
      </c>
      <c r="E10" s="7">
        <v>2594003862</v>
      </c>
      <c r="F10" s="8">
        <v>658606000</v>
      </c>
      <c r="G10" s="6">
        <v>1109506456</v>
      </c>
      <c r="H10" s="6">
        <v>5317757037</v>
      </c>
      <c r="I10" s="9">
        <v>3393370386</v>
      </c>
      <c r="J10" s="10">
        <v>301830654</v>
      </c>
      <c r="K10" s="6">
        <v>284892199</v>
      </c>
      <c r="L10" s="7">
        <v>186289290</v>
      </c>
    </row>
    <row r="11" spans="1:12" ht="13.5">
      <c r="A11" s="48" t="s">
        <v>24</v>
      </c>
      <c r="B11" s="47"/>
      <c r="C11" s="21">
        <f>SUM(C6:C10)</f>
        <v>5960247524</v>
      </c>
      <c r="D11" s="21">
        <f aca="true" t="shared" si="1" ref="D11:L11">SUM(D6:D10)</f>
        <v>6622489246</v>
      </c>
      <c r="E11" s="22">
        <f t="shared" si="1"/>
        <v>7798558506</v>
      </c>
      <c r="F11" s="23">
        <f t="shared" si="1"/>
        <v>7772424219</v>
      </c>
      <c r="G11" s="21">
        <f t="shared" si="1"/>
        <v>8052755217</v>
      </c>
      <c r="H11" s="21">
        <f>SUM(H6:H10)</f>
        <v>11120304557</v>
      </c>
      <c r="I11" s="24">
        <f t="shared" si="1"/>
        <v>8434876188</v>
      </c>
      <c r="J11" s="25">
        <f t="shared" si="1"/>
        <v>4862502467</v>
      </c>
      <c r="K11" s="21">
        <f t="shared" si="1"/>
        <v>6454063779</v>
      </c>
      <c r="L11" s="22">
        <f t="shared" si="1"/>
        <v>6152483621</v>
      </c>
    </row>
    <row r="12" spans="1:12" ht="13.5">
      <c r="A12" s="49" t="s">
        <v>25</v>
      </c>
      <c r="B12" s="39"/>
      <c r="C12" s="6">
        <v>770768578</v>
      </c>
      <c r="D12" s="6">
        <v>596836788</v>
      </c>
      <c r="E12" s="7">
        <v>549482641</v>
      </c>
      <c r="F12" s="8">
        <v>1521088919</v>
      </c>
      <c r="G12" s="6">
        <v>1507564317</v>
      </c>
      <c r="H12" s="6">
        <v>778089395</v>
      </c>
      <c r="I12" s="9">
        <v>621214157</v>
      </c>
      <c r="J12" s="10">
        <v>514943153</v>
      </c>
      <c r="K12" s="6">
        <v>596973781</v>
      </c>
      <c r="L12" s="7">
        <v>624514059</v>
      </c>
    </row>
    <row r="13" spans="1:12" ht="13.5">
      <c r="A13" s="49" t="s">
        <v>26</v>
      </c>
      <c r="B13" s="39"/>
      <c r="C13" s="11"/>
      <c r="D13" s="11">
        <v>239184</v>
      </c>
      <c r="E13" s="12">
        <v>1005920</v>
      </c>
      <c r="F13" s="13"/>
      <c r="G13" s="11"/>
      <c r="H13" s="11">
        <v>29852000</v>
      </c>
      <c r="I13" s="14">
        <v>5950000</v>
      </c>
      <c r="J13" s="15"/>
      <c r="K13" s="11"/>
      <c r="L13" s="12"/>
    </row>
    <row r="14" spans="1:12" ht="13.5">
      <c r="A14" s="49" t="s">
        <v>27</v>
      </c>
      <c r="B14" s="39"/>
      <c r="C14" s="6">
        <v>13823911</v>
      </c>
      <c r="D14" s="6">
        <v>138829975</v>
      </c>
      <c r="E14" s="7">
        <v>8937449</v>
      </c>
      <c r="F14" s="8">
        <v>583376142</v>
      </c>
      <c r="G14" s="6">
        <v>663925771</v>
      </c>
      <c r="H14" s="6">
        <v>56536801</v>
      </c>
      <c r="I14" s="9">
        <v>56536802</v>
      </c>
      <c r="J14" s="10">
        <v>1975660242</v>
      </c>
      <c r="K14" s="6">
        <v>2186979369</v>
      </c>
      <c r="L14" s="7">
        <v>2371506717</v>
      </c>
    </row>
    <row r="15" spans="1:12" ht="13.5">
      <c r="A15" s="49" t="s">
        <v>28</v>
      </c>
      <c r="B15" s="39" t="s">
        <v>29</v>
      </c>
      <c r="C15" s="6">
        <v>996576138</v>
      </c>
      <c r="D15" s="6">
        <v>1688479538</v>
      </c>
      <c r="E15" s="7">
        <v>1372074707</v>
      </c>
      <c r="F15" s="8">
        <v>4624757311</v>
      </c>
      <c r="G15" s="6">
        <v>4255579031</v>
      </c>
      <c r="H15" s="6">
        <v>1838469259</v>
      </c>
      <c r="I15" s="9">
        <v>2081406093</v>
      </c>
      <c r="J15" s="10">
        <v>3113806024</v>
      </c>
      <c r="K15" s="6">
        <v>2184816030</v>
      </c>
      <c r="L15" s="7">
        <v>2251355695</v>
      </c>
    </row>
    <row r="16" spans="1:12" ht="13.5">
      <c r="A16" s="50" t="s">
        <v>30</v>
      </c>
      <c r="B16" s="51"/>
      <c r="C16" s="6"/>
      <c r="D16" s="6">
        <v>57391</v>
      </c>
      <c r="E16" s="7">
        <v>8726055</v>
      </c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>
        <v>510263</v>
      </c>
      <c r="F17" s="8"/>
      <c r="G17" s="6"/>
      <c r="H17" s="6">
        <v>1879000</v>
      </c>
      <c r="I17" s="9">
        <v>2011903</v>
      </c>
      <c r="J17" s="10"/>
      <c r="K17" s="6"/>
      <c r="L17" s="7"/>
    </row>
    <row r="18" spans="1:12" ht="13.5">
      <c r="A18" s="49" t="s">
        <v>32</v>
      </c>
      <c r="B18" s="39"/>
      <c r="C18" s="16">
        <v>6973255</v>
      </c>
      <c r="D18" s="16">
        <v>30338420</v>
      </c>
      <c r="E18" s="17">
        <v>96405450</v>
      </c>
      <c r="F18" s="18">
        <v>67518400</v>
      </c>
      <c r="G18" s="16">
        <v>52565499</v>
      </c>
      <c r="H18" s="16">
        <v>123093337</v>
      </c>
      <c r="I18" s="19">
        <v>66537956</v>
      </c>
      <c r="J18" s="20">
        <v>29014188</v>
      </c>
      <c r="K18" s="16">
        <v>1500000</v>
      </c>
      <c r="L18" s="17">
        <v>1500000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7600837392</v>
      </c>
      <c r="D20" s="53">
        <f aca="true" t="shared" si="2" ref="D20:L20">SUM(D26:D33)</f>
        <v>8065291459</v>
      </c>
      <c r="E20" s="54">
        <f t="shared" si="2"/>
        <v>8098539198</v>
      </c>
      <c r="F20" s="55">
        <f t="shared" si="2"/>
        <v>5903701876</v>
      </c>
      <c r="G20" s="53">
        <f t="shared" si="2"/>
        <v>6165971741</v>
      </c>
      <c r="H20" s="53">
        <f>SUM(H26:H33)</f>
        <v>1573689302</v>
      </c>
      <c r="I20" s="56">
        <f t="shared" si="2"/>
        <v>5361467903</v>
      </c>
      <c r="J20" s="57">
        <f t="shared" si="2"/>
        <v>9923690105</v>
      </c>
      <c r="K20" s="53">
        <f t="shared" si="2"/>
        <v>9930307639</v>
      </c>
      <c r="L20" s="54">
        <f t="shared" si="2"/>
        <v>10639293040</v>
      </c>
    </row>
    <row r="21" spans="1:12" ht="13.5">
      <c r="A21" s="46" t="s">
        <v>19</v>
      </c>
      <c r="B21" s="47"/>
      <c r="C21" s="6">
        <v>1104283296</v>
      </c>
      <c r="D21" s="6">
        <v>1165193358</v>
      </c>
      <c r="E21" s="7">
        <v>1162877061</v>
      </c>
      <c r="F21" s="8">
        <v>672425694</v>
      </c>
      <c r="G21" s="6">
        <v>684230092</v>
      </c>
      <c r="H21" s="6">
        <v>28188602</v>
      </c>
      <c r="I21" s="9">
        <v>516794266</v>
      </c>
      <c r="J21" s="10">
        <v>2752192979</v>
      </c>
      <c r="K21" s="6">
        <v>1461489831</v>
      </c>
      <c r="L21" s="7">
        <v>2066401219</v>
      </c>
    </row>
    <row r="22" spans="1:12" ht="13.5">
      <c r="A22" s="46" t="s">
        <v>20</v>
      </c>
      <c r="B22" s="47"/>
      <c r="C22" s="6">
        <v>1759711379</v>
      </c>
      <c r="D22" s="6">
        <v>1999538846</v>
      </c>
      <c r="E22" s="7">
        <v>1012632337</v>
      </c>
      <c r="F22" s="8">
        <v>967310821</v>
      </c>
      <c r="G22" s="6">
        <v>1000492750</v>
      </c>
      <c r="H22" s="6">
        <v>341970519</v>
      </c>
      <c r="I22" s="9">
        <v>926480506</v>
      </c>
      <c r="J22" s="10">
        <v>1136360200</v>
      </c>
      <c r="K22" s="6">
        <v>1064340000</v>
      </c>
      <c r="L22" s="7">
        <v>1008968005</v>
      </c>
    </row>
    <row r="23" spans="1:12" ht="13.5">
      <c r="A23" s="46" t="s">
        <v>21</v>
      </c>
      <c r="B23" s="47"/>
      <c r="C23" s="6">
        <v>936348667</v>
      </c>
      <c r="D23" s="6">
        <v>1213381016</v>
      </c>
      <c r="E23" s="7">
        <v>848484968</v>
      </c>
      <c r="F23" s="8">
        <v>682881600</v>
      </c>
      <c r="G23" s="6">
        <v>590120715</v>
      </c>
      <c r="H23" s="6">
        <v>389208135</v>
      </c>
      <c r="I23" s="9">
        <v>633731339</v>
      </c>
      <c r="J23" s="10">
        <v>476642123</v>
      </c>
      <c r="K23" s="6">
        <v>464892907</v>
      </c>
      <c r="L23" s="7">
        <v>602593198</v>
      </c>
    </row>
    <row r="24" spans="1:12" ht="13.5">
      <c r="A24" s="46" t="s">
        <v>22</v>
      </c>
      <c r="B24" s="47"/>
      <c r="C24" s="6">
        <v>519678763</v>
      </c>
      <c r="D24" s="6">
        <v>173993678</v>
      </c>
      <c r="E24" s="7">
        <v>115408099</v>
      </c>
      <c r="F24" s="8">
        <v>339554400</v>
      </c>
      <c r="G24" s="6">
        <v>281634742</v>
      </c>
      <c r="H24" s="6">
        <v>12936948</v>
      </c>
      <c r="I24" s="9">
        <v>12752906</v>
      </c>
      <c r="J24" s="10">
        <v>345019832</v>
      </c>
      <c r="K24" s="6">
        <v>393321992</v>
      </c>
      <c r="L24" s="7">
        <v>439062086</v>
      </c>
    </row>
    <row r="25" spans="1:12" ht="13.5">
      <c r="A25" s="46" t="s">
        <v>23</v>
      </c>
      <c r="B25" s="47"/>
      <c r="C25" s="6">
        <v>1704344790</v>
      </c>
      <c r="D25" s="6">
        <v>720022362</v>
      </c>
      <c r="E25" s="7">
        <v>1970615084</v>
      </c>
      <c r="F25" s="8">
        <v>524058593</v>
      </c>
      <c r="G25" s="6">
        <v>799661703</v>
      </c>
      <c r="H25" s="6">
        <v>60054599</v>
      </c>
      <c r="I25" s="9">
        <v>1596297984</v>
      </c>
      <c r="J25" s="10">
        <v>584867170</v>
      </c>
      <c r="K25" s="6">
        <v>654817971</v>
      </c>
      <c r="L25" s="7">
        <v>794444768</v>
      </c>
    </row>
    <row r="26" spans="1:12" ht="13.5">
      <c r="A26" s="48" t="s">
        <v>24</v>
      </c>
      <c r="B26" s="58"/>
      <c r="C26" s="21">
        <f aca="true" t="shared" si="3" ref="C26:L26">SUM(C21:C25)</f>
        <v>6024366895</v>
      </c>
      <c r="D26" s="21">
        <f t="shared" si="3"/>
        <v>5272129260</v>
      </c>
      <c r="E26" s="22">
        <f t="shared" si="3"/>
        <v>5110017549</v>
      </c>
      <c r="F26" s="23">
        <f t="shared" si="3"/>
        <v>3186231108</v>
      </c>
      <c r="G26" s="21">
        <f t="shared" si="3"/>
        <v>3356140002</v>
      </c>
      <c r="H26" s="21">
        <f>SUM(H21:H25)</f>
        <v>832358803</v>
      </c>
      <c r="I26" s="24">
        <f t="shared" si="3"/>
        <v>3686057001</v>
      </c>
      <c r="J26" s="25">
        <f t="shared" si="3"/>
        <v>5295082304</v>
      </c>
      <c r="K26" s="21">
        <f t="shared" si="3"/>
        <v>4038862701</v>
      </c>
      <c r="L26" s="22">
        <f t="shared" si="3"/>
        <v>4911469276</v>
      </c>
    </row>
    <row r="27" spans="1:12" ht="13.5">
      <c r="A27" s="49" t="s">
        <v>25</v>
      </c>
      <c r="B27" s="59"/>
      <c r="C27" s="6">
        <v>805008290</v>
      </c>
      <c r="D27" s="6">
        <v>600705423</v>
      </c>
      <c r="E27" s="7">
        <v>595272496</v>
      </c>
      <c r="F27" s="8">
        <v>525811959</v>
      </c>
      <c r="G27" s="6">
        <v>580016277</v>
      </c>
      <c r="H27" s="6">
        <v>94911860</v>
      </c>
      <c r="I27" s="9">
        <v>313059986</v>
      </c>
      <c r="J27" s="10">
        <v>516245640</v>
      </c>
      <c r="K27" s="6">
        <v>631716660</v>
      </c>
      <c r="L27" s="7">
        <v>959052155</v>
      </c>
    </row>
    <row r="28" spans="1:12" ht="13.5">
      <c r="A28" s="49" t="s">
        <v>26</v>
      </c>
      <c r="B28" s="59"/>
      <c r="C28" s="11"/>
      <c r="D28" s="11">
        <v>4541733</v>
      </c>
      <c r="E28" s="12">
        <v>400299</v>
      </c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>
        <v>489244893</v>
      </c>
      <c r="D29" s="6">
        <v>873411026</v>
      </c>
      <c r="E29" s="7">
        <v>829299972</v>
      </c>
      <c r="F29" s="8">
        <v>564845251</v>
      </c>
      <c r="G29" s="6">
        <v>644157251</v>
      </c>
      <c r="H29" s="6">
        <v>524708496</v>
      </c>
      <c r="I29" s="9">
        <v>596235323</v>
      </c>
      <c r="J29" s="10">
        <v>503068432</v>
      </c>
      <c r="K29" s="6">
        <v>439332364</v>
      </c>
      <c r="L29" s="7">
        <v>441921000</v>
      </c>
    </row>
    <row r="30" spans="1:12" ht="13.5">
      <c r="A30" s="49" t="s">
        <v>28</v>
      </c>
      <c r="B30" s="39" t="s">
        <v>29</v>
      </c>
      <c r="C30" s="6">
        <v>280440772</v>
      </c>
      <c r="D30" s="6">
        <v>1222027017</v>
      </c>
      <c r="E30" s="7">
        <v>1496976500</v>
      </c>
      <c r="F30" s="8">
        <v>1626813558</v>
      </c>
      <c r="G30" s="6">
        <v>1585658211</v>
      </c>
      <c r="H30" s="6">
        <v>121710143</v>
      </c>
      <c r="I30" s="9">
        <v>726231999</v>
      </c>
      <c r="J30" s="10">
        <v>3607367804</v>
      </c>
      <c r="K30" s="6">
        <v>4819595914</v>
      </c>
      <c r="L30" s="7">
        <v>4326050609</v>
      </c>
    </row>
    <row r="31" spans="1:12" ht="13.5">
      <c r="A31" s="50" t="s">
        <v>30</v>
      </c>
      <c r="B31" s="51"/>
      <c r="C31" s="6"/>
      <c r="D31" s="6"/>
      <c r="E31" s="7">
        <v>11471945</v>
      </c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>
        <v>9874000</v>
      </c>
      <c r="E32" s="7">
        <v>701737</v>
      </c>
      <c r="F32" s="8"/>
      <c r="G32" s="6"/>
      <c r="H32" s="6"/>
      <c r="I32" s="9">
        <v>1645097</v>
      </c>
      <c r="J32" s="10"/>
      <c r="K32" s="6"/>
      <c r="L32" s="7"/>
    </row>
    <row r="33" spans="1:12" ht="13.5">
      <c r="A33" s="49" t="s">
        <v>32</v>
      </c>
      <c r="B33" s="39"/>
      <c r="C33" s="16">
        <v>1776542</v>
      </c>
      <c r="D33" s="16">
        <v>82603000</v>
      </c>
      <c r="E33" s="17">
        <v>54398700</v>
      </c>
      <c r="F33" s="18"/>
      <c r="G33" s="16"/>
      <c r="H33" s="16"/>
      <c r="I33" s="19">
        <v>38238497</v>
      </c>
      <c r="J33" s="20">
        <v>1925925</v>
      </c>
      <c r="K33" s="16">
        <v>800000</v>
      </c>
      <c r="L33" s="17">
        <v>800000</v>
      </c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4275509500</v>
      </c>
      <c r="D36" s="6">
        <f t="shared" si="4"/>
        <v>4445251659</v>
      </c>
      <c r="E36" s="7">
        <f t="shared" si="4"/>
        <v>3890511951</v>
      </c>
      <c r="F36" s="8">
        <f t="shared" si="4"/>
        <v>4261456121</v>
      </c>
      <c r="G36" s="6">
        <f t="shared" si="4"/>
        <v>3604886860</v>
      </c>
      <c r="H36" s="6">
        <f>H6+H21</f>
        <v>3206813703</v>
      </c>
      <c r="I36" s="9">
        <f t="shared" si="4"/>
        <v>3205585874</v>
      </c>
      <c r="J36" s="10">
        <f t="shared" si="4"/>
        <v>4336229436</v>
      </c>
      <c r="K36" s="6">
        <f t="shared" si="4"/>
        <v>4441517574</v>
      </c>
      <c r="L36" s="7">
        <f t="shared" si="4"/>
        <v>4806156938</v>
      </c>
    </row>
    <row r="37" spans="1:12" ht="13.5">
      <c r="A37" s="46" t="s">
        <v>20</v>
      </c>
      <c r="B37" s="47"/>
      <c r="C37" s="6">
        <f t="shared" si="4"/>
        <v>2616402831</v>
      </c>
      <c r="D37" s="6">
        <f t="shared" si="4"/>
        <v>3191001667</v>
      </c>
      <c r="E37" s="7">
        <f t="shared" si="4"/>
        <v>2451824697</v>
      </c>
      <c r="F37" s="8">
        <f t="shared" si="4"/>
        <v>3634947997</v>
      </c>
      <c r="G37" s="6">
        <f t="shared" si="4"/>
        <v>4120207017</v>
      </c>
      <c r="H37" s="6">
        <f>H7+H22</f>
        <v>2365651982</v>
      </c>
      <c r="I37" s="9">
        <f t="shared" si="4"/>
        <v>2388784438</v>
      </c>
      <c r="J37" s="10">
        <f t="shared" si="4"/>
        <v>2716481000</v>
      </c>
      <c r="K37" s="6">
        <f t="shared" si="4"/>
        <v>2865014563</v>
      </c>
      <c r="L37" s="7">
        <f t="shared" si="4"/>
        <v>2832647553</v>
      </c>
    </row>
    <row r="38" spans="1:12" ht="13.5">
      <c r="A38" s="46" t="s">
        <v>21</v>
      </c>
      <c r="B38" s="47"/>
      <c r="C38" s="6">
        <f t="shared" si="4"/>
        <v>1840333670</v>
      </c>
      <c r="D38" s="6">
        <f t="shared" si="4"/>
        <v>1668630102</v>
      </c>
      <c r="E38" s="7">
        <f t="shared" si="4"/>
        <v>1729703627</v>
      </c>
      <c r="F38" s="8">
        <f t="shared" si="4"/>
        <v>1316269606</v>
      </c>
      <c r="G38" s="6">
        <f t="shared" si="4"/>
        <v>1342759635</v>
      </c>
      <c r="H38" s="6">
        <f>H8+H23</f>
        <v>837443519</v>
      </c>
      <c r="I38" s="9">
        <f t="shared" si="4"/>
        <v>1382123020</v>
      </c>
      <c r="J38" s="10">
        <f t="shared" si="4"/>
        <v>1226704834</v>
      </c>
      <c r="K38" s="6">
        <f t="shared" si="4"/>
        <v>1412388414</v>
      </c>
      <c r="L38" s="7">
        <f t="shared" si="4"/>
        <v>1675732801</v>
      </c>
    </row>
    <row r="39" spans="1:12" ht="13.5">
      <c r="A39" s="46" t="s">
        <v>22</v>
      </c>
      <c r="B39" s="47"/>
      <c r="C39" s="6">
        <f t="shared" si="4"/>
        <v>611300037</v>
      </c>
      <c r="D39" s="6">
        <f t="shared" si="4"/>
        <v>248779174</v>
      </c>
      <c r="E39" s="7">
        <f t="shared" si="4"/>
        <v>271916834</v>
      </c>
      <c r="F39" s="8">
        <f t="shared" si="4"/>
        <v>563317010</v>
      </c>
      <c r="G39" s="6">
        <f t="shared" si="4"/>
        <v>431873548</v>
      </c>
      <c r="H39" s="6">
        <f>H9+H24</f>
        <v>164942520</v>
      </c>
      <c r="I39" s="9">
        <f t="shared" si="4"/>
        <v>154771487</v>
      </c>
      <c r="J39" s="10">
        <f t="shared" si="4"/>
        <v>991471677</v>
      </c>
      <c r="K39" s="6">
        <f t="shared" si="4"/>
        <v>834295759</v>
      </c>
      <c r="L39" s="7">
        <f t="shared" si="4"/>
        <v>768681547</v>
      </c>
    </row>
    <row r="40" spans="1:12" ht="13.5">
      <c r="A40" s="46" t="s">
        <v>23</v>
      </c>
      <c r="B40" s="47"/>
      <c r="C40" s="6">
        <f t="shared" si="4"/>
        <v>2641068381</v>
      </c>
      <c r="D40" s="6">
        <f t="shared" si="4"/>
        <v>2340955904</v>
      </c>
      <c r="E40" s="7">
        <f t="shared" si="4"/>
        <v>4564618946</v>
      </c>
      <c r="F40" s="8">
        <f t="shared" si="4"/>
        <v>1182664593</v>
      </c>
      <c r="G40" s="6">
        <f t="shared" si="4"/>
        <v>1909168159</v>
      </c>
      <c r="H40" s="6">
        <f>H10+H25</f>
        <v>5377811636</v>
      </c>
      <c r="I40" s="9">
        <f t="shared" si="4"/>
        <v>4989668370</v>
      </c>
      <c r="J40" s="10">
        <f t="shared" si="4"/>
        <v>886697824</v>
      </c>
      <c r="K40" s="6">
        <f t="shared" si="4"/>
        <v>939710170</v>
      </c>
      <c r="L40" s="7">
        <f t="shared" si="4"/>
        <v>980734058</v>
      </c>
    </row>
    <row r="41" spans="1:12" ht="13.5">
      <c r="A41" s="48" t="s">
        <v>24</v>
      </c>
      <c r="B41" s="47"/>
      <c r="C41" s="21">
        <f>SUM(C36:C40)</f>
        <v>11984614419</v>
      </c>
      <c r="D41" s="21">
        <f aca="true" t="shared" si="5" ref="D41:L41">SUM(D36:D40)</f>
        <v>11894618506</v>
      </c>
      <c r="E41" s="22">
        <f t="shared" si="5"/>
        <v>12908576055</v>
      </c>
      <c r="F41" s="23">
        <f t="shared" si="5"/>
        <v>10958655327</v>
      </c>
      <c r="G41" s="21">
        <f t="shared" si="5"/>
        <v>11408895219</v>
      </c>
      <c r="H41" s="21">
        <f>SUM(H36:H40)</f>
        <v>11952663360</v>
      </c>
      <c r="I41" s="24">
        <f t="shared" si="5"/>
        <v>12120933189</v>
      </c>
      <c r="J41" s="25">
        <f t="shared" si="5"/>
        <v>10157584771</v>
      </c>
      <c r="K41" s="21">
        <f t="shared" si="5"/>
        <v>10492926480</v>
      </c>
      <c r="L41" s="22">
        <f t="shared" si="5"/>
        <v>11063952897</v>
      </c>
    </row>
    <row r="42" spans="1:12" ht="13.5">
      <c r="A42" s="49" t="s">
        <v>25</v>
      </c>
      <c r="B42" s="39"/>
      <c r="C42" s="6">
        <f t="shared" si="4"/>
        <v>1575776868</v>
      </c>
      <c r="D42" s="6">
        <f t="shared" si="4"/>
        <v>1197542211</v>
      </c>
      <c r="E42" s="61">
        <f t="shared" si="4"/>
        <v>1144755137</v>
      </c>
      <c r="F42" s="62">
        <f t="shared" si="4"/>
        <v>2046900878</v>
      </c>
      <c r="G42" s="60">
        <f t="shared" si="4"/>
        <v>2087580594</v>
      </c>
      <c r="H42" s="60">
        <f t="shared" si="4"/>
        <v>873001255</v>
      </c>
      <c r="I42" s="63">
        <f t="shared" si="4"/>
        <v>934274143</v>
      </c>
      <c r="J42" s="64">
        <f t="shared" si="4"/>
        <v>1031188793</v>
      </c>
      <c r="K42" s="60">
        <f t="shared" si="4"/>
        <v>1228690441</v>
      </c>
      <c r="L42" s="61">
        <f t="shared" si="4"/>
        <v>1583566214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4780917</v>
      </c>
      <c r="E43" s="65">
        <f t="shared" si="4"/>
        <v>1406219</v>
      </c>
      <c r="F43" s="66">
        <f t="shared" si="4"/>
        <v>0</v>
      </c>
      <c r="G43" s="67">
        <f t="shared" si="4"/>
        <v>0</v>
      </c>
      <c r="H43" s="67">
        <f t="shared" si="4"/>
        <v>29852000</v>
      </c>
      <c r="I43" s="68">
        <f t="shared" si="4"/>
        <v>5950000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503068804</v>
      </c>
      <c r="D44" s="6">
        <f t="shared" si="4"/>
        <v>1012241001</v>
      </c>
      <c r="E44" s="61">
        <f t="shared" si="4"/>
        <v>838237421</v>
      </c>
      <c r="F44" s="62">
        <f t="shared" si="4"/>
        <v>1148221393</v>
      </c>
      <c r="G44" s="60">
        <f t="shared" si="4"/>
        <v>1308083022</v>
      </c>
      <c r="H44" s="60">
        <f t="shared" si="4"/>
        <v>581245297</v>
      </c>
      <c r="I44" s="63">
        <f t="shared" si="4"/>
        <v>652772125</v>
      </c>
      <c r="J44" s="64">
        <f t="shared" si="4"/>
        <v>2478728674</v>
      </c>
      <c r="K44" s="60">
        <f t="shared" si="4"/>
        <v>2626311733</v>
      </c>
      <c r="L44" s="61">
        <f t="shared" si="4"/>
        <v>2813427717</v>
      </c>
    </row>
    <row r="45" spans="1:12" ht="13.5">
      <c r="A45" s="49" t="s">
        <v>28</v>
      </c>
      <c r="B45" s="39" t="s">
        <v>29</v>
      </c>
      <c r="C45" s="6">
        <f t="shared" si="4"/>
        <v>1277016910</v>
      </c>
      <c r="D45" s="6">
        <f t="shared" si="4"/>
        <v>2910506555</v>
      </c>
      <c r="E45" s="61">
        <f t="shared" si="4"/>
        <v>2869051207</v>
      </c>
      <c r="F45" s="62">
        <f t="shared" si="4"/>
        <v>6251570869</v>
      </c>
      <c r="G45" s="60">
        <f t="shared" si="4"/>
        <v>5841237242</v>
      </c>
      <c r="H45" s="60">
        <f t="shared" si="4"/>
        <v>1960179402</v>
      </c>
      <c r="I45" s="63">
        <f t="shared" si="4"/>
        <v>2807638092</v>
      </c>
      <c r="J45" s="64">
        <f t="shared" si="4"/>
        <v>6721173828</v>
      </c>
      <c r="K45" s="60">
        <f t="shared" si="4"/>
        <v>7004411944</v>
      </c>
      <c r="L45" s="61">
        <f t="shared" si="4"/>
        <v>6577406304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57391</v>
      </c>
      <c r="E46" s="61">
        <f t="shared" si="4"/>
        <v>20198000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9874000</v>
      </c>
      <c r="E47" s="61">
        <f t="shared" si="4"/>
        <v>1212000</v>
      </c>
      <c r="F47" s="62">
        <f t="shared" si="4"/>
        <v>0</v>
      </c>
      <c r="G47" s="60">
        <f t="shared" si="4"/>
        <v>0</v>
      </c>
      <c r="H47" s="60">
        <f t="shared" si="4"/>
        <v>1879000</v>
      </c>
      <c r="I47" s="63">
        <f t="shared" si="4"/>
        <v>3657000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8749797</v>
      </c>
      <c r="D48" s="6">
        <f t="shared" si="4"/>
        <v>112941420</v>
      </c>
      <c r="E48" s="61">
        <f t="shared" si="4"/>
        <v>150804150</v>
      </c>
      <c r="F48" s="62">
        <f t="shared" si="4"/>
        <v>67518400</v>
      </c>
      <c r="G48" s="60">
        <f t="shared" si="4"/>
        <v>52565499</v>
      </c>
      <c r="H48" s="60">
        <f t="shared" si="4"/>
        <v>123093337</v>
      </c>
      <c r="I48" s="63">
        <f t="shared" si="4"/>
        <v>104776453</v>
      </c>
      <c r="J48" s="64">
        <f t="shared" si="4"/>
        <v>30940113</v>
      </c>
      <c r="K48" s="60">
        <f t="shared" si="4"/>
        <v>2300000</v>
      </c>
      <c r="L48" s="61">
        <f t="shared" si="4"/>
        <v>2300000</v>
      </c>
    </row>
    <row r="49" spans="1:12" ht="13.5">
      <c r="A49" s="70" t="s">
        <v>37</v>
      </c>
      <c r="B49" s="71"/>
      <c r="C49" s="72">
        <f>SUM(C41:C48)</f>
        <v>15349226798</v>
      </c>
      <c r="D49" s="72">
        <f aca="true" t="shared" si="6" ref="D49:L49">SUM(D41:D48)</f>
        <v>17142562001</v>
      </c>
      <c r="E49" s="73">
        <f t="shared" si="6"/>
        <v>17934240189</v>
      </c>
      <c r="F49" s="74">
        <f t="shared" si="6"/>
        <v>20472866867</v>
      </c>
      <c r="G49" s="72">
        <f t="shared" si="6"/>
        <v>20698361576</v>
      </c>
      <c r="H49" s="72">
        <f>SUM(H41:H48)</f>
        <v>15521913651</v>
      </c>
      <c r="I49" s="75">
        <f t="shared" si="6"/>
        <v>16630001002</v>
      </c>
      <c r="J49" s="76">
        <f t="shared" si="6"/>
        <v>20419616179</v>
      </c>
      <c r="K49" s="72">
        <f t="shared" si="6"/>
        <v>21354640598</v>
      </c>
      <c r="L49" s="73">
        <f t="shared" si="6"/>
        <v>22040653132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27236992453</v>
      </c>
      <c r="D52" s="6">
        <v>30748855613</v>
      </c>
      <c r="E52" s="7">
        <v>31545678759</v>
      </c>
      <c r="F52" s="8">
        <v>42150186705</v>
      </c>
      <c r="G52" s="6">
        <v>41564200343</v>
      </c>
      <c r="H52" s="6"/>
      <c r="I52" s="9">
        <v>38766093586</v>
      </c>
      <c r="J52" s="10">
        <v>36242496107</v>
      </c>
      <c r="K52" s="6">
        <v>36148037195</v>
      </c>
      <c r="L52" s="7">
        <v>36306772919</v>
      </c>
    </row>
    <row r="53" spans="1:12" ht="13.5">
      <c r="A53" s="79" t="s">
        <v>20</v>
      </c>
      <c r="B53" s="47"/>
      <c r="C53" s="6">
        <v>26718210692</v>
      </c>
      <c r="D53" s="6">
        <v>27971271484</v>
      </c>
      <c r="E53" s="7">
        <v>27480589406</v>
      </c>
      <c r="F53" s="8">
        <v>32426825583</v>
      </c>
      <c r="G53" s="6">
        <v>32263751280</v>
      </c>
      <c r="H53" s="6"/>
      <c r="I53" s="9">
        <v>32876061979</v>
      </c>
      <c r="J53" s="10">
        <v>27738711586</v>
      </c>
      <c r="K53" s="6">
        <v>28882341129</v>
      </c>
      <c r="L53" s="7">
        <v>29745704231</v>
      </c>
    </row>
    <row r="54" spans="1:12" ht="13.5">
      <c r="A54" s="79" t="s">
        <v>21</v>
      </c>
      <c r="B54" s="47"/>
      <c r="C54" s="6">
        <v>7715254294</v>
      </c>
      <c r="D54" s="6">
        <v>12500749629</v>
      </c>
      <c r="E54" s="7">
        <v>7790002802</v>
      </c>
      <c r="F54" s="8">
        <v>17326497008</v>
      </c>
      <c r="G54" s="6">
        <v>17341077372</v>
      </c>
      <c r="H54" s="6"/>
      <c r="I54" s="9">
        <v>18869507374</v>
      </c>
      <c r="J54" s="10">
        <v>12642749787</v>
      </c>
      <c r="K54" s="6">
        <v>13972049241</v>
      </c>
      <c r="L54" s="7">
        <v>15048293428</v>
      </c>
    </row>
    <row r="55" spans="1:12" ht="13.5">
      <c r="A55" s="79" t="s">
        <v>22</v>
      </c>
      <c r="B55" s="47"/>
      <c r="C55" s="6">
        <v>5244629753</v>
      </c>
      <c r="D55" s="6">
        <v>9445749175</v>
      </c>
      <c r="E55" s="7">
        <v>7359777371</v>
      </c>
      <c r="F55" s="8">
        <v>5364801256</v>
      </c>
      <c r="G55" s="6">
        <v>4936028585</v>
      </c>
      <c r="H55" s="6"/>
      <c r="I55" s="9">
        <v>11013280090</v>
      </c>
      <c r="J55" s="10">
        <v>5338643244</v>
      </c>
      <c r="K55" s="6">
        <v>5481385592</v>
      </c>
      <c r="L55" s="7">
        <v>5588999459</v>
      </c>
    </row>
    <row r="56" spans="1:12" ht="13.5">
      <c r="A56" s="79" t="s">
        <v>23</v>
      </c>
      <c r="B56" s="47"/>
      <c r="C56" s="6">
        <v>12492015141</v>
      </c>
      <c r="D56" s="6">
        <v>11245434200</v>
      </c>
      <c r="E56" s="7">
        <v>68402517762</v>
      </c>
      <c r="F56" s="8">
        <v>12840065725</v>
      </c>
      <c r="G56" s="6">
        <v>13890501197</v>
      </c>
      <c r="H56" s="6"/>
      <c r="I56" s="9">
        <v>35357796998</v>
      </c>
      <c r="J56" s="10">
        <v>10444154836</v>
      </c>
      <c r="K56" s="6">
        <v>12337669576</v>
      </c>
      <c r="L56" s="7">
        <v>14061126558</v>
      </c>
    </row>
    <row r="57" spans="1:12" ht="13.5">
      <c r="A57" s="80" t="s">
        <v>24</v>
      </c>
      <c r="B57" s="47"/>
      <c r="C57" s="21">
        <f>SUM(C52:C56)</f>
        <v>79407102333</v>
      </c>
      <c r="D57" s="21">
        <f aca="true" t="shared" si="7" ref="D57:L57">SUM(D52:D56)</f>
        <v>91912060101</v>
      </c>
      <c r="E57" s="22">
        <f t="shared" si="7"/>
        <v>142578566100</v>
      </c>
      <c r="F57" s="23">
        <f t="shared" si="7"/>
        <v>110108376277</v>
      </c>
      <c r="G57" s="21">
        <f t="shared" si="7"/>
        <v>109995558777</v>
      </c>
      <c r="H57" s="21">
        <f>SUM(H52:H56)</f>
        <v>0</v>
      </c>
      <c r="I57" s="24">
        <f t="shared" si="7"/>
        <v>136882740027</v>
      </c>
      <c r="J57" s="25">
        <f t="shared" si="7"/>
        <v>92406755560</v>
      </c>
      <c r="K57" s="21">
        <f t="shared" si="7"/>
        <v>96821482733</v>
      </c>
      <c r="L57" s="22">
        <f t="shared" si="7"/>
        <v>100750896595</v>
      </c>
    </row>
    <row r="58" spans="1:12" ht="13.5">
      <c r="A58" s="77" t="s">
        <v>25</v>
      </c>
      <c r="B58" s="39"/>
      <c r="C58" s="6">
        <v>7374259021</v>
      </c>
      <c r="D58" s="6">
        <v>8150972651</v>
      </c>
      <c r="E58" s="7">
        <v>8174420829</v>
      </c>
      <c r="F58" s="8">
        <v>13512943180</v>
      </c>
      <c r="G58" s="6">
        <v>13372000174</v>
      </c>
      <c r="H58" s="6"/>
      <c r="I58" s="9">
        <v>12545803414</v>
      </c>
      <c r="J58" s="10">
        <v>10279925466</v>
      </c>
      <c r="K58" s="6">
        <v>10373370072</v>
      </c>
      <c r="L58" s="7">
        <v>10835334329</v>
      </c>
    </row>
    <row r="59" spans="1:12" ht="13.5">
      <c r="A59" s="77" t="s">
        <v>26</v>
      </c>
      <c r="B59" s="39"/>
      <c r="C59" s="11">
        <v>612284915</v>
      </c>
      <c r="D59" s="11">
        <v>625831996</v>
      </c>
      <c r="E59" s="12">
        <v>3696810154</v>
      </c>
      <c r="F59" s="13">
        <v>3819586142</v>
      </c>
      <c r="G59" s="11">
        <v>3819586142</v>
      </c>
      <c r="H59" s="11"/>
      <c r="I59" s="14">
        <v>4076968101</v>
      </c>
      <c r="J59" s="15">
        <v>180714651</v>
      </c>
      <c r="K59" s="11">
        <v>188959926</v>
      </c>
      <c r="L59" s="12">
        <v>192488694</v>
      </c>
    </row>
    <row r="60" spans="1:12" ht="13.5">
      <c r="A60" s="77" t="s">
        <v>27</v>
      </c>
      <c r="B60" s="39"/>
      <c r="C60" s="6">
        <v>3515559688</v>
      </c>
      <c r="D60" s="6">
        <v>4245116889</v>
      </c>
      <c r="E60" s="7">
        <v>3564302620</v>
      </c>
      <c r="F60" s="8">
        <v>4604576504</v>
      </c>
      <c r="G60" s="6">
        <v>4778139947</v>
      </c>
      <c r="H60" s="6"/>
      <c r="I60" s="9">
        <v>4487876291</v>
      </c>
      <c r="J60" s="10">
        <v>4581435446</v>
      </c>
      <c r="K60" s="6">
        <v>4756463480</v>
      </c>
      <c r="L60" s="7">
        <v>4796256411</v>
      </c>
    </row>
    <row r="61" spans="1:12" ht="13.5">
      <c r="A61" s="77" t="s">
        <v>28</v>
      </c>
      <c r="B61" s="39" t="s">
        <v>29</v>
      </c>
      <c r="C61" s="6">
        <v>25945291637</v>
      </c>
      <c r="D61" s="6">
        <v>25393183738</v>
      </c>
      <c r="E61" s="7">
        <v>10321586961</v>
      </c>
      <c r="F61" s="8">
        <v>50315636142</v>
      </c>
      <c r="G61" s="6">
        <v>50364393647</v>
      </c>
      <c r="H61" s="6"/>
      <c r="I61" s="9">
        <v>23189704326</v>
      </c>
      <c r="J61" s="10">
        <v>51009487436</v>
      </c>
      <c r="K61" s="6">
        <v>55911849991</v>
      </c>
      <c r="L61" s="7">
        <v>60637515878</v>
      </c>
    </row>
    <row r="62" spans="1:12" ht="13.5">
      <c r="A62" s="81" t="s">
        <v>30</v>
      </c>
      <c r="B62" s="39"/>
      <c r="C62" s="6"/>
      <c r="D62" s="6">
        <v>57391</v>
      </c>
      <c r="E62" s="7">
        <v>20198000</v>
      </c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>
        <v>15520700</v>
      </c>
      <c r="D63" s="6">
        <v>24069862</v>
      </c>
      <c r="E63" s="7">
        <v>18976683</v>
      </c>
      <c r="F63" s="8">
        <v>17265349</v>
      </c>
      <c r="G63" s="6">
        <v>43532449</v>
      </c>
      <c r="H63" s="6"/>
      <c r="I63" s="9">
        <v>27848131</v>
      </c>
      <c r="J63" s="10">
        <v>28908219</v>
      </c>
      <c r="K63" s="6">
        <v>30572661</v>
      </c>
      <c r="L63" s="7">
        <v>32190008</v>
      </c>
    </row>
    <row r="64" spans="1:12" ht="13.5">
      <c r="A64" s="77" t="s">
        <v>32</v>
      </c>
      <c r="B64" s="39"/>
      <c r="C64" s="6">
        <v>778310880</v>
      </c>
      <c r="D64" s="6">
        <v>942573391</v>
      </c>
      <c r="E64" s="7">
        <v>522279636</v>
      </c>
      <c r="F64" s="8">
        <v>1560139576</v>
      </c>
      <c r="G64" s="6">
        <v>1614436259</v>
      </c>
      <c r="H64" s="6"/>
      <c r="I64" s="9">
        <v>1717088113</v>
      </c>
      <c r="J64" s="10">
        <v>1543642366</v>
      </c>
      <c r="K64" s="6">
        <v>1608370623</v>
      </c>
      <c r="L64" s="7">
        <v>1677303267</v>
      </c>
    </row>
    <row r="65" spans="1:12" ht="13.5">
      <c r="A65" s="70" t="s">
        <v>40</v>
      </c>
      <c r="B65" s="71"/>
      <c r="C65" s="72">
        <f>SUM(C57:C64)</f>
        <v>117648329174</v>
      </c>
      <c r="D65" s="72">
        <f aca="true" t="shared" si="8" ref="D65:L65">SUM(D57:D64)</f>
        <v>131293866019</v>
      </c>
      <c r="E65" s="73">
        <f t="shared" si="8"/>
        <v>168897140983</v>
      </c>
      <c r="F65" s="74">
        <f t="shared" si="8"/>
        <v>183938523170</v>
      </c>
      <c r="G65" s="72">
        <f t="shared" si="8"/>
        <v>183987647395</v>
      </c>
      <c r="H65" s="72">
        <f>SUM(H57:H64)</f>
        <v>0</v>
      </c>
      <c r="I65" s="75">
        <f t="shared" si="8"/>
        <v>182928028403</v>
      </c>
      <c r="J65" s="82">
        <f t="shared" si="8"/>
        <v>160030869144</v>
      </c>
      <c r="K65" s="72">
        <f t="shared" si="8"/>
        <v>169691069486</v>
      </c>
      <c r="L65" s="73">
        <f t="shared" si="8"/>
        <v>178921985182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6411486154</v>
      </c>
      <c r="D68" s="60">
        <v>6973014980</v>
      </c>
      <c r="E68" s="61">
        <v>7371678481</v>
      </c>
      <c r="F68" s="62">
        <v>7863271592</v>
      </c>
      <c r="G68" s="60">
        <v>8053353836</v>
      </c>
      <c r="H68" s="60"/>
      <c r="I68" s="63">
        <v>7741457463</v>
      </c>
      <c r="J68" s="64">
        <v>9021756752</v>
      </c>
      <c r="K68" s="60">
        <v>10140832568</v>
      </c>
      <c r="L68" s="61">
        <v>11112353459</v>
      </c>
    </row>
    <row r="69" spans="1:12" ht="13.5">
      <c r="A69" s="84" t="s">
        <v>43</v>
      </c>
      <c r="B69" s="39" t="s">
        <v>44</v>
      </c>
      <c r="C69" s="60">
        <f>SUM(C75:C79)</f>
        <v>5423229584</v>
      </c>
      <c r="D69" s="60">
        <f aca="true" t="shared" si="9" ref="D69:L69">SUM(D75:D79)</f>
        <v>6448759267</v>
      </c>
      <c r="E69" s="61">
        <f t="shared" si="9"/>
        <v>6959711960</v>
      </c>
      <c r="F69" s="62">
        <f t="shared" si="9"/>
        <v>9738448658</v>
      </c>
      <c r="G69" s="60">
        <f t="shared" si="9"/>
        <v>9349814239</v>
      </c>
      <c r="H69" s="60">
        <f>SUM(H75:H79)</f>
        <v>4754386372</v>
      </c>
      <c r="I69" s="63">
        <f t="shared" si="9"/>
        <v>5049051227</v>
      </c>
      <c r="J69" s="64">
        <f t="shared" si="9"/>
        <v>4796799256</v>
      </c>
      <c r="K69" s="60">
        <f t="shared" si="9"/>
        <v>5078058604</v>
      </c>
      <c r="L69" s="61">
        <f t="shared" si="9"/>
        <v>5423975466</v>
      </c>
    </row>
    <row r="70" spans="1:12" ht="13.5">
      <c r="A70" s="79" t="s">
        <v>19</v>
      </c>
      <c r="B70" s="47"/>
      <c r="C70" s="6">
        <v>1159887547</v>
      </c>
      <c r="D70" s="6">
        <v>1108044886</v>
      </c>
      <c r="E70" s="7">
        <v>512764682</v>
      </c>
      <c r="F70" s="8">
        <v>1816339880</v>
      </c>
      <c r="G70" s="6">
        <v>1738751890</v>
      </c>
      <c r="H70" s="6">
        <v>359361768</v>
      </c>
      <c r="I70" s="9">
        <v>740395682</v>
      </c>
      <c r="J70" s="10">
        <v>1078393603</v>
      </c>
      <c r="K70" s="6">
        <v>1128478991</v>
      </c>
      <c r="L70" s="7">
        <v>1194746657</v>
      </c>
    </row>
    <row r="71" spans="1:12" ht="13.5">
      <c r="A71" s="79" t="s">
        <v>20</v>
      </c>
      <c r="B71" s="47"/>
      <c r="C71" s="6">
        <v>1298502492</v>
      </c>
      <c r="D71" s="6">
        <v>1554892138</v>
      </c>
      <c r="E71" s="7">
        <v>1126406752</v>
      </c>
      <c r="F71" s="8">
        <v>2124306144</v>
      </c>
      <c r="G71" s="6">
        <v>1990982813</v>
      </c>
      <c r="H71" s="6">
        <v>566010864</v>
      </c>
      <c r="I71" s="9">
        <v>873722760</v>
      </c>
      <c r="J71" s="10">
        <v>1236995775</v>
      </c>
      <c r="K71" s="6">
        <v>1392453851</v>
      </c>
      <c r="L71" s="7">
        <v>1488966067</v>
      </c>
    </row>
    <row r="72" spans="1:12" ht="13.5">
      <c r="A72" s="79" t="s">
        <v>21</v>
      </c>
      <c r="B72" s="47"/>
      <c r="C72" s="6">
        <v>474317538</v>
      </c>
      <c r="D72" s="6">
        <v>580592778</v>
      </c>
      <c r="E72" s="7">
        <v>348609479</v>
      </c>
      <c r="F72" s="8">
        <v>1175488124</v>
      </c>
      <c r="G72" s="6">
        <v>1132606233</v>
      </c>
      <c r="H72" s="6">
        <v>259556487</v>
      </c>
      <c r="I72" s="9">
        <v>510910533</v>
      </c>
      <c r="J72" s="10">
        <v>647571270</v>
      </c>
      <c r="K72" s="6">
        <v>683319219</v>
      </c>
      <c r="L72" s="7">
        <v>725646180</v>
      </c>
    </row>
    <row r="73" spans="1:12" ht="13.5">
      <c r="A73" s="79" t="s">
        <v>22</v>
      </c>
      <c r="B73" s="47"/>
      <c r="C73" s="6">
        <v>454412441</v>
      </c>
      <c r="D73" s="6">
        <v>485841894</v>
      </c>
      <c r="E73" s="7">
        <v>118584342</v>
      </c>
      <c r="F73" s="8">
        <v>720736021</v>
      </c>
      <c r="G73" s="6">
        <v>679414431</v>
      </c>
      <c r="H73" s="6">
        <v>120989400</v>
      </c>
      <c r="I73" s="9">
        <v>167061203</v>
      </c>
      <c r="J73" s="10">
        <v>570369690</v>
      </c>
      <c r="K73" s="6">
        <v>611609048</v>
      </c>
      <c r="L73" s="7">
        <v>649611260</v>
      </c>
    </row>
    <row r="74" spans="1:12" ht="13.5">
      <c r="A74" s="79" t="s">
        <v>23</v>
      </c>
      <c r="B74" s="47"/>
      <c r="C74" s="6">
        <v>140490243</v>
      </c>
      <c r="D74" s="6">
        <v>269958143</v>
      </c>
      <c r="E74" s="7">
        <v>70543370</v>
      </c>
      <c r="F74" s="8">
        <v>267024609</v>
      </c>
      <c r="G74" s="6">
        <v>259427029</v>
      </c>
      <c r="H74" s="6">
        <v>60069469</v>
      </c>
      <c r="I74" s="9">
        <v>117649275</v>
      </c>
      <c r="J74" s="10">
        <v>150943024</v>
      </c>
      <c r="K74" s="6">
        <v>159727983</v>
      </c>
      <c r="L74" s="7">
        <v>168911309</v>
      </c>
    </row>
    <row r="75" spans="1:12" ht="13.5">
      <c r="A75" s="85" t="s">
        <v>24</v>
      </c>
      <c r="B75" s="47"/>
      <c r="C75" s="21">
        <f>SUM(C70:C74)</f>
        <v>3527610261</v>
      </c>
      <c r="D75" s="21">
        <f aca="true" t="shared" si="10" ref="D75:L75">SUM(D70:D74)</f>
        <v>3999329839</v>
      </c>
      <c r="E75" s="22">
        <f t="shared" si="10"/>
        <v>2176908625</v>
      </c>
      <c r="F75" s="23">
        <f t="shared" si="10"/>
        <v>6103894778</v>
      </c>
      <c r="G75" s="21">
        <f t="shared" si="10"/>
        <v>5801182396</v>
      </c>
      <c r="H75" s="21">
        <f>SUM(H70:H74)</f>
        <v>1365987988</v>
      </c>
      <c r="I75" s="24">
        <f t="shared" si="10"/>
        <v>2409739453</v>
      </c>
      <c r="J75" s="25">
        <f t="shared" si="10"/>
        <v>3684273362</v>
      </c>
      <c r="K75" s="21">
        <f t="shared" si="10"/>
        <v>3975589092</v>
      </c>
      <c r="L75" s="22">
        <f t="shared" si="10"/>
        <v>4227881473</v>
      </c>
    </row>
    <row r="76" spans="1:12" ht="13.5">
      <c r="A76" s="86" t="s">
        <v>25</v>
      </c>
      <c r="B76" s="39"/>
      <c r="C76" s="6">
        <v>297305952</v>
      </c>
      <c r="D76" s="6">
        <v>459956624</v>
      </c>
      <c r="E76" s="7">
        <v>332050669</v>
      </c>
      <c r="F76" s="8">
        <v>569123671</v>
      </c>
      <c r="G76" s="6">
        <v>497297885</v>
      </c>
      <c r="H76" s="6">
        <v>125266103</v>
      </c>
      <c r="I76" s="9">
        <v>259123157</v>
      </c>
      <c r="J76" s="10">
        <v>31541924</v>
      </c>
      <c r="K76" s="6">
        <v>34157582</v>
      </c>
      <c r="L76" s="7">
        <v>35880769</v>
      </c>
    </row>
    <row r="77" spans="1:12" ht="13.5">
      <c r="A77" s="86" t="s">
        <v>26</v>
      </c>
      <c r="B77" s="39"/>
      <c r="C77" s="11">
        <v>109921323</v>
      </c>
      <c r="D77" s="11">
        <v>154176854</v>
      </c>
      <c r="E77" s="12"/>
      <c r="F77" s="13">
        <v>252525191</v>
      </c>
      <c r="G77" s="11"/>
      <c r="H77" s="11"/>
      <c r="I77" s="14">
        <v>-240246972</v>
      </c>
      <c r="J77" s="15"/>
      <c r="K77" s="11"/>
      <c r="L77" s="12"/>
    </row>
    <row r="78" spans="1:12" ht="13.5">
      <c r="A78" s="86" t="s">
        <v>27</v>
      </c>
      <c r="B78" s="39"/>
      <c r="C78" s="6">
        <v>26772160</v>
      </c>
      <c r="D78" s="6">
        <v>21730169</v>
      </c>
      <c r="E78" s="7">
        <v>46968410</v>
      </c>
      <c r="F78" s="8">
        <v>33109148</v>
      </c>
      <c r="G78" s="6">
        <v>62299451</v>
      </c>
      <c r="H78" s="6">
        <v>18048983</v>
      </c>
      <c r="I78" s="9">
        <v>31937517</v>
      </c>
      <c r="J78" s="10">
        <v>7503341</v>
      </c>
      <c r="K78" s="6">
        <v>7947541</v>
      </c>
      <c r="L78" s="7">
        <v>8424394</v>
      </c>
    </row>
    <row r="79" spans="1:12" ht="13.5">
      <c r="A79" s="86" t="s">
        <v>28</v>
      </c>
      <c r="B79" s="39" t="s">
        <v>45</v>
      </c>
      <c r="C79" s="6">
        <v>1461619888</v>
      </c>
      <c r="D79" s="6">
        <v>1813565781</v>
      </c>
      <c r="E79" s="7">
        <v>4403784256</v>
      </c>
      <c r="F79" s="8">
        <v>2779795870</v>
      </c>
      <c r="G79" s="6">
        <v>2989034507</v>
      </c>
      <c r="H79" s="6">
        <v>3245083298</v>
      </c>
      <c r="I79" s="9">
        <v>2588498072</v>
      </c>
      <c r="J79" s="10">
        <v>1073480629</v>
      </c>
      <c r="K79" s="6">
        <v>1060364389</v>
      </c>
      <c r="L79" s="7">
        <v>1151788830</v>
      </c>
    </row>
    <row r="80" spans="1:12" ht="13.5">
      <c r="A80" s="87" t="s">
        <v>46</v>
      </c>
      <c r="B80" s="71"/>
      <c r="C80" s="72">
        <f>SUM(C68:C69)</f>
        <v>11834715738</v>
      </c>
      <c r="D80" s="72">
        <f aca="true" t="shared" si="11" ref="D80:L80">SUM(D68:D69)</f>
        <v>13421774247</v>
      </c>
      <c r="E80" s="73">
        <f t="shared" si="11"/>
        <v>14331390441</v>
      </c>
      <c r="F80" s="74">
        <f t="shared" si="11"/>
        <v>17601720250</v>
      </c>
      <c r="G80" s="72">
        <f t="shared" si="11"/>
        <v>17403168075</v>
      </c>
      <c r="H80" s="72">
        <f>SUM(H68:H69)</f>
        <v>4754386372</v>
      </c>
      <c r="I80" s="75">
        <f t="shared" si="11"/>
        <v>12790508690</v>
      </c>
      <c r="J80" s="76">
        <f t="shared" si="11"/>
        <v>13818556008</v>
      </c>
      <c r="K80" s="72">
        <f t="shared" si="11"/>
        <v>15218891172</v>
      </c>
      <c r="L80" s="73">
        <f t="shared" si="11"/>
        <v>16536328925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63</v>
      </c>
      <c r="B82" s="94"/>
      <c r="C82" s="95">
        <f aca="true" t="shared" si="12" ref="C82:L82">IF(ISERROR(C20/C5),0,(C20/C5))</f>
        <v>0.9809570729775478</v>
      </c>
      <c r="D82" s="95">
        <f t="shared" si="12"/>
        <v>0.8885150466412087</v>
      </c>
      <c r="E82" s="96">
        <f t="shared" si="12"/>
        <v>0.8233820045373927</v>
      </c>
      <c r="F82" s="97">
        <f t="shared" si="12"/>
        <v>0.40521895933273944</v>
      </c>
      <c r="G82" s="95">
        <f t="shared" si="12"/>
        <v>0.4242916554681042</v>
      </c>
      <c r="H82" s="95">
        <f t="shared" si="12"/>
        <v>0.11282362992052272</v>
      </c>
      <c r="I82" s="98">
        <f t="shared" si="12"/>
        <v>0.4757911128180287</v>
      </c>
      <c r="J82" s="99">
        <f t="shared" si="12"/>
        <v>0.9454801829809458</v>
      </c>
      <c r="K82" s="95">
        <f t="shared" si="12"/>
        <v>0.8692242842219494</v>
      </c>
      <c r="L82" s="96">
        <f t="shared" si="12"/>
        <v>0.9331599874181046</v>
      </c>
    </row>
    <row r="83" spans="1:12" ht="13.5">
      <c r="A83" s="93" t="s">
        <v>64</v>
      </c>
      <c r="B83" s="94"/>
      <c r="C83" s="95">
        <f aca="true" t="shared" si="13" ref="C83:L83">IF(ISERROR(C20/C68),0,(C20/C68))</f>
        <v>1.1855032061884727</v>
      </c>
      <c r="D83" s="95">
        <f t="shared" si="13"/>
        <v>1.156643357591066</v>
      </c>
      <c r="E83" s="96">
        <f t="shared" si="13"/>
        <v>1.0986017931836602</v>
      </c>
      <c r="F83" s="97">
        <f t="shared" si="13"/>
        <v>0.7507946033564905</v>
      </c>
      <c r="G83" s="95">
        <f t="shared" si="13"/>
        <v>0.7656402371688863</v>
      </c>
      <c r="H83" s="95">
        <f t="shared" si="13"/>
        <v>0</v>
      </c>
      <c r="I83" s="98">
        <f t="shared" si="13"/>
        <v>0.6925656994984383</v>
      </c>
      <c r="J83" s="99">
        <f t="shared" si="13"/>
        <v>1.099973140242343</v>
      </c>
      <c r="K83" s="95">
        <f t="shared" si="13"/>
        <v>0.9792398772400283</v>
      </c>
      <c r="L83" s="96">
        <f t="shared" si="13"/>
        <v>0.9574293221732554</v>
      </c>
    </row>
    <row r="84" spans="1:12" ht="13.5">
      <c r="A84" s="93" t="s">
        <v>65</v>
      </c>
      <c r="B84" s="94"/>
      <c r="C84" s="95">
        <f aca="true" t="shared" si="14" ref="C84:L84">IF(ISERROR(ROUND(C69/C65,3)),0,(ROUND(C69/C65,3)))</f>
        <v>0.046</v>
      </c>
      <c r="D84" s="95">
        <f t="shared" si="14"/>
        <v>0.049</v>
      </c>
      <c r="E84" s="96">
        <f t="shared" si="14"/>
        <v>0.041</v>
      </c>
      <c r="F84" s="97">
        <f t="shared" si="14"/>
        <v>0.053</v>
      </c>
      <c r="G84" s="95">
        <f t="shared" si="14"/>
        <v>0.051</v>
      </c>
      <c r="H84" s="95">
        <f t="shared" si="14"/>
        <v>0</v>
      </c>
      <c r="I84" s="98">
        <f t="shared" si="14"/>
        <v>0.028</v>
      </c>
      <c r="J84" s="99">
        <f t="shared" si="14"/>
        <v>0.03</v>
      </c>
      <c r="K84" s="95">
        <f t="shared" si="14"/>
        <v>0.03</v>
      </c>
      <c r="L84" s="96">
        <f t="shared" si="14"/>
        <v>0.03</v>
      </c>
    </row>
    <row r="85" spans="1:12" ht="13.5">
      <c r="A85" s="93" t="s">
        <v>66</v>
      </c>
      <c r="B85" s="94"/>
      <c r="C85" s="95">
        <f aca="true" t="shared" si="15" ref="C85:L85">IF(ISERROR(ROUND((C20+C69)/C65,2)),0,(ROUND((C20+C69)/C65,2)))</f>
        <v>0.11</v>
      </c>
      <c r="D85" s="95">
        <f t="shared" si="15"/>
        <v>0.11</v>
      </c>
      <c r="E85" s="96">
        <f t="shared" si="15"/>
        <v>0.09</v>
      </c>
      <c r="F85" s="97">
        <f t="shared" si="15"/>
        <v>0.09</v>
      </c>
      <c r="G85" s="95">
        <f t="shared" si="15"/>
        <v>0.08</v>
      </c>
      <c r="H85" s="95">
        <f t="shared" si="15"/>
        <v>0</v>
      </c>
      <c r="I85" s="98">
        <f t="shared" si="15"/>
        <v>0.06</v>
      </c>
      <c r="J85" s="99">
        <f t="shared" si="15"/>
        <v>0.09</v>
      </c>
      <c r="K85" s="95">
        <f t="shared" si="15"/>
        <v>0.09</v>
      </c>
      <c r="L85" s="96">
        <f t="shared" si="15"/>
        <v>0.09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1493962871</v>
      </c>
      <c r="D89" s="6">
        <v>869416476</v>
      </c>
      <c r="E89" s="7">
        <v>449437000</v>
      </c>
      <c r="F89" s="8">
        <v>1467462353</v>
      </c>
      <c r="G89" s="6">
        <v>1447653173</v>
      </c>
      <c r="H89" s="6">
        <v>1975690933</v>
      </c>
      <c r="I89" s="9">
        <v>1447653173</v>
      </c>
      <c r="J89" s="10">
        <v>1479786136</v>
      </c>
      <c r="K89" s="6">
        <v>1583657571</v>
      </c>
      <c r="L89" s="26">
        <v>1688584688</v>
      </c>
    </row>
    <row r="90" spans="1:12" ht="13.5">
      <c r="A90" s="86" t="s">
        <v>49</v>
      </c>
      <c r="B90" s="94"/>
      <c r="C90" s="11">
        <v>1658710125</v>
      </c>
      <c r="D90" s="11">
        <v>1085780308</v>
      </c>
      <c r="E90" s="12">
        <v>1367084454</v>
      </c>
      <c r="F90" s="13">
        <v>5043852945</v>
      </c>
      <c r="G90" s="11">
        <v>5020434417</v>
      </c>
      <c r="H90" s="11">
        <v>1056789221</v>
      </c>
      <c r="I90" s="14">
        <v>4952969697</v>
      </c>
      <c r="J90" s="15">
        <v>5780180935</v>
      </c>
      <c r="K90" s="11">
        <v>6297212303</v>
      </c>
      <c r="L90" s="27">
        <v>6956583496</v>
      </c>
    </row>
    <row r="91" spans="1:12" ht="13.5">
      <c r="A91" s="86" t="s">
        <v>50</v>
      </c>
      <c r="B91" s="94"/>
      <c r="C91" s="6">
        <v>1084376436</v>
      </c>
      <c r="D91" s="6">
        <v>327078315</v>
      </c>
      <c r="E91" s="7">
        <v>325043000</v>
      </c>
      <c r="F91" s="8">
        <v>2281874244</v>
      </c>
      <c r="G91" s="6">
        <v>1837809651</v>
      </c>
      <c r="H91" s="6">
        <v>3038181615</v>
      </c>
      <c r="I91" s="9">
        <v>1023134000</v>
      </c>
      <c r="J91" s="10">
        <v>1627406185</v>
      </c>
      <c r="K91" s="6">
        <v>1714706646</v>
      </c>
      <c r="L91" s="26">
        <v>1873574286</v>
      </c>
    </row>
    <row r="92" spans="1:12" ht="13.5">
      <c r="A92" s="86" t="s">
        <v>51</v>
      </c>
      <c r="B92" s="94"/>
      <c r="C92" s="6">
        <v>984959062</v>
      </c>
      <c r="D92" s="6">
        <v>1175993103</v>
      </c>
      <c r="E92" s="7">
        <v>1511045698</v>
      </c>
      <c r="F92" s="8">
        <v>836916708</v>
      </c>
      <c r="G92" s="6">
        <v>896706405</v>
      </c>
      <c r="H92" s="6">
        <v>711420474</v>
      </c>
      <c r="I92" s="9">
        <v>358658678</v>
      </c>
      <c r="J92" s="10">
        <v>622146147</v>
      </c>
      <c r="K92" s="6">
        <v>661426592</v>
      </c>
      <c r="L92" s="26">
        <v>694367156</v>
      </c>
    </row>
    <row r="93" spans="1:12" ht="13.5">
      <c r="A93" s="87" t="s">
        <v>75</v>
      </c>
      <c r="B93" s="71"/>
      <c r="C93" s="72">
        <f>SUM(C89:C92)</f>
        <v>5222008494</v>
      </c>
      <c r="D93" s="72">
        <f aca="true" t="shared" si="16" ref="D93:L93">SUM(D89:D92)</f>
        <v>3458268202</v>
      </c>
      <c r="E93" s="73">
        <f t="shared" si="16"/>
        <v>3652610152</v>
      </c>
      <c r="F93" s="74">
        <f t="shared" si="16"/>
        <v>9630106250</v>
      </c>
      <c r="G93" s="72">
        <f t="shared" si="16"/>
        <v>9202603646</v>
      </c>
      <c r="H93" s="72">
        <f>SUM(H89:H92)</f>
        <v>6782082243</v>
      </c>
      <c r="I93" s="75">
        <f t="shared" si="16"/>
        <v>7782415548</v>
      </c>
      <c r="J93" s="76">
        <f t="shared" si="16"/>
        <v>9509519403</v>
      </c>
      <c r="K93" s="72">
        <f t="shared" si="16"/>
        <v>10257003112</v>
      </c>
      <c r="L93" s="121">
        <f t="shared" si="16"/>
        <v>11213109626</v>
      </c>
    </row>
    <row r="94" spans="1:12" ht="13.5">
      <c r="A94" s="1" t="s">
        <v>67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68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69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72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73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74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181895872</v>
      </c>
      <c r="D5" s="40">
        <f aca="true" t="shared" si="0" ref="D5:L5">SUM(D11:D18)</f>
        <v>200042293</v>
      </c>
      <c r="E5" s="41">
        <f t="shared" si="0"/>
        <v>149202104</v>
      </c>
      <c r="F5" s="42">
        <f t="shared" si="0"/>
        <v>151891850</v>
      </c>
      <c r="G5" s="40">
        <f t="shared" si="0"/>
        <v>151891850</v>
      </c>
      <c r="H5" s="40">
        <f>SUM(H11:H18)</f>
        <v>146211278</v>
      </c>
      <c r="I5" s="43">
        <f t="shared" si="0"/>
        <v>113957910</v>
      </c>
      <c r="J5" s="44">
        <f t="shared" si="0"/>
        <v>124298600</v>
      </c>
      <c r="K5" s="40">
        <f t="shared" si="0"/>
        <v>115222300</v>
      </c>
      <c r="L5" s="41">
        <f t="shared" si="0"/>
        <v>138131884</v>
      </c>
    </row>
    <row r="6" spans="1:12" ht="13.5">
      <c r="A6" s="46" t="s">
        <v>19</v>
      </c>
      <c r="B6" s="47"/>
      <c r="C6" s="6">
        <v>97182273</v>
      </c>
      <c r="D6" s="6">
        <v>152902000</v>
      </c>
      <c r="E6" s="7">
        <v>96794562</v>
      </c>
      <c r="F6" s="8">
        <v>51631209</v>
      </c>
      <c r="G6" s="6">
        <v>51631209</v>
      </c>
      <c r="H6" s="6">
        <v>25684211</v>
      </c>
      <c r="I6" s="9">
        <v>24451276</v>
      </c>
      <c r="J6" s="10">
        <v>13300000</v>
      </c>
      <c r="K6" s="6">
        <v>22960000</v>
      </c>
      <c r="L6" s="7">
        <v>27919938</v>
      </c>
    </row>
    <row r="7" spans="1:12" ht="13.5">
      <c r="A7" s="46" t="s">
        <v>20</v>
      </c>
      <c r="B7" s="47"/>
      <c r="C7" s="6">
        <v>23872528</v>
      </c>
      <c r="D7" s="6">
        <v>17761891</v>
      </c>
      <c r="E7" s="7">
        <v>21595648</v>
      </c>
      <c r="F7" s="8">
        <v>22630943</v>
      </c>
      <c r="G7" s="6">
        <v>22630943</v>
      </c>
      <c r="H7" s="6">
        <v>28374993</v>
      </c>
      <c r="I7" s="9">
        <v>27758722</v>
      </c>
      <c r="J7" s="10"/>
      <c r="K7" s="6"/>
      <c r="L7" s="7">
        <v>8470000</v>
      </c>
    </row>
    <row r="8" spans="1:12" ht="13.5">
      <c r="A8" s="46" t="s">
        <v>21</v>
      </c>
      <c r="B8" s="47"/>
      <c r="C8" s="6">
        <v>31392304</v>
      </c>
      <c r="D8" s="6">
        <v>7735000</v>
      </c>
      <c r="E8" s="7">
        <v>7703810</v>
      </c>
      <c r="F8" s="8">
        <v>49813000</v>
      </c>
      <c r="G8" s="6">
        <v>49813000</v>
      </c>
      <c r="H8" s="6">
        <v>12674217</v>
      </c>
      <c r="I8" s="9">
        <v>27155038</v>
      </c>
      <c r="J8" s="10">
        <v>42500000</v>
      </c>
      <c r="K8" s="6">
        <v>71540425</v>
      </c>
      <c r="L8" s="7">
        <v>90000000</v>
      </c>
    </row>
    <row r="9" spans="1:12" ht="13.5">
      <c r="A9" s="46" t="s">
        <v>22</v>
      </c>
      <c r="B9" s="47"/>
      <c r="C9" s="6"/>
      <c r="D9" s="6">
        <v>1274000</v>
      </c>
      <c r="E9" s="7">
        <v>103194</v>
      </c>
      <c r="F9" s="8"/>
      <c r="G9" s="6"/>
      <c r="H9" s="6"/>
      <c r="I9" s="9">
        <v>8621696</v>
      </c>
      <c r="J9" s="10">
        <v>2933947</v>
      </c>
      <c r="K9" s="6">
        <v>9132675</v>
      </c>
      <c r="L9" s="7">
        <v>10222962</v>
      </c>
    </row>
    <row r="10" spans="1:12" ht="13.5">
      <c r="A10" s="46" t="s">
        <v>23</v>
      </c>
      <c r="B10" s="47"/>
      <c r="C10" s="6"/>
      <c r="D10" s="6"/>
      <c r="E10" s="7"/>
      <c r="F10" s="8">
        <v>5000000</v>
      </c>
      <c r="G10" s="6">
        <v>5000000</v>
      </c>
      <c r="H10" s="6">
        <v>64648169</v>
      </c>
      <c r="I10" s="9"/>
      <c r="J10" s="10">
        <v>64104653</v>
      </c>
      <c r="K10" s="6">
        <v>10100000</v>
      </c>
      <c r="L10" s="7"/>
    </row>
    <row r="11" spans="1:12" ht="13.5">
      <c r="A11" s="48" t="s">
        <v>24</v>
      </c>
      <c r="B11" s="47"/>
      <c r="C11" s="21">
        <f>SUM(C6:C10)</f>
        <v>152447105</v>
      </c>
      <c r="D11" s="21">
        <f aca="true" t="shared" si="1" ref="D11:L11">SUM(D6:D10)</f>
        <v>179672891</v>
      </c>
      <c r="E11" s="22">
        <f t="shared" si="1"/>
        <v>126197214</v>
      </c>
      <c r="F11" s="23">
        <f t="shared" si="1"/>
        <v>129075152</v>
      </c>
      <c r="G11" s="21">
        <f t="shared" si="1"/>
        <v>129075152</v>
      </c>
      <c r="H11" s="21">
        <f>SUM(H6:H10)</f>
        <v>131381590</v>
      </c>
      <c r="I11" s="24">
        <f t="shared" si="1"/>
        <v>87986732</v>
      </c>
      <c r="J11" s="25">
        <f t="shared" si="1"/>
        <v>122838600</v>
      </c>
      <c r="K11" s="21">
        <f t="shared" si="1"/>
        <v>113733100</v>
      </c>
      <c r="L11" s="22">
        <f t="shared" si="1"/>
        <v>136612900</v>
      </c>
    </row>
    <row r="12" spans="1:12" ht="13.5">
      <c r="A12" s="49" t="s">
        <v>25</v>
      </c>
      <c r="B12" s="39"/>
      <c r="C12" s="6">
        <v>22469563</v>
      </c>
      <c r="D12" s="6">
        <v>2427398</v>
      </c>
      <c r="E12" s="7">
        <v>15049513</v>
      </c>
      <c r="F12" s="8">
        <v>18727598</v>
      </c>
      <c r="G12" s="6">
        <v>18727598</v>
      </c>
      <c r="H12" s="6">
        <v>12261977</v>
      </c>
      <c r="I12" s="9">
        <v>22584379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>
        <v>482495</v>
      </c>
      <c r="D14" s="6">
        <v>573953</v>
      </c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6226709</v>
      </c>
      <c r="D15" s="6">
        <v>15176035</v>
      </c>
      <c r="E15" s="7">
        <v>7400687</v>
      </c>
      <c r="F15" s="8">
        <v>4089100</v>
      </c>
      <c r="G15" s="6">
        <v>4089100</v>
      </c>
      <c r="H15" s="6">
        <v>2567711</v>
      </c>
      <c r="I15" s="9">
        <v>3386799</v>
      </c>
      <c r="J15" s="10">
        <v>1460000</v>
      </c>
      <c r="K15" s="6">
        <v>1489200</v>
      </c>
      <c r="L15" s="7">
        <v>1518984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270000</v>
      </c>
      <c r="D18" s="16">
        <v>2192016</v>
      </c>
      <c r="E18" s="17">
        <v>554690</v>
      </c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97182273</v>
      </c>
      <c r="D36" s="6">
        <f t="shared" si="4"/>
        <v>152902000</v>
      </c>
      <c r="E36" s="7">
        <f t="shared" si="4"/>
        <v>96794562</v>
      </c>
      <c r="F36" s="8">
        <f t="shared" si="4"/>
        <v>51631209</v>
      </c>
      <c r="G36" s="6">
        <f t="shared" si="4"/>
        <v>51631209</v>
      </c>
      <c r="H36" s="6">
        <f>H6+H21</f>
        <v>25684211</v>
      </c>
      <c r="I36" s="9">
        <f t="shared" si="4"/>
        <v>24451276</v>
      </c>
      <c r="J36" s="10">
        <f t="shared" si="4"/>
        <v>13300000</v>
      </c>
      <c r="K36" s="6">
        <f t="shared" si="4"/>
        <v>22960000</v>
      </c>
      <c r="L36" s="7">
        <f t="shared" si="4"/>
        <v>27919938</v>
      </c>
    </row>
    <row r="37" spans="1:12" ht="13.5">
      <c r="A37" s="46" t="s">
        <v>20</v>
      </c>
      <c r="B37" s="47"/>
      <c r="C37" s="6">
        <f t="shared" si="4"/>
        <v>23872528</v>
      </c>
      <c r="D37" s="6">
        <f t="shared" si="4"/>
        <v>17761891</v>
      </c>
      <c r="E37" s="7">
        <f t="shared" si="4"/>
        <v>21595648</v>
      </c>
      <c r="F37" s="8">
        <f t="shared" si="4"/>
        <v>22630943</v>
      </c>
      <c r="G37" s="6">
        <f t="shared" si="4"/>
        <v>22630943</v>
      </c>
      <c r="H37" s="6">
        <f>H7+H22</f>
        <v>28374993</v>
      </c>
      <c r="I37" s="9">
        <f t="shared" si="4"/>
        <v>27758722</v>
      </c>
      <c r="J37" s="10">
        <f t="shared" si="4"/>
        <v>0</v>
      </c>
      <c r="K37" s="6">
        <f t="shared" si="4"/>
        <v>0</v>
      </c>
      <c r="L37" s="7">
        <f t="shared" si="4"/>
        <v>8470000</v>
      </c>
    </row>
    <row r="38" spans="1:12" ht="13.5">
      <c r="A38" s="46" t="s">
        <v>21</v>
      </c>
      <c r="B38" s="47"/>
      <c r="C38" s="6">
        <f t="shared" si="4"/>
        <v>31392304</v>
      </c>
      <c r="D38" s="6">
        <f t="shared" si="4"/>
        <v>7735000</v>
      </c>
      <c r="E38" s="7">
        <f t="shared" si="4"/>
        <v>7703810</v>
      </c>
      <c r="F38" s="8">
        <f t="shared" si="4"/>
        <v>49813000</v>
      </c>
      <c r="G38" s="6">
        <f t="shared" si="4"/>
        <v>49813000</v>
      </c>
      <c r="H38" s="6">
        <f>H8+H23</f>
        <v>12674217</v>
      </c>
      <c r="I38" s="9">
        <f t="shared" si="4"/>
        <v>27155038</v>
      </c>
      <c r="J38" s="10">
        <f t="shared" si="4"/>
        <v>42500000</v>
      </c>
      <c r="K38" s="6">
        <f t="shared" si="4"/>
        <v>71540425</v>
      </c>
      <c r="L38" s="7">
        <f t="shared" si="4"/>
        <v>90000000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1274000</v>
      </c>
      <c r="E39" s="7">
        <f t="shared" si="4"/>
        <v>103194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8621696</v>
      </c>
      <c r="J39" s="10">
        <f t="shared" si="4"/>
        <v>2933947</v>
      </c>
      <c r="K39" s="6">
        <f t="shared" si="4"/>
        <v>9132675</v>
      </c>
      <c r="L39" s="7">
        <f t="shared" si="4"/>
        <v>10222962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5000000</v>
      </c>
      <c r="G40" s="6">
        <f t="shared" si="4"/>
        <v>5000000</v>
      </c>
      <c r="H40" s="6">
        <f>H10+H25</f>
        <v>64648169</v>
      </c>
      <c r="I40" s="9">
        <f t="shared" si="4"/>
        <v>0</v>
      </c>
      <c r="J40" s="10">
        <f t="shared" si="4"/>
        <v>64104653</v>
      </c>
      <c r="K40" s="6">
        <f t="shared" si="4"/>
        <v>10100000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152447105</v>
      </c>
      <c r="D41" s="21">
        <f aca="true" t="shared" si="5" ref="D41:L41">SUM(D36:D40)</f>
        <v>179672891</v>
      </c>
      <c r="E41" s="22">
        <f t="shared" si="5"/>
        <v>126197214</v>
      </c>
      <c r="F41" s="23">
        <f t="shared" si="5"/>
        <v>129075152</v>
      </c>
      <c r="G41" s="21">
        <f t="shared" si="5"/>
        <v>129075152</v>
      </c>
      <c r="H41" s="21">
        <f>SUM(H36:H40)</f>
        <v>131381590</v>
      </c>
      <c r="I41" s="24">
        <f t="shared" si="5"/>
        <v>87986732</v>
      </c>
      <c r="J41" s="25">
        <f t="shared" si="5"/>
        <v>122838600</v>
      </c>
      <c r="K41" s="21">
        <f t="shared" si="5"/>
        <v>113733100</v>
      </c>
      <c r="L41" s="22">
        <f t="shared" si="5"/>
        <v>136612900</v>
      </c>
    </row>
    <row r="42" spans="1:12" ht="13.5">
      <c r="A42" s="49" t="s">
        <v>25</v>
      </c>
      <c r="B42" s="39"/>
      <c r="C42" s="6">
        <f t="shared" si="4"/>
        <v>22469563</v>
      </c>
      <c r="D42" s="6">
        <f t="shared" si="4"/>
        <v>2427398</v>
      </c>
      <c r="E42" s="61">
        <f t="shared" si="4"/>
        <v>15049513</v>
      </c>
      <c r="F42" s="62">
        <f t="shared" si="4"/>
        <v>18727598</v>
      </c>
      <c r="G42" s="60">
        <f t="shared" si="4"/>
        <v>18727598</v>
      </c>
      <c r="H42" s="60">
        <f t="shared" si="4"/>
        <v>12261977</v>
      </c>
      <c r="I42" s="63">
        <f t="shared" si="4"/>
        <v>22584379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482495</v>
      </c>
      <c r="D44" s="6">
        <f t="shared" si="4"/>
        <v>573953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6226709</v>
      </c>
      <c r="D45" s="6">
        <f t="shared" si="4"/>
        <v>15176035</v>
      </c>
      <c r="E45" s="61">
        <f t="shared" si="4"/>
        <v>7400687</v>
      </c>
      <c r="F45" s="62">
        <f t="shared" si="4"/>
        <v>4089100</v>
      </c>
      <c r="G45" s="60">
        <f t="shared" si="4"/>
        <v>4089100</v>
      </c>
      <c r="H45" s="60">
        <f t="shared" si="4"/>
        <v>2567711</v>
      </c>
      <c r="I45" s="63">
        <f t="shared" si="4"/>
        <v>3386799</v>
      </c>
      <c r="J45" s="64">
        <f t="shared" si="4"/>
        <v>1460000</v>
      </c>
      <c r="K45" s="60">
        <f t="shared" si="4"/>
        <v>1489200</v>
      </c>
      <c r="L45" s="61">
        <f t="shared" si="4"/>
        <v>1518984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270000</v>
      </c>
      <c r="D48" s="6">
        <f t="shared" si="4"/>
        <v>2192016</v>
      </c>
      <c r="E48" s="61">
        <f t="shared" si="4"/>
        <v>554690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181895872</v>
      </c>
      <c r="D49" s="72">
        <f aca="true" t="shared" si="6" ref="D49:L49">SUM(D41:D48)</f>
        <v>200042293</v>
      </c>
      <c r="E49" s="73">
        <f t="shared" si="6"/>
        <v>149202104</v>
      </c>
      <c r="F49" s="74">
        <f t="shared" si="6"/>
        <v>151891850</v>
      </c>
      <c r="G49" s="72">
        <f t="shared" si="6"/>
        <v>151891850</v>
      </c>
      <c r="H49" s="72">
        <f>SUM(H41:H48)</f>
        <v>146211278</v>
      </c>
      <c r="I49" s="75">
        <f t="shared" si="6"/>
        <v>113957910</v>
      </c>
      <c r="J49" s="76">
        <f t="shared" si="6"/>
        <v>124298600</v>
      </c>
      <c r="K49" s="72">
        <f t="shared" si="6"/>
        <v>115222300</v>
      </c>
      <c r="L49" s="73">
        <f t="shared" si="6"/>
        <v>138131884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1384655832</v>
      </c>
      <c r="D52" s="6">
        <v>1527945799</v>
      </c>
      <c r="E52" s="7">
        <v>1561160413</v>
      </c>
      <c r="F52" s="8">
        <v>1673395895</v>
      </c>
      <c r="G52" s="6">
        <v>1673395895</v>
      </c>
      <c r="H52" s="6"/>
      <c r="I52" s="9">
        <v>1528093548</v>
      </c>
      <c r="J52" s="10">
        <v>1519543588</v>
      </c>
      <c r="K52" s="6">
        <v>1500779851</v>
      </c>
      <c r="L52" s="7">
        <v>1484242516</v>
      </c>
    </row>
    <row r="53" spans="1:12" ht="13.5">
      <c r="A53" s="79" t="s">
        <v>20</v>
      </c>
      <c r="B53" s="47"/>
      <c r="C53" s="6">
        <v>371037528</v>
      </c>
      <c r="D53" s="6">
        <v>385344477</v>
      </c>
      <c r="E53" s="7">
        <v>373537321</v>
      </c>
      <c r="F53" s="8">
        <v>472190862</v>
      </c>
      <c r="G53" s="6">
        <v>472190862</v>
      </c>
      <c r="H53" s="6"/>
      <c r="I53" s="9">
        <v>388141698</v>
      </c>
      <c r="J53" s="10">
        <v>375702540</v>
      </c>
      <c r="K53" s="6">
        <v>374553540</v>
      </c>
      <c r="L53" s="7">
        <v>385374540</v>
      </c>
    </row>
    <row r="54" spans="1:12" ht="13.5">
      <c r="A54" s="79" t="s">
        <v>21</v>
      </c>
      <c r="B54" s="47"/>
      <c r="C54" s="6">
        <v>311630804</v>
      </c>
      <c r="D54" s="6">
        <v>286627562</v>
      </c>
      <c r="E54" s="7">
        <v>290595188</v>
      </c>
      <c r="F54" s="8">
        <v>281642472</v>
      </c>
      <c r="G54" s="6">
        <v>281642472</v>
      </c>
      <c r="H54" s="6"/>
      <c r="I54" s="9">
        <v>305120226</v>
      </c>
      <c r="J54" s="10">
        <v>361631369</v>
      </c>
      <c r="K54" s="6">
        <v>433384794</v>
      </c>
      <c r="L54" s="7">
        <v>489356719</v>
      </c>
    </row>
    <row r="55" spans="1:12" ht="13.5">
      <c r="A55" s="79" t="s">
        <v>22</v>
      </c>
      <c r="B55" s="47"/>
      <c r="C55" s="6">
        <v>305009062</v>
      </c>
      <c r="D55" s="6">
        <v>245140305</v>
      </c>
      <c r="E55" s="7">
        <v>253607725</v>
      </c>
      <c r="F55" s="8">
        <v>115994619</v>
      </c>
      <c r="G55" s="6">
        <v>115994619</v>
      </c>
      <c r="H55" s="6"/>
      <c r="I55" s="9">
        <v>251432866</v>
      </c>
      <c r="J55" s="10">
        <v>239763672</v>
      </c>
      <c r="K55" s="6">
        <v>240310264</v>
      </c>
      <c r="L55" s="7">
        <v>242341308</v>
      </c>
    </row>
    <row r="56" spans="1:12" ht="13.5">
      <c r="A56" s="79" t="s">
        <v>23</v>
      </c>
      <c r="B56" s="47"/>
      <c r="C56" s="6">
        <v>310485740</v>
      </c>
      <c r="D56" s="6"/>
      <c r="E56" s="7"/>
      <c r="F56" s="8">
        <v>493003255</v>
      </c>
      <c r="G56" s="6">
        <v>493003255</v>
      </c>
      <c r="H56" s="6"/>
      <c r="I56" s="9"/>
      <c r="J56" s="10">
        <v>589441009</v>
      </c>
      <c r="K56" s="6">
        <v>522639423</v>
      </c>
      <c r="L56" s="7">
        <v>502259099</v>
      </c>
    </row>
    <row r="57" spans="1:12" ht="13.5">
      <c r="A57" s="80" t="s">
        <v>24</v>
      </c>
      <c r="B57" s="47"/>
      <c r="C57" s="21">
        <f>SUM(C52:C56)</f>
        <v>2682818966</v>
      </c>
      <c r="D57" s="21">
        <f aca="true" t="shared" si="7" ref="D57:L57">SUM(D52:D56)</f>
        <v>2445058143</v>
      </c>
      <c r="E57" s="22">
        <f t="shared" si="7"/>
        <v>2478900647</v>
      </c>
      <c r="F57" s="23">
        <f t="shared" si="7"/>
        <v>3036227103</v>
      </c>
      <c r="G57" s="21">
        <f t="shared" si="7"/>
        <v>3036227103</v>
      </c>
      <c r="H57" s="21">
        <f>SUM(H52:H56)</f>
        <v>0</v>
      </c>
      <c r="I57" s="24">
        <f t="shared" si="7"/>
        <v>2472788338</v>
      </c>
      <c r="J57" s="25">
        <f t="shared" si="7"/>
        <v>3086082178</v>
      </c>
      <c r="K57" s="21">
        <f t="shared" si="7"/>
        <v>3071667872</v>
      </c>
      <c r="L57" s="22">
        <f t="shared" si="7"/>
        <v>3103574182</v>
      </c>
    </row>
    <row r="58" spans="1:12" ht="13.5">
      <c r="A58" s="77" t="s">
        <v>25</v>
      </c>
      <c r="B58" s="39"/>
      <c r="C58" s="6">
        <v>212829394</v>
      </c>
      <c r="D58" s="6">
        <v>5079601</v>
      </c>
      <c r="E58" s="7">
        <v>18647912</v>
      </c>
      <c r="F58" s="8">
        <v>45952976</v>
      </c>
      <c r="G58" s="6">
        <v>45952976</v>
      </c>
      <c r="H58" s="6"/>
      <c r="I58" s="9">
        <v>27482427</v>
      </c>
      <c r="J58" s="10"/>
      <c r="K58" s="6"/>
      <c r="L58" s="7"/>
    </row>
    <row r="59" spans="1:12" ht="13.5">
      <c r="A59" s="77" t="s">
        <v>26</v>
      </c>
      <c r="B59" s="39"/>
      <c r="C59" s="11">
        <v>15000</v>
      </c>
      <c r="D59" s="11">
        <v>198084</v>
      </c>
      <c r="E59" s="12">
        <v>197084</v>
      </c>
      <c r="F59" s="13">
        <v>42785</v>
      </c>
      <c r="G59" s="11">
        <v>42785</v>
      </c>
      <c r="H59" s="11"/>
      <c r="I59" s="14">
        <v>197084</v>
      </c>
      <c r="J59" s="15">
        <v>197083</v>
      </c>
      <c r="K59" s="11">
        <v>197083</v>
      </c>
      <c r="L59" s="12">
        <v>197083</v>
      </c>
    </row>
    <row r="60" spans="1:12" ht="13.5">
      <c r="A60" s="77" t="s">
        <v>27</v>
      </c>
      <c r="B60" s="39"/>
      <c r="C60" s="6">
        <v>482495</v>
      </c>
      <c r="D60" s="6">
        <v>573953</v>
      </c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15966709</v>
      </c>
      <c r="D61" s="6">
        <v>531364469</v>
      </c>
      <c r="E61" s="7">
        <v>525284885</v>
      </c>
      <c r="F61" s="8">
        <v>66324568</v>
      </c>
      <c r="G61" s="6">
        <v>66324568</v>
      </c>
      <c r="H61" s="6"/>
      <c r="I61" s="9">
        <v>519939855</v>
      </c>
      <c r="J61" s="10">
        <v>-2597381</v>
      </c>
      <c r="K61" s="6">
        <v>20812750</v>
      </c>
      <c r="L61" s="7">
        <v>20812534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2503000</v>
      </c>
      <c r="D64" s="6">
        <v>3180190</v>
      </c>
      <c r="E64" s="7">
        <v>2774802</v>
      </c>
      <c r="F64" s="8">
        <v>3077804</v>
      </c>
      <c r="G64" s="6">
        <v>3077804</v>
      </c>
      <c r="H64" s="6"/>
      <c r="I64" s="9">
        <v>2307612</v>
      </c>
      <c r="J64" s="10">
        <v>2774801</v>
      </c>
      <c r="K64" s="6">
        <v>2774801</v>
      </c>
      <c r="L64" s="7">
        <v>2774801</v>
      </c>
    </row>
    <row r="65" spans="1:12" ht="13.5">
      <c r="A65" s="70" t="s">
        <v>40</v>
      </c>
      <c r="B65" s="71"/>
      <c r="C65" s="72">
        <f>SUM(C57:C64)</f>
        <v>2914615564</v>
      </c>
      <c r="D65" s="72">
        <f aca="true" t="shared" si="8" ref="D65:L65">SUM(D57:D64)</f>
        <v>2985454440</v>
      </c>
      <c r="E65" s="73">
        <f t="shared" si="8"/>
        <v>3025805330</v>
      </c>
      <c r="F65" s="74">
        <f t="shared" si="8"/>
        <v>3151625236</v>
      </c>
      <c r="G65" s="72">
        <f t="shared" si="8"/>
        <v>3151625236</v>
      </c>
      <c r="H65" s="72">
        <f>SUM(H57:H64)</f>
        <v>0</v>
      </c>
      <c r="I65" s="75">
        <f t="shared" si="8"/>
        <v>3022715316</v>
      </c>
      <c r="J65" s="82">
        <f t="shared" si="8"/>
        <v>3086456681</v>
      </c>
      <c r="K65" s="72">
        <f t="shared" si="8"/>
        <v>3095452506</v>
      </c>
      <c r="L65" s="73">
        <f t="shared" si="8"/>
        <v>3127358600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111468555</v>
      </c>
      <c r="D68" s="60">
        <v>127213277</v>
      </c>
      <c r="E68" s="61">
        <v>121353254</v>
      </c>
      <c r="F68" s="62">
        <v>106225892</v>
      </c>
      <c r="G68" s="60">
        <v>106225892</v>
      </c>
      <c r="H68" s="60"/>
      <c r="I68" s="63">
        <v>114464378</v>
      </c>
      <c r="J68" s="64">
        <v>28360780</v>
      </c>
      <c r="K68" s="60">
        <v>28360780</v>
      </c>
      <c r="L68" s="61">
        <v>28360780</v>
      </c>
    </row>
    <row r="69" spans="1:12" ht="13.5">
      <c r="A69" s="84" t="s">
        <v>43</v>
      </c>
      <c r="B69" s="39" t="s">
        <v>44</v>
      </c>
      <c r="C69" s="60">
        <f>SUM(C75:C79)</f>
        <v>78638000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26999000</v>
      </c>
      <c r="G69" s="60">
        <f t="shared" si="9"/>
        <v>26999000</v>
      </c>
      <c r="H69" s="60">
        <f>SUM(H75:H79)</f>
        <v>0</v>
      </c>
      <c r="I69" s="63">
        <f t="shared" si="9"/>
        <v>0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>
        <v>32475000</v>
      </c>
      <c r="D70" s="6"/>
      <c r="E70" s="7"/>
      <c r="F70" s="8">
        <v>1456000</v>
      </c>
      <c r="G70" s="6">
        <v>1456000</v>
      </c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>
        <v>4375000</v>
      </c>
      <c r="D71" s="6"/>
      <c r="E71" s="7"/>
      <c r="F71" s="8">
        <v>3572000</v>
      </c>
      <c r="G71" s="6">
        <v>3572000</v>
      </c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>
        <v>3779000</v>
      </c>
      <c r="D72" s="6"/>
      <c r="E72" s="7"/>
      <c r="F72" s="8">
        <v>7784000</v>
      </c>
      <c r="G72" s="6">
        <v>7784000</v>
      </c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>
        <v>11878000</v>
      </c>
      <c r="D73" s="6"/>
      <c r="E73" s="7"/>
      <c r="F73" s="8">
        <v>5185000</v>
      </c>
      <c r="G73" s="6">
        <v>5185000</v>
      </c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>
        <v>1761000</v>
      </c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54268000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17997000</v>
      </c>
      <c r="G75" s="21">
        <f t="shared" si="10"/>
        <v>17997000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>
        <v>887000</v>
      </c>
      <c r="D76" s="6"/>
      <c r="E76" s="7"/>
      <c r="F76" s="8">
        <v>1295000</v>
      </c>
      <c r="G76" s="6">
        <v>1295000</v>
      </c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23483000</v>
      </c>
      <c r="D79" s="6"/>
      <c r="E79" s="7"/>
      <c r="F79" s="8">
        <v>7707000</v>
      </c>
      <c r="G79" s="6">
        <v>7707000</v>
      </c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190106555</v>
      </c>
      <c r="D80" s="72">
        <f aca="true" t="shared" si="11" ref="D80:L80">SUM(D68:D69)</f>
        <v>127213277</v>
      </c>
      <c r="E80" s="73">
        <f t="shared" si="11"/>
        <v>121353254</v>
      </c>
      <c r="F80" s="74">
        <f t="shared" si="11"/>
        <v>133224892</v>
      </c>
      <c r="G80" s="72">
        <f t="shared" si="11"/>
        <v>133224892</v>
      </c>
      <c r="H80" s="72">
        <f>SUM(H68:H69)</f>
        <v>0</v>
      </c>
      <c r="I80" s="75">
        <f t="shared" si="11"/>
        <v>114464378</v>
      </c>
      <c r="J80" s="76">
        <f t="shared" si="11"/>
        <v>28360780</v>
      </c>
      <c r="K80" s="72">
        <f t="shared" si="11"/>
        <v>28360780</v>
      </c>
      <c r="L80" s="73">
        <f t="shared" si="11"/>
        <v>28360780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63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64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65</v>
      </c>
      <c r="B84" s="94"/>
      <c r="C84" s="95">
        <f aca="true" t="shared" si="14" ref="C84:L84">IF(ISERROR(ROUND(C69/C65,3)),0,(ROUND(C69/C65,3)))</f>
        <v>0.027</v>
      </c>
      <c r="D84" s="95">
        <f t="shared" si="14"/>
        <v>0</v>
      </c>
      <c r="E84" s="96">
        <f t="shared" si="14"/>
        <v>0</v>
      </c>
      <c r="F84" s="97">
        <f t="shared" si="14"/>
        <v>0.009</v>
      </c>
      <c r="G84" s="95">
        <f t="shared" si="14"/>
        <v>0.009</v>
      </c>
      <c r="H84" s="95">
        <f t="shared" si="14"/>
        <v>0</v>
      </c>
      <c r="I84" s="98">
        <f t="shared" si="14"/>
        <v>0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66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</v>
      </c>
      <c r="E85" s="96">
        <f t="shared" si="15"/>
        <v>0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14988062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3747015</v>
      </c>
      <c r="I92" s="9"/>
      <c r="J92" s="10"/>
      <c r="K92" s="6"/>
      <c r="L92" s="26"/>
    </row>
    <row r="93" spans="1:12" ht="13.5">
      <c r="A93" s="87" t="s">
        <v>75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18735077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67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68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69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72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73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74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0</v>
      </c>
      <c r="D5" s="40">
        <f aca="true" t="shared" si="0" ref="D5:L5">SUM(D11:D18)</f>
        <v>0</v>
      </c>
      <c r="E5" s="41">
        <f t="shared" si="0"/>
        <v>0</v>
      </c>
      <c r="F5" s="42">
        <f t="shared" si="0"/>
        <v>216334318</v>
      </c>
      <c r="G5" s="40">
        <f t="shared" si="0"/>
        <v>247552073</v>
      </c>
      <c r="H5" s="40">
        <f>SUM(H11:H18)</f>
        <v>178705879</v>
      </c>
      <c r="I5" s="43">
        <f t="shared" si="0"/>
        <v>227799427</v>
      </c>
      <c r="J5" s="44">
        <f t="shared" si="0"/>
        <v>156634000</v>
      </c>
      <c r="K5" s="40">
        <f t="shared" si="0"/>
        <v>218496000</v>
      </c>
      <c r="L5" s="41">
        <f t="shared" si="0"/>
        <v>203652050</v>
      </c>
    </row>
    <row r="6" spans="1:12" ht="13.5">
      <c r="A6" s="46" t="s">
        <v>19</v>
      </c>
      <c r="B6" s="47"/>
      <c r="C6" s="6"/>
      <c r="D6" s="6"/>
      <c r="E6" s="7"/>
      <c r="F6" s="8">
        <v>23617099</v>
      </c>
      <c r="G6" s="6">
        <v>24986153</v>
      </c>
      <c r="H6" s="6">
        <v>30792856</v>
      </c>
      <c r="I6" s="9">
        <v>4694886</v>
      </c>
      <c r="J6" s="10">
        <v>47817543</v>
      </c>
      <c r="K6" s="6">
        <v>43643286</v>
      </c>
      <c r="L6" s="7">
        <v>44245736</v>
      </c>
    </row>
    <row r="7" spans="1:12" ht="13.5">
      <c r="A7" s="46" t="s">
        <v>20</v>
      </c>
      <c r="B7" s="47"/>
      <c r="C7" s="6"/>
      <c r="D7" s="6"/>
      <c r="E7" s="7"/>
      <c r="F7" s="8">
        <v>22000000</v>
      </c>
      <c r="G7" s="6">
        <v>35000000</v>
      </c>
      <c r="H7" s="6">
        <v>32974002</v>
      </c>
      <c r="I7" s="9">
        <v>23499717</v>
      </c>
      <c r="J7" s="10">
        <v>9000000</v>
      </c>
      <c r="K7" s="6">
        <v>10436775</v>
      </c>
      <c r="L7" s="7">
        <v>42563183</v>
      </c>
    </row>
    <row r="8" spans="1:12" ht="13.5">
      <c r="A8" s="46" t="s">
        <v>21</v>
      </c>
      <c r="B8" s="47"/>
      <c r="C8" s="6"/>
      <c r="D8" s="6"/>
      <c r="E8" s="7"/>
      <c r="F8" s="8">
        <v>62914000</v>
      </c>
      <c r="G8" s="6">
        <v>94208964</v>
      </c>
      <c r="H8" s="6">
        <v>68992954</v>
      </c>
      <c r="I8" s="9">
        <v>51967787</v>
      </c>
      <c r="J8" s="10">
        <v>65977456</v>
      </c>
      <c r="K8" s="6">
        <v>139358939</v>
      </c>
      <c r="L8" s="7">
        <v>81462603</v>
      </c>
    </row>
    <row r="9" spans="1:12" ht="13.5">
      <c r="A9" s="46" t="s">
        <v>22</v>
      </c>
      <c r="B9" s="47"/>
      <c r="C9" s="6"/>
      <c r="D9" s="6"/>
      <c r="E9" s="7"/>
      <c r="F9" s="8">
        <v>1500000</v>
      </c>
      <c r="G9" s="6"/>
      <c r="H9" s="6"/>
      <c r="I9" s="9"/>
      <c r="J9" s="10">
        <v>1500000</v>
      </c>
      <c r="K9" s="6">
        <v>11057000</v>
      </c>
      <c r="L9" s="7">
        <v>25380528</v>
      </c>
    </row>
    <row r="10" spans="1:12" ht="13.5">
      <c r="A10" s="46" t="s">
        <v>23</v>
      </c>
      <c r="B10" s="47"/>
      <c r="C10" s="6"/>
      <c r="D10" s="6"/>
      <c r="E10" s="7"/>
      <c r="F10" s="8">
        <v>12000000</v>
      </c>
      <c r="G10" s="6">
        <v>11612571</v>
      </c>
      <c r="H10" s="6">
        <v>9683432</v>
      </c>
      <c r="I10" s="9">
        <v>25096409</v>
      </c>
      <c r="J10" s="10">
        <v>10234001</v>
      </c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122031099</v>
      </c>
      <c r="G11" s="21">
        <f t="shared" si="1"/>
        <v>165807688</v>
      </c>
      <c r="H11" s="21">
        <f>SUM(H6:H10)</f>
        <v>142443244</v>
      </c>
      <c r="I11" s="24">
        <f t="shared" si="1"/>
        <v>105258799</v>
      </c>
      <c r="J11" s="25">
        <f t="shared" si="1"/>
        <v>134529000</v>
      </c>
      <c r="K11" s="21">
        <f t="shared" si="1"/>
        <v>204496000</v>
      </c>
      <c r="L11" s="22">
        <f t="shared" si="1"/>
        <v>193652050</v>
      </c>
    </row>
    <row r="12" spans="1:12" ht="13.5">
      <c r="A12" s="49" t="s">
        <v>25</v>
      </c>
      <c r="B12" s="39"/>
      <c r="C12" s="6"/>
      <c r="D12" s="6"/>
      <c r="E12" s="7"/>
      <c r="F12" s="8">
        <v>36101584</v>
      </c>
      <c r="G12" s="6">
        <v>30654385</v>
      </c>
      <c r="H12" s="6">
        <v>33257984</v>
      </c>
      <c r="I12" s="9">
        <v>51631111</v>
      </c>
      <c r="J12" s="10">
        <v>22105000</v>
      </c>
      <c r="K12" s="6">
        <v>14000000</v>
      </c>
      <c r="L12" s="7">
        <v>10000000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/>
      <c r="F15" s="8">
        <v>58201635</v>
      </c>
      <c r="G15" s="6">
        <v>51090000</v>
      </c>
      <c r="H15" s="6">
        <v>3004651</v>
      </c>
      <c r="I15" s="9">
        <v>70909517</v>
      </c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24448350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>
        <v>18948350</v>
      </c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>
        <v>2000000</v>
      </c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20948350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>
        <v>3500000</v>
      </c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42565449</v>
      </c>
      <c r="G36" s="6">
        <f t="shared" si="4"/>
        <v>24986153</v>
      </c>
      <c r="H36" s="6">
        <f>H6+H21</f>
        <v>30792856</v>
      </c>
      <c r="I36" s="9">
        <f t="shared" si="4"/>
        <v>4694886</v>
      </c>
      <c r="J36" s="10">
        <f t="shared" si="4"/>
        <v>47817543</v>
      </c>
      <c r="K36" s="6">
        <f t="shared" si="4"/>
        <v>43643286</v>
      </c>
      <c r="L36" s="7">
        <f t="shared" si="4"/>
        <v>44245736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24000000</v>
      </c>
      <c r="G37" s="6">
        <f t="shared" si="4"/>
        <v>35000000</v>
      </c>
      <c r="H37" s="6">
        <f>H7+H22</f>
        <v>32974002</v>
      </c>
      <c r="I37" s="9">
        <f t="shared" si="4"/>
        <v>23499717</v>
      </c>
      <c r="J37" s="10">
        <f t="shared" si="4"/>
        <v>9000000</v>
      </c>
      <c r="K37" s="6">
        <f t="shared" si="4"/>
        <v>10436775</v>
      </c>
      <c r="L37" s="7">
        <f t="shared" si="4"/>
        <v>42563183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62914000</v>
      </c>
      <c r="G38" s="6">
        <f t="shared" si="4"/>
        <v>94208964</v>
      </c>
      <c r="H38" s="6">
        <f>H8+H23</f>
        <v>68992954</v>
      </c>
      <c r="I38" s="9">
        <f t="shared" si="4"/>
        <v>51967787</v>
      </c>
      <c r="J38" s="10">
        <f t="shared" si="4"/>
        <v>65977456</v>
      </c>
      <c r="K38" s="6">
        <f t="shared" si="4"/>
        <v>139358939</v>
      </c>
      <c r="L38" s="7">
        <f t="shared" si="4"/>
        <v>81462603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1500000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1500000</v>
      </c>
      <c r="K39" s="6">
        <f t="shared" si="4"/>
        <v>11057000</v>
      </c>
      <c r="L39" s="7">
        <f t="shared" si="4"/>
        <v>25380528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12000000</v>
      </c>
      <c r="G40" s="6">
        <f t="shared" si="4"/>
        <v>11612571</v>
      </c>
      <c r="H40" s="6">
        <f>H10+H25</f>
        <v>9683432</v>
      </c>
      <c r="I40" s="9">
        <f t="shared" si="4"/>
        <v>25096409</v>
      </c>
      <c r="J40" s="10">
        <f t="shared" si="4"/>
        <v>10234001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142979449</v>
      </c>
      <c r="G41" s="21">
        <f t="shared" si="5"/>
        <v>165807688</v>
      </c>
      <c r="H41" s="21">
        <f>SUM(H36:H40)</f>
        <v>142443244</v>
      </c>
      <c r="I41" s="24">
        <f t="shared" si="5"/>
        <v>105258799</v>
      </c>
      <c r="J41" s="25">
        <f t="shared" si="5"/>
        <v>134529000</v>
      </c>
      <c r="K41" s="21">
        <f t="shared" si="5"/>
        <v>204496000</v>
      </c>
      <c r="L41" s="22">
        <f t="shared" si="5"/>
        <v>193652050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39601584</v>
      </c>
      <c r="G42" s="60">
        <f t="shared" si="4"/>
        <v>30654385</v>
      </c>
      <c r="H42" s="60">
        <f t="shared" si="4"/>
        <v>33257984</v>
      </c>
      <c r="I42" s="63">
        <f t="shared" si="4"/>
        <v>51631111</v>
      </c>
      <c r="J42" s="64">
        <f t="shared" si="4"/>
        <v>22105000</v>
      </c>
      <c r="K42" s="60">
        <f t="shared" si="4"/>
        <v>14000000</v>
      </c>
      <c r="L42" s="61">
        <f t="shared" si="4"/>
        <v>10000000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0</v>
      </c>
      <c r="E45" s="61">
        <f t="shared" si="4"/>
        <v>0</v>
      </c>
      <c r="F45" s="62">
        <f t="shared" si="4"/>
        <v>58201635</v>
      </c>
      <c r="G45" s="60">
        <f t="shared" si="4"/>
        <v>51090000</v>
      </c>
      <c r="H45" s="60">
        <f t="shared" si="4"/>
        <v>3004651</v>
      </c>
      <c r="I45" s="63">
        <f t="shared" si="4"/>
        <v>70909517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0</v>
      </c>
      <c r="D49" s="72">
        <f aca="true" t="shared" si="6" ref="D49:L49">SUM(D41:D48)</f>
        <v>0</v>
      </c>
      <c r="E49" s="73">
        <f t="shared" si="6"/>
        <v>0</v>
      </c>
      <c r="F49" s="74">
        <f t="shared" si="6"/>
        <v>240782668</v>
      </c>
      <c r="G49" s="72">
        <f t="shared" si="6"/>
        <v>247552073</v>
      </c>
      <c r="H49" s="72">
        <f>SUM(H41:H48)</f>
        <v>178705879</v>
      </c>
      <c r="I49" s="75">
        <f t="shared" si="6"/>
        <v>227799427</v>
      </c>
      <c r="J49" s="76">
        <f t="shared" si="6"/>
        <v>156634000</v>
      </c>
      <c r="K49" s="72">
        <f t="shared" si="6"/>
        <v>218496000</v>
      </c>
      <c r="L49" s="73">
        <f t="shared" si="6"/>
        <v>203652050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>
        <v>735324449</v>
      </c>
      <c r="G52" s="6">
        <v>717745153</v>
      </c>
      <c r="H52" s="6"/>
      <c r="I52" s="9">
        <v>4694886</v>
      </c>
      <c r="J52" s="10">
        <v>830959043</v>
      </c>
      <c r="K52" s="6">
        <v>827610729</v>
      </c>
      <c r="L52" s="7">
        <v>813571086</v>
      </c>
    </row>
    <row r="53" spans="1:12" ht="13.5">
      <c r="A53" s="79" t="s">
        <v>20</v>
      </c>
      <c r="B53" s="47"/>
      <c r="C53" s="6"/>
      <c r="D53" s="6"/>
      <c r="E53" s="7"/>
      <c r="F53" s="8">
        <v>925813000</v>
      </c>
      <c r="G53" s="6">
        <v>936813000</v>
      </c>
      <c r="H53" s="6"/>
      <c r="I53" s="9">
        <v>23499717</v>
      </c>
      <c r="J53" s="10">
        <v>787179262</v>
      </c>
      <c r="K53" s="6">
        <v>728190662</v>
      </c>
      <c r="L53" s="7">
        <v>807287578</v>
      </c>
    </row>
    <row r="54" spans="1:12" ht="13.5">
      <c r="A54" s="79" t="s">
        <v>21</v>
      </c>
      <c r="B54" s="47"/>
      <c r="C54" s="6"/>
      <c r="D54" s="6"/>
      <c r="E54" s="7"/>
      <c r="F54" s="8">
        <v>370325000</v>
      </c>
      <c r="G54" s="6">
        <v>401619964</v>
      </c>
      <c r="H54" s="6"/>
      <c r="I54" s="9">
        <v>51967787</v>
      </c>
      <c r="J54" s="10">
        <v>502280012</v>
      </c>
      <c r="K54" s="6">
        <v>649043183</v>
      </c>
      <c r="L54" s="7">
        <v>533250511</v>
      </c>
    </row>
    <row r="55" spans="1:12" ht="13.5">
      <c r="A55" s="79" t="s">
        <v>22</v>
      </c>
      <c r="B55" s="47"/>
      <c r="C55" s="6"/>
      <c r="D55" s="6"/>
      <c r="E55" s="7"/>
      <c r="F55" s="8">
        <v>185163000</v>
      </c>
      <c r="G55" s="6">
        <v>183663000</v>
      </c>
      <c r="H55" s="6"/>
      <c r="I55" s="9"/>
      <c r="J55" s="10">
        <v>188162652</v>
      </c>
      <c r="K55" s="6">
        <v>207276602</v>
      </c>
      <c r="L55" s="7">
        <v>235923708</v>
      </c>
    </row>
    <row r="56" spans="1:12" ht="13.5">
      <c r="A56" s="79" t="s">
        <v>23</v>
      </c>
      <c r="B56" s="47"/>
      <c r="C56" s="6"/>
      <c r="D56" s="6"/>
      <c r="E56" s="7"/>
      <c r="F56" s="8">
        <v>185163000</v>
      </c>
      <c r="G56" s="6">
        <v>184775571</v>
      </c>
      <c r="H56" s="6"/>
      <c r="I56" s="9">
        <v>2342982429</v>
      </c>
      <c r="J56" s="10">
        <v>205630654</v>
      </c>
      <c r="K56" s="6">
        <v>195396653</v>
      </c>
      <c r="L56" s="7">
        <v>195396653</v>
      </c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2401788449</v>
      </c>
      <c r="G57" s="21">
        <f t="shared" si="7"/>
        <v>2424616688</v>
      </c>
      <c r="H57" s="21">
        <f>SUM(H52:H56)</f>
        <v>0</v>
      </c>
      <c r="I57" s="24">
        <f t="shared" si="7"/>
        <v>2423144819</v>
      </c>
      <c r="J57" s="25">
        <f t="shared" si="7"/>
        <v>2514211623</v>
      </c>
      <c r="K57" s="21">
        <f t="shared" si="7"/>
        <v>2607517829</v>
      </c>
      <c r="L57" s="22">
        <f t="shared" si="7"/>
        <v>2585429536</v>
      </c>
    </row>
    <row r="58" spans="1:12" ht="13.5">
      <c r="A58" s="77" t="s">
        <v>25</v>
      </c>
      <c r="B58" s="39"/>
      <c r="C58" s="6"/>
      <c r="D58" s="6"/>
      <c r="E58" s="7"/>
      <c r="F58" s="8">
        <v>740650584</v>
      </c>
      <c r="G58" s="6">
        <v>731703385</v>
      </c>
      <c r="H58" s="6"/>
      <c r="I58" s="9">
        <v>328382148</v>
      </c>
      <c r="J58" s="10">
        <v>818559763</v>
      </c>
      <c r="K58" s="6">
        <v>800683140</v>
      </c>
      <c r="L58" s="7">
        <v>797683140</v>
      </c>
    </row>
    <row r="59" spans="1:12" ht="13.5">
      <c r="A59" s="77" t="s">
        <v>26</v>
      </c>
      <c r="B59" s="39"/>
      <c r="C59" s="11"/>
      <c r="D59" s="11"/>
      <c r="E59" s="12"/>
      <c r="F59" s="13">
        <v>37033000</v>
      </c>
      <c r="G59" s="11">
        <v>37033000</v>
      </c>
      <c r="H59" s="11"/>
      <c r="I59" s="14">
        <v>-227799427</v>
      </c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>
        <v>338620000</v>
      </c>
      <c r="G60" s="6">
        <v>338620000</v>
      </c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/>
      <c r="D61" s="6"/>
      <c r="E61" s="7"/>
      <c r="F61" s="8">
        <v>185162635</v>
      </c>
      <c r="G61" s="6">
        <v>178051000</v>
      </c>
      <c r="H61" s="6"/>
      <c r="I61" s="9">
        <v>1013417844</v>
      </c>
      <c r="J61" s="10">
        <v>523782496</v>
      </c>
      <c r="K61" s="6">
        <v>523782496</v>
      </c>
      <c r="L61" s="7">
        <v>523782496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>
        <v>662000</v>
      </c>
      <c r="G63" s="6">
        <v>662000</v>
      </c>
      <c r="H63" s="6"/>
      <c r="I63" s="9"/>
      <c r="J63" s="10">
        <v>662279</v>
      </c>
      <c r="K63" s="6">
        <v>662279</v>
      </c>
      <c r="L63" s="7">
        <v>662279</v>
      </c>
    </row>
    <row r="64" spans="1:12" ht="13.5">
      <c r="A64" s="77" t="s">
        <v>32</v>
      </c>
      <c r="B64" s="39"/>
      <c r="C64" s="6"/>
      <c r="D64" s="6"/>
      <c r="E64" s="7"/>
      <c r="F64" s="8">
        <v>37841000</v>
      </c>
      <c r="G64" s="6">
        <v>37841000</v>
      </c>
      <c r="H64" s="6"/>
      <c r="I64" s="9"/>
      <c r="J64" s="10">
        <v>37841152</v>
      </c>
      <c r="K64" s="6">
        <v>37841152</v>
      </c>
      <c r="L64" s="7">
        <v>37841152</v>
      </c>
    </row>
    <row r="65" spans="1:12" ht="13.5">
      <c r="A65" s="70" t="s">
        <v>40</v>
      </c>
      <c r="B65" s="71"/>
      <c r="C65" s="72">
        <f>SUM(C57:C64)</f>
        <v>0</v>
      </c>
      <c r="D65" s="72">
        <f aca="true" t="shared" si="8" ref="D65:L65">SUM(D57:D64)</f>
        <v>0</v>
      </c>
      <c r="E65" s="73">
        <f t="shared" si="8"/>
        <v>0</v>
      </c>
      <c r="F65" s="74">
        <f t="shared" si="8"/>
        <v>3741757668</v>
      </c>
      <c r="G65" s="72">
        <f t="shared" si="8"/>
        <v>3748527073</v>
      </c>
      <c r="H65" s="72">
        <f>SUM(H57:H64)</f>
        <v>0</v>
      </c>
      <c r="I65" s="75">
        <f t="shared" si="8"/>
        <v>3537145384</v>
      </c>
      <c r="J65" s="82">
        <f t="shared" si="8"/>
        <v>3895057313</v>
      </c>
      <c r="K65" s="72">
        <f t="shared" si="8"/>
        <v>3970486896</v>
      </c>
      <c r="L65" s="73">
        <f t="shared" si="8"/>
        <v>3945398603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/>
      <c r="D68" s="60"/>
      <c r="E68" s="61"/>
      <c r="F68" s="62">
        <v>142181719</v>
      </c>
      <c r="G68" s="60">
        <v>162181720</v>
      </c>
      <c r="H68" s="60"/>
      <c r="I68" s="63">
        <v>221240479</v>
      </c>
      <c r="J68" s="64">
        <v>172623986</v>
      </c>
      <c r="K68" s="60">
        <v>182981428</v>
      </c>
      <c r="L68" s="61">
        <v>193960313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69058000</v>
      </c>
      <c r="G69" s="60">
        <f t="shared" si="9"/>
        <v>23079296</v>
      </c>
      <c r="H69" s="60">
        <f>SUM(H75:H79)</f>
        <v>43784494</v>
      </c>
      <c r="I69" s="63">
        <f t="shared" si="9"/>
        <v>60260549</v>
      </c>
      <c r="J69" s="64">
        <f t="shared" si="9"/>
        <v>72379036</v>
      </c>
      <c r="K69" s="60">
        <f t="shared" si="9"/>
        <v>66574726</v>
      </c>
      <c r="L69" s="61">
        <f t="shared" si="9"/>
        <v>66574726</v>
      </c>
    </row>
    <row r="70" spans="1:12" ht="13.5">
      <c r="A70" s="79" t="s">
        <v>19</v>
      </c>
      <c r="B70" s="47"/>
      <c r="C70" s="6"/>
      <c r="D70" s="6"/>
      <c r="E70" s="7"/>
      <c r="F70" s="8">
        <v>25315000</v>
      </c>
      <c r="G70" s="6">
        <v>16079296</v>
      </c>
      <c r="H70" s="6">
        <v>43079411</v>
      </c>
      <c r="I70" s="9">
        <v>59326237</v>
      </c>
      <c r="J70" s="10">
        <v>26833605</v>
      </c>
      <c r="K70" s="6">
        <v>23423624</v>
      </c>
      <c r="L70" s="7">
        <v>23423624</v>
      </c>
    </row>
    <row r="71" spans="1:12" ht="13.5">
      <c r="A71" s="79" t="s">
        <v>20</v>
      </c>
      <c r="B71" s="47"/>
      <c r="C71" s="6"/>
      <c r="D71" s="6"/>
      <c r="E71" s="7"/>
      <c r="F71" s="8">
        <v>14622000</v>
      </c>
      <c r="G71" s="6"/>
      <c r="H71" s="6"/>
      <c r="I71" s="9"/>
      <c r="J71" s="10">
        <v>15486053</v>
      </c>
      <c r="K71" s="6">
        <v>11415217</v>
      </c>
      <c r="L71" s="7">
        <v>11415217</v>
      </c>
    </row>
    <row r="72" spans="1:12" ht="13.5">
      <c r="A72" s="79" t="s">
        <v>21</v>
      </c>
      <c r="B72" s="47"/>
      <c r="C72" s="6"/>
      <c r="D72" s="6"/>
      <c r="E72" s="7"/>
      <c r="F72" s="8">
        <v>9808000</v>
      </c>
      <c r="G72" s="6"/>
      <c r="H72" s="6"/>
      <c r="I72" s="9"/>
      <c r="J72" s="10">
        <v>10349201</v>
      </c>
      <c r="K72" s="6">
        <v>10970153</v>
      </c>
      <c r="L72" s="7">
        <v>10970153</v>
      </c>
    </row>
    <row r="73" spans="1:12" ht="13.5">
      <c r="A73" s="79" t="s">
        <v>22</v>
      </c>
      <c r="B73" s="47"/>
      <c r="C73" s="6"/>
      <c r="D73" s="6"/>
      <c r="E73" s="7"/>
      <c r="F73" s="8">
        <v>1933000</v>
      </c>
      <c r="G73" s="6"/>
      <c r="H73" s="6"/>
      <c r="I73" s="9"/>
      <c r="J73" s="10">
        <v>2024498</v>
      </c>
      <c r="K73" s="6">
        <v>1846461</v>
      </c>
      <c r="L73" s="7">
        <v>1846461</v>
      </c>
    </row>
    <row r="74" spans="1:12" ht="13.5">
      <c r="A74" s="79" t="s">
        <v>23</v>
      </c>
      <c r="B74" s="47"/>
      <c r="C74" s="6"/>
      <c r="D74" s="6"/>
      <c r="E74" s="7"/>
      <c r="F74" s="8">
        <v>1107000</v>
      </c>
      <c r="G74" s="6"/>
      <c r="H74" s="6"/>
      <c r="I74" s="9"/>
      <c r="J74" s="10">
        <v>1173457</v>
      </c>
      <c r="K74" s="6">
        <v>1243865</v>
      </c>
      <c r="L74" s="7">
        <v>1243865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52785000</v>
      </c>
      <c r="G75" s="21">
        <f t="shared" si="10"/>
        <v>16079296</v>
      </c>
      <c r="H75" s="21">
        <f>SUM(H70:H74)</f>
        <v>43079411</v>
      </c>
      <c r="I75" s="24">
        <f t="shared" si="10"/>
        <v>59326237</v>
      </c>
      <c r="J75" s="25">
        <f t="shared" si="10"/>
        <v>55866814</v>
      </c>
      <c r="K75" s="21">
        <f t="shared" si="10"/>
        <v>48899320</v>
      </c>
      <c r="L75" s="22">
        <f t="shared" si="10"/>
        <v>48899320</v>
      </c>
    </row>
    <row r="76" spans="1:12" ht="13.5">
      <c r="A76" s="86" t="s">
        <v>25</v>
      </c>
      <c r="B76" s="39"/>
      <c r="C76" s="6"/>
      <c r="D76" s="6"/>
      <c r="E76" s="7"/>
      <c r="F76" s="8">
        <v>10289000</v>
      </c>
      <c r="G76" s="6">
        <v>6000000</v>
      </c>
      <c r="H76" s="6">
        <v>705083</v>
      </c>
      <c r="I76" s="9">
        <v>934312</v>
      </c>
      <c r="J76" s="10">
        <v>10639903</v>
      </c>
      <c r="K76" s="6">
        <v>8917661</v>
      </c>
      <c r="L76" s="7">
        <v>8917661</v>
      </c>
    </row>
    <row r="77" spans="1:12" ht="13.5">
      <c r="A77" s="86" t="s">
        <v>26</v>
      </c>
      <c r="B77" s="39"/>
      <c r="C77" s="11"/>
      <c r="D77" s="11"/>
      <c r="E77" s="12"/>
      <c r="F77" s="13">
        <v>287000</v>
      </c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5697000</v>
      </c>
      <c r="G79" s="6">
        <v>1000000</v>
      </c>
      <c r="H79" s="6"/>
      <c r="I79" s="9"/>
      <c r="J79" s="10">
        <v>5872319</v>
      </c>
      <c r="K79" s="6">
        <v>8757745</v>
      </c>
      <c r="L79" s="7">
        <v>8757745</v>
      </c>
    </row>
    <row r="80" spans="1:12" ht="13.5">
      <c r="A80" s="87" t="s">
        <v>46</v>
      </c>
      <c r="B80" s="71"/>
      <c r="C80" s="72">
        <f>SUM(C68:C69)</f>
        <v>0</v>
      </c>
      <c r="D80" s="72">
        <f aca="true" t="shared" si="11" ref="D80:L80">SUM(D68:D69)</f>
        <v>0</v>
      </c>
      <c r="E80" s="73">
        <f t="shared" si="11"/>
        <v>0</v>
      </c>
      <c r="F80" s="74">
        <f t="shared" si="11"/>
        <v>211239719</v>
      </c>
      <c r="G80" s="72">
        <f t="shared" si="11"/>
        <v>185261016</v>
      </c>
      <c r="H80" s="72">
        <f>SUM(H68:H69)</f>
        <v>43784494</v>
      </c>
      <c r="I80" s="75">
        <f t="shared" si="11"/>
        <v>281501028</v>
      </c>
      <c r="J80" s="76">
        <f t="shared" si="11"/>
        <v>245003022</v>
      </c>
      <c r="K80" s="72">
        <f t="shared" si="11"/>
        <v>249556154</v>
      </c>
      <c r="L80" s="73">
        <f t="shared" si="11"/>
        <v>260535039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63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0.1130118893110616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64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0.17195143068990465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65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0.018</v>
      </c>
      <c r="G84" s="95">
        <f t="shared" si="14"/>
        <v>0.006</v>
      </c>
      <c r="H84" s="95">
        <f t="shared" si="14"/>
        <v>0</v>
      </c>
      <c r="I84" s="98">
        <f t="shared" si="14"/>
        <v>0.017</v>
      </c>
      <c r="J84" s="99">
        <f t="shared" si="14"/>
        <v>0.019</v>
      </c>
      <c r="K84" s="95">
        <f t="shared" si="14"/>
        <v>0.017</v>
      </c>
      <c r="L84" s="96">
        <f t="shared" si="14"/>
        <v>0.017</v>
      </c>
    </row>
    <row r="85" spans="1:12" ht="13.5">
      <c r="A85" s="93" t="s">
        <v>66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0.02</v>
      </c>
      <c r="G85" s="95">
        <f t="shared" si="15"/>
        <v>0.01</v>
      </c>
      <c r="H85" s="95">
        <f t="shared" si="15"/>
        <v>0</v>
      </c>
      <c r="I85" s="98">
        <f t="shared" si="15"/>
        <v>0.02</v>
      </c>
      <c r="J85" s="99">
        <f t="shared" si="15"/>
        <v>0.02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>
        <v>39403203</v>
      </c>
      <c r="H90" s="11"/>
      <c r="I90" s="14"/>
      <c r="J90" s="15">
        <v>41767395</v>
      </c>
      <c r="K90" s="11">
        <v>44273439</v>
      </c>
      <c r="L90" s="27">
        <v>46929845</v>
      </c>
    </row>
    <row r="91" spans="1:12" ht="13.5">
      <c r="A91" s="86" t="s">
        <v>50</v>
      </c>
      <c r="B91" s="94"/>
      <c r="C91" s="6"/>
      <c r="D91" s="6"/>
      <c r="E91" s="7"/>
      <c r="F91" s="8"/>
      <c r="G91" s="6">
        <v>30000000</v>
      </c>
      <c r="H91" s="6"/>
      <c r="I91" s="9"/>
      <c r="J91" s="10">
        <v>31800000</v>
      </c>
      <c r="K91" s="6">
        <v>33708000</v>
      </c>
      <c r="L91" s="26">
        <v>35730480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75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69403203</v>
      </c>
      <c r="H93" s="72">
        <f>SUM(H89:H92)</f>
        <v>0</v>
      </c>
      <c r="I93" s="75">
        <f t="shared" si="16"/>
        <v>0</v>
      </c>
      <c r="J93" s="76">
        <f t="shared" si="16"/>
        <v>73567395</v>
      </c>
      <c r="K93" s="72">
        <f t="shared" si="16"/>
        <v>77981439</v>
      </c>
      <c r="L93" s="121">
        <f t="shared" si="16"/>
        <v>82660325</v>
      </c>
    </row>
    <row r="94" spans="1:12" ht="13.5">
      <c r="A94" s="1" t="s">
        <v>67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68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69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72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73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74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1356780</v>
      </c>
      <c r="D5" s="40">
        <f aca="true" t="shared" si="0" ref="D5:L5">SUM(D11:D18)</f>
        <v>1731112</v>
      </c>
      <c r="E5" s="41">
        <f t="shared" si="0"/>
        <v>525714</v>
      </c>
      <c r="F5" s="42">
        <f t="shared" si="0"/>
        <v>10000000</v>
      </c>
      <c r="G5" s="40">
        <f t="shared" si="0"/>
        <v>25544869</v>
      </c>
      <c r="H5" s="40">
        <f>SUM(H11:H18)</f>
        <v>15799729</v>
      </c>
      <c r="I5" s="43">
        <f t="shared" si="0"/>
        <v>35005732</v>
      </c>
      <c r="J5" s="44">
        <f t="shared" si="0"/>
        <v>10000000</v>
      </c>
      <c r="K5" s="40">
        <f t="shared" si="0"/>
        <v>10000000</v>
      </c>
      <c r="L5" s="41">
        <f t="shared" si="0"/>
        <v>0</v>
      </c>
    </row>
    <row r="6" spans="1:12" ht="13.5">
      <c r="A6" s="46" t="s">
        <v>19</v>
      </c>
      <c r="B6" s="47"/>
      <c r="C6" s="6"/>
      <c r="D6" s="6"/>
      <c r="E6" s="7"/>
      <c r="F6" s="8"/>
      <c r="G6" s="6">
        <v>25294869</v>
      </c>
      <c r="H6" s="6">
        <v>15757729</v>
      </c>
      <c r="I6" s="9"/>
      <c r="J6" s="10">
        <v>10000000</v>
      </c>
      <c r="K6" s="6">
        <v>10000000</v>
      </c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0</v>
      </c>
      <c r="G11" s="21">
        <f t="shared" si="1"/>
        <v>25294869</v>
      </c>
      <c r="H11" s="21">
        <f>SUM(H6:H10)</f>
        <v>15757729</v>
      </c>
      <c r="I11" s="24">
        <f t="shared" si="1"/>
        <v>0</v>
      </c>
      <c r="J11" s="25">
        <f t="shared" si="1"/>
        <v>10000000</v>
      </c>
      <c r="K11" s="21">
        <f t="shared" si="1"/>
        <v>10000000</v>
      </c>
      <c r="L11" s="22">
        <f t="shared" si="1"/>
        <v>0</v>
      </c>
    </row>
    <row r="12" spans="1:12" ht="13.5">
      <c r="A12" s="49" t="s">
        <v>25</v>
      </c>
      <c r="B12" s="39"/>
      <c r="C12" s="6"/>
      <c r="D12" s="6"/>
      <c r="E12" s="7"/>
      <c r="F12" s="8">
        <v>10000000</v>
      </c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540991</v>
      </c>
      <c r="D15" s="6">
        <v>1731112</v>
      </c>
      <c r="E15" s="7">
        <v>525714</v>
      </c>
      <c r="F15" s="8"/>
      <c r="G15" s="6">
        <v>250000</v>
      </c>
      <c r="H15" s="6">
        <v>42000</v>
      </c>
      <c r="I15" s="9">
        <v>35005732</v>
      </c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815789</v>
      </c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25294869</v>
      </c>
      <c r="H36" s="6">
        <f>H6+H21</f>
        <v>15757729</v>
      </c>
      <c r="I36" s="9">
        <f t="shared" si="4"/>
        <v>0</v>
      </c>
      <c r="J36" s="10">
        <f t="shared" si="4"/>
        <v>10000000</v>
      </c>
      <c r="K36" s="6">
        <f t="shared" si="4"/>
        <v>10000000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0</v>
      </c>
      <c r="G41" s="21">
        <f t="shared" si="5"/>
        <v>25294869</v>
      </c>
      <c r="H41" s="21">
        <f>SUM(H36:H40)</f>
        <v>15757729</v>
      </c>
      <c r="I41" s="24">
        <f t="shared" si="5"/>
        <v>0</v>
      </c>
      <c r="J41" s="25">
        <f t="shared" si="5"/>
        <v>10000000</v>
      </c>
      <c r="K41" s="21">
        <f t="shared" si="5"/>
        <v>10000000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10000000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540991</v>
      </c>
      <c r="D45" s="6">
        <f t="shared" si="4"/>
        <v>1731112</v>
      </c>
      <c r="E45" s="61">
        <f t="shared" si="4"/>
        <v>525714</v>
      </c>
      <c r="F45" s="62">
        <f t="shared" si="4"/>
        <v>0</v>
      </c>
      <c r="G45" s="60">
        <f t="shared" si="4"/>
        <v>250000</v>
      </c>
      <c r="H45" s="60">
        <f t="shared" si="4"/>
        <v>42000</v>
      </c>
      <c r="I45" s="63">
        <f t="shared" si="4"/>
        <v>35005732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815789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1356780</v>
      </c>
      <c r="D49" s="72">
        <f aca="true" t="shared" si="6" ref="D49:L49">SUM(D41:D48)</f>
        <v>1731112</v>
      </c>
      <c r="E49" s="73">
        <f t="shared" si="6"/>
        <v>525714</v>
      </c>
      <c r="F49" s="74">
        <f t="shared" si="6"/>
        <v>10000000</v>
      </c>
      <c r="G49" s="72">
        <f t="shared" si="6"/>
        <v>25544869</v>
      </c>
      <c r="H49" s="72">
        <f>SUM(H41:H48)</f>
        <v>15799729</v>
      </c>
      <c r="I49" s="75">
        <f t="shared" si="6"/>
        <v>35005732</v>
      </c>
      <c r="J49" s="76">
        <f t="shared" si="6"/>
        <v>10000000</v>
      </c>
      <c r="K49" s="72">
        <f t="shared" si="6"/>
        <v>10000000</v>
      </c>
      <c r="L49" s="73">
        <f t="shared" si="6"/>
        <v>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>
        <v>840920</v>
      </c>
      <c r="F52" s="8"/>
      <c r="G52" s="6">
        <v>25294869</v>
      </c>
      <c r="H52" s="6"/>
      <c r="I52" s="9">
        <v>791193</v>
      </c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>
        <v>153222</v>
      </c>
      <c r="F53" s="8"/>
      <c r="G53" s="6"/>
      <c r="H53" s="6"/>
      <c r="I53" s="9">
        <v>143156</v>
      </c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>
        <v>5804127</v>
      </c>
      <c r="F56" s="8"/>
      <c r="G56" s="6">
        <v>899452</v>
      </c>
      <c r="H56" s="6"/>
      <c r="I56" s="9">
        <v>5327075</v>
      </c>
      <c r="J56" s="10">
        <v>7026278</v>
      </c>
      <c r="K56" s="6">
        <v>6377774</v>
      </c>
      <c r="L56" s="7">
        <v>5692304</v>
      </c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6798269</v>
      </c>
      <c r="F57" s="23">
        <f t="shared" si="7"/>
        <v>0</v>
      </c>
      <c r="G57" s="21">
        <f t="shared" si="7"/>
        <v>26194321</v>
      </c>
      <c r="H57" s="21">
        <f>SUM(H52:H56)</f>
        <v>0</v>
      </c>
      <c r="I57" s="24">
        <f t="shared" si="7"/>
        <v>6261424</v>
      </c>
      <c r="J57" s="25">
        <f t="shared" si="7"/>
        <v>7026278</v>
      </c>
      <c r="K57" s="21">
        <f t="shared" si="7"/>
        <v>6377774</v>
      </c>
      <c r="L57" s="22">
        <f t="shared" si="7"/>
        <v>5692304</v>
      </c>
    </row>
    <row r="58" spans="1:12" ht="13.5">
      <c r="A58" s="77" t="s">
        <v>25</v>
      </c>
      <c r="B58" s="39"/>
      <c r="C58" s="6"/>
      <c r="D58" s="6"/>
      <c r="E58" s="7">
        <v>9286631</v>
      </c>
      <c r="F58" s="8"/>
      <c r="G58" s="6">
        <v>2801770</v>
      </c>
      <c r="H58" s="6"/>
      <c r="I58" s="9">
        <v>8244526</v>
      </c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3582000</v>
      </c>
      <c r="D60" s="6">
        <v>4450000</v>
      </c>
      <c r="E60" s="7">
        <v>4680000</v>
      </c>
      <c r="F60" s="8">
        <v>5418000</v>
      </c>
      <c r="G60" s="6">
        <v>4680000</v>
      </c>
      <c r="H60" s="6"/>
      <c r="I60" s="9">
        <v>4680000</v>
      </c>
      <c r="J60" s="10">
        <v>4979520</v>
      </c>
      <c r="K60" s="6">
        <v>6047520</v>
      </c>
      <c r="L60" s="7">
        <v>7215520</v>
      </c>
    </row>
    <row r="61" spans="1:12" ht="13.5">
      <c r="A61" s="77" t="s">
        <v>28</v>
      </c>
      <c r="B61" s="39" t="s">
        <v>29</v>
      </c>
      <c r="C61" s="6">
        <v>78036179</v>
      </c>
      <c r="D61" s="6">
        <v>67474608</v>
      </c>
      <c r="E61" s="7">
        <v>51741669</v>
      </c>
      <c r="F61" s="8">
        <v>50665000</v>
      </c>
      <c r="G61" s="6">
        <v>56572778</v>
      </c>
      <c r="H61" s="6"/>
      <c r="I61" s="9">
        <v>76947354</v>
      </c>
      <c r="J61" s="10">
        <v>77178722</v>
      </c>
      <c r="K61" s="6">
        <v>69412226</v>
      </c>
      <c r="L61" s="7">
        <v>61203041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>
        <v>274700</v>
      </c>
      <c r="D63" s="6">
        <v>327862</v>
      </c>
      <c r="E63" s="7">
        <v>972123</v>
      </c>
      <c r="F63" s="8">
        <v>328000</v>
      </c>
      <c r="G63" s="6">
        <v>972100</v>
      </c>
      <c r="H63" s="6"/>
      <c r="I63" s="9">
        <v>1112131</v>
      </c>
      <c r="J63" s="10">
        <v>1034314</v>
      </c>
      <c r="K63" s="6">
        <v>1093270</v>
      </c>
      <c r="L63" s="7">
        <v>1154493</v>
      </c>
    </row>
    <row r="64" spans="1:12" ht="13.5">
      <c r="A64" s="77" t="s">
        <v>32</v>
      </c>
      <c r="B64" s="39"/>
      <c r="C64" s="6">
        <v>1830812</v>
      </c>
      <c r="D64" s="6">
        <v>908288</v>
      </c>
      <c r="E64" s="7">
        <v>132833</v>
      </c>
      <c r="F64" s="8">
        <v>908000</v>
      </c>
      <c r="G64" s="6">
        <v>97000</v>
      </c>
      <c r="H64" s="6"/>
      <c r="I64" s="9">
        <v>17932</v>
      </c>
      <c r="J64" s="10">
        <v>97000</v>
      </c>
      <c r="K64" s="6">
        <v>350000</v>
      </c>
      <c r="L64" s="7">
        <v>218900</v>
      </c>
    </row>
    <row r="65" spans="1:12" ht="13.5">
      <c r="A65" s="70" t="s">
        <v>40</v>
      </c>
      <c r="B65" s="71"/>
      <c r="C65" s="72">
        <f>SUM(C57:C64)</f>
        <v>83723691</v>
      </c>
      <c r="D65" s="72">
        <f aca="true" t="shared" si="8" ref="D65:L65">SUM(D57:D64)</f>
        <v>73160758</v>
      </c>
      <c r="E65" s="73">
        <f t="shared" si="8"/>
        <v>73611525</v>
      </c>
      <c r="F65" s="74">
        <f t="shared" si="8"/>
        <v>57319000</v>
      </c>
      <c r="G65" s="72">
        <f t="shared" si="8"/>
        <v>91317969</v>
      </c>
      <c r="H65" s="72">
        <f>SUM(H57:H64)</f>
        <v>0</v>
      </c>
      <c r="I65" s="75">
        <f t="shared" si="8"/>
        <v>97263367</v>
      </c>
      <c r="J65" s="82">
        <f t="shared" si="8"/>
        <v>90315834</v>
      </c>
      <c r="K65" s="72">
        <f t="shared" si="8"/>
        <v>83280790</v>
      </c>
      <c r="L65" s="73">
        <f t="shared" si="8"/>
        <v>75484258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12106508</v>
      </c>
      <c r="D68" s="60">
        <v>13067526</v>
      </c>
      <c r="E68" s="61">
        <v>9075600</v>
      </c>
      <c r="F68" s="62">
        <v>14742128</v>
      </c>
      <c r="G68" s="60">
        <v>8130067</v>
      </c>
      <c r="H68" s="60"/>
      <c r="I68" s="63">
        <v>9863065</v>
      </c>
      <c r="J68" s="64">
        <v>8415000</v>
      </c>
      <c r="K68" s="60">
        <v>8894655</v>
      </c>
      <c r="L68" s="61">
        <v>9392756</v>
      </c>
    </row>
    <row r="69" spans="1:12" ht="13.5">
      <c r="A69" s="84" t="s">
        <v>43</v>
      </c>
      <c r="B69" s="39" t="s">
        <v>44</v>
      </c>
      <c r="C69" s="60">
        <f>SUM(C75:C79)</f>
        <v>2228565</v>
      </c>
      <c r="D69" s="60">
        <f aca="true" t="shared" si="9" ref="D69:L69">SUM(D75:D79)</f>
        <v>4898436</v>
      </c>
      <c r="E69" s="61">
        <f t="shared" si="9"/>
        <v>0</v>
      </c>
      <c r="F69" s="62">
        <f t="shared" si="9"/>
        <v>2453000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2428000</v>
      </c>
      <c r="K69" s="60">
        <f t="shared" si="9"/>
        <v>2566396</v>
      </c>
      <c r="L69" s="61">
        <f t="shared" si="9"/>
        <v>2710114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>
        <v>2428000</v>
      </c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2428000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2228565</v>
      </c>
      <c r="D79" s="6">
        <v>4898436</v>
      </c>
      <c r="E79" s="7"/>
      <c r="F79" s="8">
        <v>2453000</v>
      </c>
      <c r="G79" s="6"/>
      <c r="H79" s="6"/>
      <c r="I79" s="9"/>
      <c r="J79" s="10"/>
      <c r="K79" s="6">
        <v>2566396</v>
      </c>
      <c r="L79" s="7">
        <v>2710114</v>
      </c>
    </row>
    <row r="80" spans="1:12" ht="13.5">
      <c r="A80" s="87" t="s">
        <v>46</v>
      </c>
      <c r="B80" s="71"/>
      <c r="C80" s="72">
        <f>SUM(C68:C69)</f>
        <v>14335073</v>
      </c>
      <c r="D80" s="72">
        <f aca="true" t="shared" si="11" ref="D80:L80">SUM(D68:D69)</f>
        <v>17965962</v>
      </c>
      <c r="E80" s="73">
        <f t="shared" si="11"/>
        <v>9075600</v>
      </c>
      <c r="F80" s="74">
        <f t="shared" si="11"/>
        <v>17195128</v>
      </c>
      <c r="G80" s="72">
        <f t="shared" si="11"/>
        <v>8130067</v>
      </c>
      <c r="H80" s="72">
        <f>SUM(H68:H69)</f>
        <v>0</v>
      </c>
      <c r="I80" s="75">
        <f t="shared" si="11"/>
        <v>9863065</v>
      </c>
      <c r="J80" s="76">
        <f t="shared" si="11"/>
        <v>10843000</v>
      </c>
      <c r="K80" s="72">
        <f t="shared" si="11"/>
        <v>11461051</v>
      </c>
      <c r="L80" s="73">
        <f t="shared" si="11"/>
        <v>12102870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63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64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65</v>
      </c>
      <c r="B84" s="94"/>
      <c r="C84" s="95">
        <f aca="true" t="shared" si="14" ref="C84:L84">IF(ISERROR(ROUND(C69/C65,3)),0,(ROUND(C69/C65,3)))</f>
        <v>0.027</v>
      </c>
      <c r="D84" s="95">
        <f t="shared" si="14"/>
        <v>0.067</v>
      </c>
      <c r="E84" s="96">
        <f t="shared" si="14"/>
        <v>0</v>
      </c>
      <c r="F84" s="97">
        <f t="shared" si="14"/>
        <v>0.043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0.027</v>
      </c>
      <c r="K84" s="95">
        <f t="shared" si="14"/>
        <v>0.031</v>
      </c>
      <c r="L84" s="96">
        <f t="shared" si="14"/>
        <v>0.036</v>
      </c>
    </row>
    <row r="85" spans="1:12" ht="13.5">
      <c r="A85" s="93" t="s">
        <v>66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0.07</v>
      </c>
      <c r="E85" s="96">
        <f t="shared" si="15"/>
        <v>0</v>
      </c>
      <c r="F85" s="97">
        <f t="shared" si="15"/>
        <v>0.04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0.03</v>
      </c>
      <c r="K85" s="95">
        <f t="shared" si="15"/>
        <v>0.03</v>
      </c>
      <c r="L85" s="96">
        <f t="shared" si="15"/>
        <v>0.04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>
        <v>2453000</v>
      </c>
      <c r="G91" s="6"/>
      <c r="H91" s="6">
        <v>936774</v>
      </c>
      <c r="I91" s="9"/>
      <c r="J91" s="10">
        <v>2428000</v>
      </c>
      <c r="K91" s="6">
        <v>2566396</v>
      </c>
      <c r="L91" s="26">
        <v>2710114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1327023</v>
      </c>
      <c r="I92" s="9"/>
      <c r="J92" s="10"/>
      <c r="K92" s="6"/>
      <c r="L92" s="26"/>
    </row>
    <row r="93" spans="1:12" ht="13.5">
      <c r="A93" s="87" t="s">
        <v>75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2453000</v>
      </c>
      <c r="G93" s="72">
        <f t="shared" si="16"/>
        <v>0</v>
      </c>
      <c r="H93" s="72">
        <f>SUM(H89:H92)</f>
        <v>2263797</v>
      </c>
      <c r="I93" s="75">
        <f t="shared" si="16"/>
        <v>0</v>
      </c>
      <c r="J93" s="76">
        <f t="shared" si="16"/>
        <v>2428000</v>
      </c>
      <c r="K93" s="72">
        <f t="shared" si="16"/>
        <v>2566396</v>
      </c>
      <c r="L93" s="121">
        <f t="shared" si="16"/>
        <v>2710114</v>
      </c>
    </row>
    <row r="94" spans="1:12" ht="13.5">
      <c r="A94" s="1" t="s">
        <v>67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68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69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72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73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74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1428312860</v>
      </c>
      <c r="D5" s="40">
        <f aca="true" t="shared" si="0" ref="D5:L5">SUM(D11:D18)</f>
        <v>1805734428</v>
      </c>
      <c r="E5" s="41">
        <f t="shared" si="0"/>
        <v>2111557084</v>
      </c>
      <c r="F5" s="42">
        <f t="shared" si="0"/>
        <v>3086265362</v>
      </c>
      <c r="G5" s="40">
        <f t="shared" si="0"/>
        <v>3049803238</v>
      </c>
      <c r="H5" s="40">
        <f>SUM(H11:H18)</f>
        <v>4217377501</v>
      </c>
      <c r="I5" s="43">
        <f t="shared" si="0"/>
        <v>4703349170</v>
      </c>
      <c r="J5" s="44">
        <f t="shared" si="0"/>
        <v>3392291313</v>
      </c>
      <c r="K5" s="40">
        <f t="shared" si="0"/>
        <v>3574154416</v>
      </c>
      <c r="L5" s="41">
        <f t="shared" si="0"/>
        <v>3679413978</v>
      </c>
    </row>
    <row r="6" spans="1:12" ht="13.5">
      <c r="A6" s="46" t="s">
        <v>19</v>
      </c>
      <c r="B6" s="47"/>
      <c r="C6" s="6">
        <v>551047273</v>
      </c>
      <c r="D6" s="6">
        <v>696276235</v>
      </c>
      <c r="E6" s="7">
        <v>480666643</v>
      </c>
      <c r="F6" s="8">
        <v>1069579000</v>
      </c>
      <c r="G6" s="6">
        <v>359724415</v>
      </c>
      <c r="H6" s="6">
        <v>889927147</v>
      </c>
      <c r="I6" s="9">
        <v>1031989558</v>
      </c>
      <c r="J6" s="10">
        <v>509100000</v>
      </c>
      <c r="K6" s="6">
        <v>526288636</v>
      </c>
      <c r="L6" s="7">
        <v>387650000</v>
      </c>
    </row>
    <row r="7" spans="1:12" ht="13.5">
      <c r="A7" s="46" t="s">
        <v>20</v>
      </c>
      <c r="B7" s="47"/>
      <c r="C7" s="6">
        <v>239440706</v>
      </c>
      <c r="D7" s="6">
        <v>386398822</v>
      </c>
      <c r="E7" s="7">
        <v>390713328</v>
      </c>
      <c r="F7" s="8">
        <v>503429000</v>
      </c>
      <c r="G7" s="6">
        <v>527129000</v>
      </c>
      <c r="H7" s="6">
        <v>527624640</v>
      </c>
      <c r="I7" s="9">
        <v>576436690</v>
      </c>
      <c r="J7" s="10">
        <v>550500000</v>
      </c>
      <c r="K7" s="6">
        <v>550500000</v>
      </c>
      <c r="L7" s="7">
        <v>571451000</v>
      </c>
    </row>
    <row r="8" spans="1:12" ht="13.5">
      <c r="A8" s="46" t="s">
        <v>21</v>
      </c>
      <c r="B8" s="47"/>
      <c r="C8" s="6">
        <v>219755743</v>
      </c>
      <c r="D8" s="6">
        <v>324959998</v>
      </c>
      <c r="E8" s="7">
        <v>204276039</v>
      </c>
      <c r="F8" s="8">
        <v>170000000</v>
      </c>
      <c r="G8" s="6">
        <v>246975269</v>
      </c>
      <c r="H8" s="6">
        <v>175145117</v>
      </c>
      <c r="I8" s="9">
        <v>207520180</v>
      </c>
      <c r="J8" s="10">
        <v>116600000</v>
      </c>
      <c r="K8" s="6">
        <v>236650000</v>
      </c>
      <c r="L8" s="7">
        <v>360000000</v>
      </c>
    </row>
    <row r="9" spans="1:12" ht="13.5">
      <c r="A9" s="46" t="s">
        <v>22</v>
      </c>
      <c r="B9" s="47"/>
      <c r="C9" s="6">
        <v>70591356</v>
      </c>
      <c r="D9" s="6">
        <v>58119657</v>
      </c>
      <c r="E9" s="7">
        <v>126125507</v>
      </c>
      <c r="F9" s="8">
        <v>73300000</v>
      </c>
      <c r="G9" s="6"/>
      <c r="H9" s="6">
        <v>96662650</v>
      </c>
      <c r="I9" s="9">
        <v>98043394</v>
      </c>
      <c r="J9" s="10">
        <v>359859000</v>
      </c>
      <c r="K9" s="6">
        <v>147068000</v>
      </c>
      <c r="L9" s="7">
        <v>92819000</v>
      </c>
    </row>
    <row r="10" spans="1:12" ht="13.5">
      <c r="A10" s="46" t="s">
        <v>23</v>
      </c>
      <c r="B10" s="47"/>
      <c r="C10" s="6">
        <v>178383968</v>
      </c>
      <c r="D10" s="6">
        <v>65428790</v>
      </c>
      <c r="E10" s="7">
        <v>593366229</v>
      </c>
      <c r="F10" s="8">
        <v>230500000</v>
      </c>
      <c r="G10" s="6">
        <v>673461885</v>
      </c>
      <c r="H10" s="6">
        <v>1307458930</v>
      </c>
      <c r="I10" s="9">
        <v>1435914416</v>
      </c>
      <c r="J10" s="10">
        <v>99632000</v>
      </c>
      <c r="K10" s="6">
        <v>112169000</v>
      </c>
      <c r="L10" s="7">
        <v>43325000</v>
      </c>
    </row>
    <row r="11" spans="1:12" ht="13.5">
      <c r="A11" s="48" t="s">
        <v>24</v>
      </c>
      <c r="B11" s="47"/>
      <c r="C11" s="21">
        <f>SUM(C6:C10)</f>
        <v>1259219046</v>
      </c>
      <c r="D11" s="21">
        <f aca="true" t="shared" si="1" ref="D11:L11">SUM(D6:D10)</f>
        <v>1531183502</v>
      </c>
      <c r="E11" s="22">
        <f t="shared" si="1"/>
        <v>1795147746</v>
      </c>
      <c r="F11" s="23">
        <f t="shared" si="1"/>
        <v>2046808000</v>
      </c>
      <c r="G11" s="21">
        <f t="shared" si="1"/>
        <v>1807290569</v>
      </c>
      <c r="H11" s="21">
        <f>SUM(H6:H10)</f>
        <v>2996818484</v>
      </c>
      <c r="I11" s="24">
        <f t="shared" si="1"/>
        <v>3349904238</v>
      </c>
      <c r="J11" s="25">
        <f t="shared" si="1"/>
        <v>1635691000</v>
      </c>
      <c r="K11" s="21">
        <f t="shared" si="1"/>
        <v>1572675636</v>
      </c>
      <c r="L11" s="22">
        <f t="shared" si="1"/>
        <v>1455245000</v>
      </c>
    </row>
    <row r="12" spans="1:12" ht="13.5">
      <c r="A12" s="49" t="s">
        <v>25</v>
      </c>
      <c r="B12" s="39"/>
      <c r="C12" s="6">
        <v>97455031</v>
      </c>
      <c r="D12" s="6">
        <v>77090031</v>
      </c>
      <c r="E12" s="7">
        <v>118662286</v>
      </c>
      <c r="F12" s="8">
        <v>47800000</v>
      </c>
      <c r="G12" s="6">
        <v>67764071</v>
      </c>
      <c r="H12" s="6">
        <v>151069357</v>
      </c>
      <c r="I12" s="9">
        <v>170511239</v>
      </c>
      <c r="J12" s="10">
        <v>124700000</v>
      </c>
      <c r="K12" s="6">
        <v>193100000</v>
      </c>
      <c r="L12" s="7">
        <v>235100000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>
        <v>5950000</v>
      </c>
      <c r="I13" s="14">
        <v>5950000</v>
      </c>
      <c r="J13" s="15"/>
      <c r="K13" s="11"/>
      <c r="L13" s="12"/>
    </row>
    <row r="14" spans="1:12" ht="13.5">
      <c r="A14" s="49" t="s">
        <v>27</v>
      </c>
      <c r="B14" s="39"/>
      <c r="C14" s="6">
        <v>15173655</v>
      </c>
      <c r="D14" s="6">
        <v>138256022</v>
      </c>
      <c r="E14" s="7"/>
      <c r="F14" s="8">
        <v>519117392</v>
      </c>
      <c r="G14" s="6">
        <v>599667021</v>
      </c>
      <c r="H14" s="6"/>
      <c r="I14" s="9"/>
      <c r="J14" s="10">
        <v>1400660242</v>
      </c>
      <c r="K14" s="6">
        <v>1553979369</v>
      </c>
      <c r="L14" s="7">
        <v>1810506717</v>
      </c>
    </row>
    <row r="15" spans="1:12" ht="13.5">
      <c r="A15" s="49" t="s">
        <v>28</v>
      </c>
      <c r="B15" s="39" t="s">
        <v>29</v>
      </c>
      <c r="C15" s="6">
        <v>56465128</v>
      </c>
      <c r="D15" s="6">
        <v>59204873</v>
      </c>
      <c r="E15" s="7">
        <v>197747052</v>
      </c>
      <c r="F15" s="8">
        <v>472539970</v>
      </c>
      <c r="G15" s="6">
        <v>575081577</v>
      </c>
      <c r="H15" s="6">
        <v>1063539660</v>
      </c>
      <c r="I15" s="9">
        <v>1176983693</v>
      </c>
      <c r="J15" s="10">
        <v>231240071</v>
      </c>
      <c r="K15" s="6">
        <v>254399411</v>
      </c>
      <c r="L15" s="7">
        <v>178562261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1183988217</v>
      </c>
      <c r="D20" s="53">
        <f aca="true" t="shared" si="2" ref="D20:L20">SUM(D26:D33)</f>
        <v>1263429841</v>
      </c>
      <c r="E20" s="54">
        <f t="shared" si="2"/>
        <v>1928851118</v>
      </c>
      <c r="F20" s="55">
        <f t="shared" si="2"/>
        <v>2044696075</v>
      </c>
      <c r="G20" s="53">
        <f t="shared" si="2"/>
        <v>2081102462</v>
      </c>
      <c r="H20" s="53">
        <f>SUM(H26:H33)</f>
        <v>0</v>
      </c>
      <c r="I20" s="56">
        <f t="shared" si="2"/>
        <v>0</v>
      </c>
      <c r="J20" s="57">
        <f t="shared" si="2"/>
        <v>3323664399</v>
      </c>
      <c r="K20" s="53">
        <f t="shared" si="2"/>
        <v>3364522974</v>
      </c>
      <c r="L20" s="54">
        <f t="shared" si="2"/>
        <v>3761288342</v>
      </c>
    </row>
    <row r="21" spans="1:12" ht="13.5">
      <c r="A21" s="46" t="s">
        <v>19</v>
      </c>
      <c r="B21" s="47"/>
      <c r="C21" s="6">
        <v>221912860</v>
      </c>
      <c r="D21" s="6">
        <v>105147861</v>
      </c>
      <c r="E21" s="7">
        <v>404944035</v>
      </c>
      <c r="F21" s="8">
        <v>349770000</v>
      </c>
      <c r="G21" s="6">
        <v>286230000</v>
      </c>
      <c r="H21" s="6"/>
      <c r="I21" s="9"/>
      <c r="J21" s="10">
        <v>138000000</v>
      </c>
      <c r="K21" s="6">
        <v>163850000</v>
      </c>
      <c r="L21" s="7">
        <v>350450000</v>
      </c>
    </row>
    <row r="22" spans="1:12" ht="13.5">
      <c r="A22" s="46" t="s">
        <v>20</v>
      </c>
      <c r="B22" s="47"/>
      <c r="C22" s="6">
        <v>117247966</v>
      </c>
      <c r="D22" s="6">
        <v>105011556</v>
      </c>
      <c r="E22" s="7">
        <v>79839067</v>
      </c>
      <c r="F22" s="8">
        <v>122700000</v>
      </c>
      <c r="G22" s="6">
        <v>69000000</v>
      </c>
      <c r="H22" s="6"/>
      <c r="I22" s="9"/>
      <c r="J22" s="10">
        <v>129500000</v>
      </c>
      <c r="K22" s="6">
        <v>143000000</v>
      </c>
      <c r="L22" s="7">
        <v>145000000</v>
      </c>
    </row>
    <row r="23" spans="1:12" ht="13.5">
      <c r="A23" s="46" t="s">
        <v>21</v>
      </c>
      <c r="B23" s="47"/>
      <c r="C23" s="6">
        <v>36687984</v>
      </c>
      <c r="D23" s="6">
        <v>11904254</v>
      </c>
      <c r="E23" s="7">
        <v>74076290</v>
      </c>
      <c r="F23" s="8">
        <v>121000000</v>
      </c>
      <c r="G23" s="6">
        <v>30180000</v>
      </c>
      <c r="H23" s="6"/>
      <c r="I23" s="9"/>
      <c r="J23" s="10">
        <v>192500000</v>
      </c>
      <c r="K23" s="6">
        <v>204000000</v>
      </c>
      <c r="L23" s="7">
        <v>292000000</v>
      </c>
    </row>
    <row r="24" spans="1:12" ht="13.5">
      <c r="A24" s="46" t="s">
        <v>22</v>
      </c>
      <c r="B24" s="47"/>
      <c r="C24" s="6">
        <v>45808646</v>
      </c>
      <c r="D24" s="6">
        <v>22718798</v>
      </c>
      <c r="E24" s="7">
        <v>47099558</v>
      </c>
      <c r="F24" s="8">
        <v>96000000</v>
      </c>
      <c r="G24" s="6">
        <v>37500000</v>
      </c>
      <c r="H24" s="6"/>
      <c r="I24" s="9"/>
      <c r="J24" s="10">
        <v>147100000</v>
      </c>
      <c r="K24" s="6">
        <v>202300000</v>
      </c>
      <c r="L24" s="7">
        <v>161000000</v>
      </c>
    </row>
    <row r="25" spans="1:12" ht="13.5">
      <c r="A25" s="46" t="s">
        <v>23</v>
      </c>
      <c r="B25" s="47"/>
      <c r="C25" s="6">
        <v>83790161</v>
      </c>
      <c r="D25" s="6">
        <v>270242024</v>
      </c>
      <c r="E25" s="7">
        <v>480865319</v>
      </c>
      <c r="F25" s="8">
        <v>396961249</v>
      </c>
      <c r="G25" s="6">
        <v>666808771</v>
      </c>
      <c r="H25" s="6"/>
      <c r="I25" s="9"/>
      <c r="J25" s="10">
        <v>503367170</v>
      </c>
      <c r="K25" s="6">
        <v>543017971</v>
      </c>
      <c r="L25" s="7">
        <v>659019768</v>
      </c>
    </row>
    <row r="26" spans="1:12" ht="13.5">
      <c r="A26" s="48" t="s">
        <v>24</v>
      </c>
      <c r="B26" s="58"/>
      <c r="C26" s="21">
        <f aca="true" t="shared" si="3" ref="C26:L26">SUM(C21:C25)</f>
        <v>505447617</v>
      </c>
      <c r="D26" s="21">
        <f t="shared" si="3"/>
        <v>515024493</v>
      </c>
      <c r="E26" s="22">
        <f t="shared" si="3"/>
        <v>1086824269</v>
      </c>
      <c r="F26" s="23">
        <f t="shared" si="3"/>
        <v>1086431249</v>
      </c>
      <c r="G26" s="21">
        <f t="shared" si="3"/>
        <v>1089718771</v>
      </c>
      <c r="H26" s="21">
        <f>SUM(H21:H25)</f>
        <v>0</v>
      </c>
      <c r="I26" s="24">
        <f t="shared" si="3"/>
        <v>0</v>
      </c>
      <c r="J26" s="25">
        <f t="shared" si="3"/>
        <v>1110467170</v>
      </c>
      <c r="K26" s="21">
        <f t="shared" si="3"/>
        <v>1256167971</v>
      </c>
      <c r="L26" s="22">
        <f t="shared" si="3"/>
        <v>1607469768</v>
      </c>
    </row>
    <row r="27" spans="1:12" ht="13.5">
      <c r="A27" s="49" t="s">
        <v>25</v>
      </c>
      <c r="B27" s="59"/>
      <c r="C27" s="6">
        <v>183802808</v>
      </c>
      <c r="D27" s="6">
        <v>173792455</v>
      </c>
      <c r="E27" s="7">
        <v>246029118</v>
      </c>
      <c r="F27" s="8">
        <v>123810000</v>
      </c>
      <c r="G27" s="6">
        <v>112459245</v>
      </c>
      <c r="H27" s="6"/>
      <c r="I27" s="9"/>
      <c r="J27" s="10">
        <v>299600000</v>
      </c>
      <c r="K27" s="6">
        <v>386650000</v>
      </c>
      <c r="L27" s="7">
        <v>403500000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>
        <v>37456036</v>
      </c>
      <c r="D29" s="6">
        <v>176000</v>
      </c>
      <c r="E29" s="7"/>
      <c r="F29" s="8">
        <v>30000000</v>
      </c>
      <c r="G29" s="6">
        <v>109312000</v>
      </c>
      <c r="H29" s="6"/>
      <c r="I29" s="9"/>
      <c r="J29" s="10">
        <v>139646000</v>
      </c>
      <c r="K29" s="6">
        <v>63832364</v>
      </c>
      <c r="L29" s="7">
        <v>60921000</v>
      </c>
    </row>
    <row r="30" spans="1:12" ht="13.5">
      <c r="A30" s="49" t="s">
        <v>28</v>
      </c>
      <c r="B30" s="39" t="s">
        <v>29</v>
      </c>
      <c r="C30" s="6">
        <v>457281756</v>
      </c>
      <c r="D30" s="6">
        <v>574436893</v>
      </c>
      <c r="E30" s="7">
        <v>595997731</v>
      </c>
      <c r="F30" s="8">
        <v>804454826</v>
      </c>
      <c r="G30" s="6">
        <v>769612446</v>
      </c>
      <c r="H30" s="6"/>
      <c r="I30" s="9"/>
      <c r="J30" s="10">
        <v>1772953229</v>
      </c>
      <c r="K30" s="6">
        <v>1657072639</v>
      </c>
      <c r="L30" s="7">
        <v>1688597574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>
        <v>998000</v>
      </c>
      <c r="K33" s="16">
        <v>800000</v>
      </c>
      <c r="L33" s="17">
        <v>800000</v>
      </c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772960133</v>
      </c>
      <c r="D36" s="6">
        <f t="shared" si="4"/>
        <v>801424096</v>
      </c>
      <c r="E36" s="7">
        <f t="shared" si="4"/>
        <v>885610678</v>
      </c>
      <c r="F36" s="8">
        <f t="shared" si="4"/>
        <v>1419349000</v>
      </c>
      <c r="G36" s="6">
        <f t="shared" si="4"/>
        <v>645954415</v>
      </c>
      <c r="H36" s="6">
        <f>H6+H21</f>
        <v>889927147</v>
      </c>
      <c r="I36" s="9">
        <f t="shared" si="4"/>
        <v>1031989558</v>
      </c>
      <c r="J36" s="10">
        <f t="shared" si="4"/>
        <v>647100000</v>
      </c>
      <c r="K36" s="6">
        <f t="shared" si="4"/>
        <v>690138636</v>
      </c>
      <c r="L36" s="7">
        <f t="shared" si="4"/>
        <v>738100000</v>
      </c>
    </row>
    <row r="37" spans="1:12" ht="13.5">
      <c r="A37" s="46" t="s">
        <v>20</v>
      </c>
      <c r="B37" s="47"/>
      <c r="C37" s="6">
        <f t="shared" si="4"/>
        <v>356688672</v>
      </c>
      <c r="D37" s="6">
        <f t="shared" si="4"/>
        <v>491410378</v>
      </c>
      <c r="E37" s="7">
        <f t="shared" si="4"/>
        <v>470552395</v>
      </c>
      <c r="F37" s="8">
        <f t="shared" si="4"/>
        <v>626129000</v>
      </c>
      <c r="G37" s="6">
        <f t="shared" si="4"/>
        <v>596129000</v>
      </c>
      <c r="H37" s="6">
        <f>H7+H22</f>
        <v>527624640</v>
      </c>
      <c r="I37" s="9">
        <f t="shared" si="4"/>
        <v>576436690</v>
      </c>
      <c r="J37" s="10">
        <f t="shared" si="4"/>
        <v>680000000</v>
      </c>
      <c r="K37" s="6">
        <f t="shared" si="4"/>
        <v>693500000</v>
      </c>
      <c r="L37" s="7">
        <f t="shared" si="4"/>
        <v>716451000</v>
      </c>
    </row>
    <row r="38" spans="1:12" ht="13.5">
      <c r="A38" s="46" t="s">
        <v>21</v>
      </c>
      <c r="B38" s="47"/>
      <c r="C38" s="6">
        <f t="shared" si="4"/>
        <v>256443727</v>
      </c>
      <c r="D38" s="6">
        <f t="shared" si="4"/>
        <v>336864252</v>
      </c>
      <c r="E38" s="7">
        <f t="shared" si="4"/>
        <v>278352329</v>
      </c>
      <c r="F38" s="8">
        <f t="shared" si="4"/>
        <v>291000000</v>
      </c>
      <c r="G38" s="6">
        <f t="shared" si="4"/>
        <v>277155269</v>
      </c>
      <c r="H38" s="6">
        <f>H8+H23</f>
        <v>175145117</v>
      </c>
      <c r="I38" s="9">
        <f t="shared" si="4"/>
        <v>207520180</v>
      </c>
      <c r="J38" s="10">
        <f t="shared" si="4"/>
        <v>309100000</v>
      </c>
      <c r="K38" s="6">
        <f t="shared" si="4"/>
        <v>440650000</v>
      </c>
      <c r="L38" s="7">
        <f t="shared" si="4"/>
        <v>652000000</v>
      </c>
    </row>
    <row r="39" spans="1:12" ht="13.5">
      <c r="A39" s="46" t="s">
        <v>22</v>
      </c>
      <c r="B39" s="47"/>
      <c r="C39" s="6">
        <f t="shared" si="4"/>
        <v>116400002</v>
      </c>
      <c r="D39" s="6">
        <f t="shared" si="4"/>
        <v>80838455</v>
      </c>
      <c r="E39" s="7">
        <f t="shared" si="4"/>
        <v>173225065</v>
      </c>
      <c r="F39" s="8">
        <f t="shared" si="4"/>
        <v>169300000</v>
      </c>
      <c r="G39" s="6">
        <f t="shared" si="4"/>
        <v>37500000</v>
      </c>
      <c r="H39" s="6">
        <f>H9+H24</f>
        <v>96662650</v>
      </c>
      <c r="I39" s="9">
        <f t="shared" si="4"/>
        <v>98043394</v>
      </c>
      <c r="J39" s="10">
        <f t="shared" si="4"/>
        <v>506959000</v>
      </c>
      <c r="K39" s="6">
        <f t="shared" si="4"/>
        <v>349368000</v>
      </c>
      <c r="L39" s="7">
        <f t="shared" si="4"/>
        <v>253819000</v>
      </c>
    </row>
    <row r="40" spans="1:12" ht="13.5">
      <c r="A40" s="46" t="s">
        <v>23</v>
      </c>
      <c r="B40" s="47"/>
      <c r="C40" s="6">
        <f t="shared" si="4"/>
        <v>262174129</v>
      </c>
      <c r="D40" s="6">
        <f t="shared" si="4"/>
        <v>335670814</v>
      </c>
      <c r="E40" s="7">
        <f t="shared" si="4"/>
        <v>1074231548</v>
      </c>
      <c r="F40" s="8">
        <f t="shared" si="4"/>
        <v>627461249</v>
      </c>
      <c r="G40" s="6">
        <f t="shared" si="4"/>
        <v>1340270656</v>
      </c>
      <c r="H40" s="6">
        <f>H10+H25</f>
        <v>1307458930</v>
      </c>
      <c r="I40" s="9">
        <f t="shared" si="4"/>
        <v>1435914416</v>
      </c>
      <c r="J40" s="10">
        <f t="shared" si="4"/>
        <v>602999170</v>
      </c>
      <c r="K40" s="6">
        <f t="shared" si="4"/>
        <v>655186971</v>
      </c>
      <c r="L40" s="7">
        <f t="shared" si="4"/>
        <v>702344768</v>
      </c>
    </row>
    <row r="41" spans="1:12" ht="13.5">
      <c r="A41" s="48" t="s">
        <v>24</v>
      </c>
      <c r="B41" s="47"/>
      <c r="C41" s="21">
        <f>SUM(C36:C40)</f>
        <v>1764666663</v>
      </c>
      <c r="D41" s="21">
        <f aca="true" t="shared" si="5" ref="D41:L41">SUM(D36:D40)</f>
        <v>2046207995</v>
      </c>
      <c r="E41" s="22">
        <f t="shared" si="5"/>
        <v>2881972015</v>
      </c>
      <c r="F41" s="23">
        <f t="shared" si="5"/>
        <v>3133239249</v>
      </c>
      <c r="G41" s="21">
        <f t="shared" si="5"/>
        <v>2897009340</v>
      </c>
      <c r="H41" s="21">
        <f>SUM(H36:H40)</f>
        <v>2996818484</v>
      </c>
      <c r="I41" s="24">
        <f t="shared" si="5"/>
        <v>3349904238</v>
      </c>
      <c r="J41" s="25">
        <f t="shared" si="5"/>
        <v>2746158170</v>
      </c>
      <c r="K41" s="21">
        <f t="shared" si="5"/>
        <v>2828843607</v>
      </c>
      <c r="L41" s="22">
        <f t="shared" si="5"/>
        <v>3062714768</v>
      </c>
    </row>
    <row r="42" spans="1:12" ht="13.5">
      <c r="A42" s="49" t="s">
        <v>25</v>
      </c>
      <c r="B42" s="39"/>
      <c r="C42" s="6">
        <f t="shared" si="4"/>
        <v>281257839</v>
      </c>
      <c r="D42" s="6">
        <f t="shared" si="4"/>
        <v>250882486</v>
      </c>
      <c r="E42" s="61">
        <f t="shared" si="4"/>
        <v>364691404</v>
      </c>
      <c r="F42" s="62">
        <f t="shared" si="4"/>
        <v>171610000</v>
      </c>
      <c r="G42" s="60">
        <f t="shared" si="4"/>
        <v>180223316</v>
      </c>
      <c r="H42" s="60">
        <f t="shared" si="4"/>
        <v>151069357</v>
      </c>
      <c r="I42" s="63">
        <f t="shared" si="4"/>
        <v>170511239</v>
      </c>
      <c r="J42" s="64">
        <f t="shared" si="4"/>
        <v>424300000</v>
      </c>
      <c r="K42" s="60">
        <f t="shared" si="4"/>
        <v>579750000</v>
      </c>
      <c r="L42" s="61">
        <f t="shared" si="4"/>
        <v>638600000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5950000</v>
      </c>
      <c r="I43" s="68">
        <f t="shared" si="4"/>
        <v>5950000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52629691</v>
      </c>
      <c r="D44" s="6">
        <f t="shared" si="4"/>
        <v>138432022</v>
      </c>
      <c r="E44" s="61">
        <f t="shared" si="4"/>
        <v>0</v>
      </c>
      <c r="F44" s="62">
        <f t="shared" si="4"/>
        <v>549117392</v>
      </c>
      <c r="G44" s="60">
        <f t="shared" si="4"/>
        <v>708979021</v>
      </c>
      <c r="H44" s="60">
        <f t="shared" si="4"/>
        <v>0</v>
      </c>
      <c r="I44" s="63">
        <f t="shared" si="4"/>
        <v>0</v>
      </c>
      <c r="J44" s="64">
        <f t="shared" si="4"/>
        <v>1540306242</v>
      </c>
      <c r="K44" s="60">
        <f t="shared" si="4"/>
        <v>1617811733</v>
      </c>
      <c r="L44" s="61">
        <f t="shared" si="4"/>
        <v>1871427717</v>
      </c>
    </row>
    <row r="45" spans="1:12" ht="13.5">
      <c r="A45" s="49" t="s">
        <v>28</v>
      </c>
      <c r="B45" s="39" t="s">
        <v>29</v>
      </c>
      <c r="C45" s="6">
        <f t="shared" si="4"/>
        <v>513746884</v>
      </c>
      <c r="D45" s="6">
        <f t="shared" si="4"/>
        <v>633641766</v>
      </c>
      <c r="E45" s="61">
        <f t="shared" si="4"/>
        <v>793744783</v>
      </c>
      <c r="F45" s="62">
        <f t="shared" si="4"/>
        <v>1276994796</v>
      </c>
      <c r="G45" s="60">
        <f t="shared" si="4"/>
        <v>1344694023</v>
      </c>
      <c r="H45" s="60">
        <f t="shared" si="4"/>
        <v>1063539660</v>
      </c>
      <c r="I45" s="63">
        <f t="shared" si="4"/>
        <v>1176983693</v>
      </c>
      <c r="J45" s="64">
        <f t="shared" si="4"/>
        <v>2004193300</v>
      </c>
      <c r="K45" s="60">
        <f t="shared" si="4"/>
        <v>1911472050</v>
      </c>
      <c r="L45" s="61">
        <f t="shared" si="4"/>
        <v>1867159835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998000</v>
      </c>
      <c r="K48" s="60">
        <f t="shared" si="4"/>
        <v>800000</v>
      </c>
      <c r="L48" s="61">
        <f t="shared" si="4"/>
        <v>800000</v>
      </c>
    </row>
    <row r="49" spans="1:12" ht="13.5">
      <c r="A49" s="70" t="s">
        <v>37</v>
      </c>
      <c r="B49" s="71"/>
      <c r="C49" s="72">
        <f>SUM(C41:C48)</f>
        <v>2612301077</v>
      </c>
      <c r="D49" s="72">
        <f aca="true" t="shared" si="6" ref="D49:L49">SUM(D41:D48)</f>
        <v>3069164269</v>
      </c>
      <c r="E49" s="73">
        <f t="shared" si="6"/>
        <v>4040408202</v>
      </c>
      <c r="F49" s="74">
        <f t="shared" si="6"/>
        <v>5130961437</v>
      </c>
      <c r="G49" s="72">
        <f t="shared" si="6"/>
        <v>5130905700</v>
      </c>
      <c r="H49" s="72">
        <f>SUM(H41:H48)</f>
        <v>4217377501</v>
      </c>
      <c r="I49" s="75">
        <f t="shared" si="6"/>
        <v>4703349170</v>
      </c>
      <c r="J49" s="76">
        <f t="shared" si="6"/>
        <v>6715955712</v>
      </c>
      <c r="K49" s="72">
        <f t="shared" si="6"/>
        <v>6938677390</v>
      </c>
      <c r="L49" s="73">
        <f t="shared" si="6"/>
        <v>7440702320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15047433313</v>
      </c>
      <c r="D52" s="6">
        <v>16128703270</v>
      </c>
      <c r="E52" s="7">
        <v>14939733666</v>
      </c>
      <c r="F52" s="8">
        <v>16598628255</v>
      </c>
      <c r="G52" s="6">
        <v>15825233670</v>
      </c>
      <c r="H52" s="6"/>
      <c r="I52" s="9">
        <v>16619476328</v>
      </c>
      <c r="J52" s="10">
        <v>17202473871</v>
      </c>
      <c r="K52" s="6">
        <v>16769504634</v>
      </c>
      <c r="L52" s="7">
        <v>16309267464</v>
      </c>
    </row>
    <row r="53" spans="1:12" ht="13.5">
      <c r="A53" s="79" t="s">
        <v>20</v>
      </c>
      <c r="B53" s="47"/>
      <c r="C53" s="6">
        <v>13136610706</v>
      </c>
      <c r="D53" s="6">
        <v>11688158802</v>
      </c>
      <c r="E53" s="7">
        <v>18062441455</v>
      </c>
      <c r="F53" s="8">
        <v>12531984353</v>
      </c>
      <c r="G53" s="6">
        <v>12501984353</v>
      </c>
      <c r="H53" s="6"/>
      <c r="I53" s="9">
        <v>12769117478</v>
      </c>
      <c r="J53" s="10">
        <v>12808705527</v>
      </c>
      <c r="K53" s="6">
        <v>13147297198</v>
      </c>
      <c r="L53" s="7">
        <v>13275614061</v>
      </c>
    </row>
    <row r="54" spans="1:12" ht="13.5">
      <c r="A54" s="79" t="s">
        <v>21</v>
      </c>
      <c r="B54" s="47"/>
      <c r="C54" s="6">
        <v>3402669136</v>
      </c>
      <c r="D54" s="6">
        <v>4755436635</v>
      </c>
      <c r="E54" s="7">
        <v>1996886861</v>
      </c>
      <c r="F54" s="8">
        <v>3612555750</v>
      </c>
      <c r="G54" s="6">
        <v>3598711019</v>
      </c>
      <c r="H54" s="6"/>
      <c r="I54" s="9">
        <v>4328104387</v>
      </c>
      <c r="J54" s="10">
        <v>3896145915</v>
      </c>
      <c r="K54" s="6">
        <v>4499630808</v>
      </c>
      <c r="L54" s="7">
        <v>5117174663</v>
      </c>
    </row>
    <row r="55" spans="1:12" ht="13.5">
      <c r="A55" s="79" t="s">
        <v>22</v>
      </c>
      <c r="B55" s="47"/>
      <c r="C55" s="6">
        <v>3118334493</v>
      </c>
      <c r="D55" s="6">
        <v>4825739616</v>
      </c>
      <c r="E55" s="7">
        <v>2837378348</v>
      </c>
      <c r="F55" s="8">
        <v>2923864701</v>
      </c>
      <c r="G55" s="6">
        <v>2792064701</v>
      </c>
      <c r="H55" s="6"/>
      <c r="I55" s="9">
        <v>6085821998</v>
      </c>
      <c r="J55" s="10">
        <v>2929246782</v>
      </c>
      <c r="K55" s="6">
        <v>2927935416</v>
      </c>
      <c r="L55" s="7">
        <v>2912480851</v>
      </c>
    </row>
    <row r="56" spans="1:12" ht="13.5">
      <c r="A56" s="79" t="s">
        <v>23</v>
      </c>
      <c r="B56" s="47"/>
      <c r="C56" s="6">
        <v>2045982205</v>
      </c>
      <c r="D56" s="6">
        <v>502742088</v>
      </c>
      <c r="E56" s="7">
        <v>734053360</v>
      </c>
      <c r="F56" s="8">
        <v>1431387246</v>
      </c>
      <c r="G56" s="6">
        <v>2144196653</v>
      </c>
      <c r="H56" s="6"/>
      <c r="I56" s="9">
        <v>656663602</v>
      </c>
      <c r="J56" s="10">
        <v>6985291109</v>
      </c>
      <c r="K56" s="6">
        <v>8777662128</v>
      </c>
      <c r="L56" s="7">
        <v>10492385373</v>
      </c>
    </row>
    <row r="57" spans="1:12" ht="13.5">
      <c r="A57" s="80" t="s">
        <v>24</v>
      </c>
      <c r="B57" s="47"/>
      <c r="C57" s="21">
        <f>SUM(C52:C56)</f>
        <v>36751029853</v>
      </c>
      <c r="D57" s="21">
        <f aca="true" t="shared" si="7" ref="D57:L57">SUM(D52:D56)</f>
        <v>37900780411</v>
      </c>
      <c r="E57" s="22">
        <f t="shared" si="7"/>
        <v>38570493690</v>
      </c>
      <c r="F57" s="23">
        <f t="shared" si="7"/>
        <v>37098420305</v>
      </c>
      <c r="G57" s="21">
        <f t="shared" si="7"/>
        <v>36862190396</v>
      </c>
      <c r="H57" s="21">
        <f>SUM(H52:H56)</f>
        <v>0</v>
      </c>
      <c r="I57" s="24">
        <f t="shared" si="7"/>
        <v>40459183793</v>
      </c>
      <c r="J57" s="25">
        <f t="shared" si="7"/>
        <v>43821863204</v>
      </c>
      <c r="K57" s="21">
        <f t="shared" si="7"/>
        <v>46122030184</v>
      </c>
      <c r="L57" s="22">
        <f t="shared" si="7"/>
        <v>48106922412</v>
      </c>
    </row>
    <row r="58" spans="1:12" ht="13.5">
      <c r="A58" s="77" t="s">
        <v>25</v>
      </c>
      <c r="B58" s="39"/>
      <c r="C58" s="6">
        <v>3364332344</v>
      </c>
      <c r="D58" s="6">
        <v>4069322833</v>
      </c>
      <c r="E58" s="7">
        <v>3653089392</v>
      </c>
      <c r="F58" s="8">
        <v>6215050449</v>
      </c>
      <c r="G58" s="6">
        <v>6223663765</v>
      </c>
      <c r="H58" s="6"/>
      <c r="I58" s="9">
        <v>3620790925</v>
      </c>
      <c r="J58" s="10">
        <v>5908902065</v>
      </c>
      <c r="K58" s="6">
        <v>5773704185</v>
      </c>
      <c r="L58" s="7">
        <v>5661420691</v>
      </c>
    </row>
    <row r="59" spans="1:12" ht="13.5">
      <c r="A59" s="77" t="s">
        <v>26</v>
      </c>
      <c r="B59" s="39"/>
      <c r="C59" s="11">
        <v>36194251</v>
      </c>
      <c r="D59" s="11">
        <v>36194251</v>
      </c>
      <c r="E59" s="12">
        <v>59453892</v>
      </c>
      <c r="F59" s="13">
        <v>36194251</v>
      </c>
      <c r="G59" s="11">
        <v>36194251</v>
      </c>
      <c r="H59" s="11"/>
      <c r="I59" s="14">
        <v>62517082</v>
      </c>
      <c r="J59" s="15">
        <v>36195251</v>
      </c>
      <c r="K59" s="11">
        <v>36195251</v>
      </c>
      <c r="L59" s="12">
        <v>36195251</v>
      </c>
    </row>
    <row r="60" spans="1:12" ht="13.5">
      <c r="A60" s="77" t="s">
        <v>27</v>
      </c>
      <c r="B60" s="39"/>
      <c r="C60" s="6">
        <v>152324252</v>
      </c>
      <c r="D60" s="6">
        <v>174320654</v>
      </c>
      <c r="E60" s="7">
        <v>499316148</v>
      </c>
      <c r="F60" s="8">
        <v>174320654</v>
      </c>
      <c r="G60" s="6">
        <v>334182283</v>
      </c>
      <c r="H60" s="6"/>
      <c r="I60" s="9">
        <v>524733797</v>
      </c>
      <c r="J60" s="10">
        <v>174320654</v>
      </c>
      <c r="K60" s="6">
        <v>174320654</v>
      </c>
      <c r="L60" s="7">
        <v>174320654</v>
      </c>
    </row>
    <row r="61" spans="1:12" ht="13.5">
      <c r="A61" s="77" t="s">
        <v>28</v>
      </c>
      <c r="B61" s="39" t="s">
        <v>29</v>
      </c>
      <c r="C61" s="6">
        <v>2569293957</v>
      </c>
      <c r="D61" s="6">
        <v>2713604697</v>
      </c>
      <c r="E61" s="7">
        <v>2867225569</v>
      </c>
      <c r="F61" s="8">
        <v>4296904852</v>
      </c>
      <c r="G61" s="6">
        <v>4364604079</v>
      </c>
      <c r="H61" s="6"/>
      <c r="I61" s="9">
        <v>3065397061</v>
      </c>
      <c r="J61" s="10">
        <v>4852085727</v>
      </c>
      <c r="K61" s="6">
        <v>7166445178</v>
      </c>
      <c r="L61" s="7">
        <v>9684711542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122971151</v>
      </c>
      <c r="D64" s="6">
        <v>130260151</v>
      </c>
      <c r="E64" s="7">
        <v>73508576</v>
      </c>
      <c r="F64" s="8">
        <v>130259846</v>
      </c>
      <c r="G64" s="6">
        <v>130259846</v>
      </c>
      <c r="H64" s="6"/>
      <c r="I64" s="9">
        <v>355094891</v>
      </c>
      <c r="J64" s="10">
        <v>130259846</v>
      </c>
      <c r="K64" s="6">
        <v>130259846</v>
      </c>
      <c r="L64" s="7">
        <v>130259846</v>
      </c>
    </row>
    <row r="65" spans="1:12" ht="13.5">
      <c r="A65" s="70" t="s">
        <v>40</v>
      </c>
      <c r="B65" s="71"/>
      <c r="C65" s="72">
        <f>SUM(C57:C64)</f>
        <v>42996145808</v>
      </c>
      <c r="D65" s="72">
        <f aca="true" t="shared" si="8" ref="D65:L65">SUM(D57:D64)</f>
        <v>45024482997</v>
      </c>
      <c r="E65" s="73">
        <f t="shared" si="8"/>
        <v>45723087267</v>
      </c>
      <c r="F65" s="74">
        <f t="shared" si="8"/>
        <v>47951150357</v>
      </c>
      <c r="G65" s="72">
        <f t="shared" si="8"/>
        <v>47951094620</v>
      </c>
      <c r="H65" s="72">
        <f>SUM(H57:H64)</f>
        <v>0</v>
      </c>
      <c r="I65" s="75">
        <f t="shared" si="8"/>
        <v>48087717549</v>
      </c>
      <c r="J65" s="82">
        <f t="shared" si="8"/>
        <v>54923626747</v>
      </c>
      <c r="K65" s="72">
        <f t="shared" si="8"/>
        <v>59402955298</v>
      </c>
      <c r="L65" s="73">
        <f t="shared" si="8"/>
        <v>63793830396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1978922606</v>
      </c>
      <c r="D68" s="60">
        <v>2057380554</v>
      </c>
      <c r="E68" s="61">
        <v>2144070708</v>
      </c>
      <c r="F68" s="62">
        <v>1805346054</v>
      </c>
      <c r="G68" s="60">
        <v>1805346054</v>
      </c>
      <c r="H68" s="60"/>
      <c r="I68" s="63">
        <v>2013796872</v>
      </c>
      <c r="J68" s="64">
        <v>2076026161</v>
      </c>
      <c r="K68" s="60">
        <v>2458604119</v>
      </c>
      <c r="L68" s="61">
        <v>2819668052</v>
      </c>
    </row>
    <row r="69" spans="1:12" ht="13.5">
      <c r="A69" s="84" t="s">
        <v>43</v>
      </c>
      <c r="B69" s="39" t="s">
        <v>44</v>
      </c>
      <c r="C69" s="60">
        <f>SUM(C75:C79)</f>
        <v>1336282935</v>
      </c>
      <c r="D69" s="60">
        <f aca="true" t="shared" si="9" ref="D69:L69">SUM(D75:D79)</f>
        <v>1328381215</v>
      </c>
      <c r="E69" s="61">
        <f t="shared" si="9"/>
        <v>1660851253</v>
      </c>
      <c r="F69" s="62">
        <f t="shared" si="9"/>
        <v>2934165072</v>
      </c>
      <c r="G69" s="60">
        <f t="shared" si="9"/>
        <v>2958872235</v>
      </c>
      <c r="H69" s="60">
        <f>SUM(H75:H79)</f>
        <v>598254418</v>
      </c>
      <c r="I69" s="63">
        <f t="shared" si="9"/>
        <v>1989373595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>
        <v>248973256</v>
      </c>
      <c r="D70" s="6">
        <v>160263421</v>
      </c>
      <c r="E70" s="7">
        <v>360259775</v>
      </c>
      <c r="F70" s="8">
        <v>593533252</v>
      </c>
      <c r="G70" s="6">
        <v>646582812</v>
      </c>
      <c r="H70" s="6">
        <v>147645642</v>
      </c>
      <c r="I70" s="9">
        <v>582233571</v>
      </c>
      <c r="J70" s="10"/>
      <c r="K70" s="6"/>
      <c r="L70" s="7"/>
    </row>
    <row r="71" spans="1:12" ht="13.5">
      <c r="A71" s="79" t="s">
        <v>20</v>
      </c>
      <c r="B71" s="47"/>
      <c r="C71" s="6">
        <v>465127247</v>
      </c>
      <c r="D71" s="6">
        <v>526488942</v>
      </c>
      <c r="E71" s="7">
        <v>583923642</v>
      </c>
      <c r="F71" s="8">
        <v>948414547</v>
      </c>
      <c r="G71" s="6">
        <v>918479447</v>
      </c>
      <c r="H71" s="6">
        <v>200527768</v>
      </c>
      <c r="I71" s="9">
        <v>570633604</v>
      </c>
      <c r="J71" s="10"/>
      <c r="K71" s="6"/>
      <c r="L71" s="7"/>
    </row>
    <row r="72" spans="1:12" ht="13.5">
      <c r="A72" s="79" t="s">
        <v>21</v>
      </c>
      <c r="B72" s="47"/>
      <c r="C72" s="6">
        <v>113379926</v>
      </c>
      <c r="D72" s="6">
        <v>85077713</v>
      </c>
      <c r="E72" s="7">
        <v>186599266</v>
      </c>
      <c r="F72" s="8">
        <v>398542876</v>
      </c>
      <c r="G72" s="6">
        <v>401086877</v>
      </c>
      <c r="H72" s="6">
        <v>63252297</v>
      </c>
      <c r="I72" s="9">
        <v>390157417</v>
      </c>
      <c r="J72" s="10"/>
      <c r="K72" s="6"/>
      <c r="L72" s="7"/>
    </row>
    <row r="73" spans="1:12" ht="13.5">
      <c r="A73" s="79" t="s">
        <v>22</v>
      </c>
      <c r="B73" s="47"/>
      <c r="C73" s="6">
        <v>89575838</v>
      </c>
      <c r="D73" s="6">
        <v>78273436</v>
      </c>
      <c r="E73" s="7">
        <v>32014944</v>
      </c>
      <c r="F73" s="8">
        <v>161304693</v>
      </c>
      <c r="G73" s="6">
        <v>160653693</v>
      </c>
      <c r="H73" s="6">
        <v>39306714</v>
      </c>
      <c r="I73" s="9">
        <v>106835665</v>
      </c>
      <c r="J73" s="10"/>
      <c r="K73" s="6"/>
      <c r="L73" s="7"/>
    </row>
    <row r="74" spans="1:12" ht="13.5">
      <c r="A74" s="79" t="s">
        <v>23</v>
      </c>
      <c r="B74" s="47"/>
      <c r="C74" s="6">
        <v>55798694</v>
      </c>
      <c r="D74" s="6">
        <v>55701603</v>
      </c>
      <c r="E74" s="7">
        <v>52084040</v>
      </c>
      <c r="F74" s="8">
        <v>61141518</v>
      </c>
      <c r="G74" s="6">
        <v>61141518</v>
      </c>
      <c r="H74" s="6">
        <v>12472136</v>
      </c>
      <c r="I74" s="9">
        <v>54523003</v>
      </c>
      <c r="J74" s="10"/>
      <c r="K74" s="6"/>
      <c r="L74" s="7"/>
    </row>
    <row r="75" spans="1:12" ht="13.5">
      <c r="A75" s="85" t="s">
        <v>24</v>
      </c>
      <c r="B75" s="47"/>
      <c r="C75" s="21">
        <f>SUM(C70:C74)</f>
        <v>972854961</v>
      </c>
      <c r="D75" s="21">
        <f aca="true" t="shared" si="10" ref="D75:L75">SUM(D70:D74)</f>
        <v>905805115</v>
      </c>
      <c r="E75" s="22">
        <f t="shared" si="10"/>
        <v>1214881667</v>
      </c>
      <c r="F75" s="23">
        <f t="shared" si="10"/>
        <v>2162936886</v>
      </c>
      <c r="G75" s="21">
        <f t="shared" si="10"/>
        <v>2187944347</v>
      </c>
      <c r="H75" s="21">
        <f>SUM(H70:H74)</f>
        <v>463204557</v>
      </c>
      <c r="I75" s="24">
        <f t="shared" si="10"/>
        <v>1704383260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>
        <v>65264406</v>
      </c>
      <c r="D76" s="6">
        <v>77647662</v>
      </c>
      <c r="E76" s="7">
        <v>91517691</v>
      </c>
      <c r="F76" s="8">
        <v>135413471</v>
      </c>
      <c r="G76" s="6">
        <v>85405739</v>
      </c>
      <c r="H76" s="6">
        <v>20876371</v>
      </c>
      <c r="I76" s="9">
        <v>155137229</v>
      </c>
      <c r="J76" s="10"/>
      <c r="K76" s="6"/>
      <c r="L76" s="7"/>
    </row>
    <row r="77" spans="1:12" ht="13.5">
      <c r="A77" s="86" t="s">
        <v>26</v>
      </c>
      <c r="B77" s="39"/>
      <c r="C77" s="11">
        <v>109921323</v>
      </c>
      <c r="D77" s="11">
        <v>154176854</v>
      </c>
      <c r="E77" s="12"/>
      <c r="F77" s="13">
        <v>252238191</v>
      </c>
      <c r="G77" s="11"/>
      <c r="H77" s="11"/>
      <c r="I77" s="14">
        <v>-240246972</v>
      </c>
      <c r="J77" s="15"/>
      <c r="K77" s="11"/>
      <c r="L77" s="12"/>
    </row>
    <row r="78" spans="1:12" ht="13.5">
      <c r="A78" s="86" t="s">
        <v>27</v>
      </c>
      <c r="B78" s="39"/>
      <c r="C78" s="6">
        <v>26772160</v>
      </c>
      <c r="D78" s="6">
        <v>21730169</v>
      </c>
      <c r="E78" s="7">
        <v>46968410</v>
      </c>
      <c r="F78" s="8">
        <v>31942142</v>
      </c>
      <c r="G78" s="6">
        <v>62299451</v>
      </c>
      <c r="H78" s="6">
        <v>18048983</v>
      </c>
      <c r="I78" s="9">
        <v>31937517</v>
      </c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161470085</v>
      </c>
      <c r="D79" s="6">
        <v>169021415</v>
      </c>
      <c r="E79" s="7">
        <v>307483485</v>
      </c>
      <c r="F79" s="8">
        <v>351634382</v>
      </c>
      <c r="G79" s="6">
        <v>623222698</v>
      </c>
      <c r="H79" s="6">
        <v>96124507</v>
      </c>
      <c r="I79" s="9">
        <v>338162561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3315205541</v>
      </c>
      <c r="D80" s="72">
        <f aca="true" t="shared" si="11" ref="D80:L80">SUM(D68:D69)</f>
        <v>3385761769</v>
      </c>
      <c r="E80" s="73">
        <f t="shared" si="11"/>
        <v>3804921961</v>
      </c>
      <c r="F80" s="74">
        <f t="shared" si="11"/>
        <v>4739511126</v>
      </c>
      <c r="G80" s="72">
        <f t="shared" si="11"/>
        <v>4764218289</v>
      </c>
      <c r="H80" s="72">
        <f>SUM(H68:H69)</f>
        <v>598254418</v>
      </c>
      <c r="I80" s="75">
        <f t="shared" si="11"/>
        <v>4003170467</v>
      </c>
      <c r="J80" s="76">
        <f t="shared" si="11"/>
        <v>2076026161</v>
      </c>
      <c r="K80" s="72">
        <f t="shared" si="11"/>
        <v>2458604119</v>
      </c>
      <c r="L80" s="73">
        <f t="shared" si="11"/>
        <v>2819668052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63</v>
      </c>
      <c r="B82" s="94"/>
      <c r="C82" s="95">
        <f aca="true" t="shared" si="12" ref="C82:L82">IF(ISERROR(C20/C5),0,(C20/C5))</f>
        <v>0.8289417887058722</v>
      </c>
      <c r="D82" s="95">
        <f t="shared" si="12"/>
        <v>0.6996764426756558</v>
      </c>
      <c r="E82" s="96">
        <f t="shared" si="12"/>
        <v>0.9134733475195028</v>
      </c>
      <c r="F82" s="97">
        <f t="shared" si="12"/>
        <v>0.6625146690804872</v>
      </c>
      <c r="G82" s="95">
        <f t="shared" si="12"/>
        <v>0.6823726973825188</v>
      </c>
      <c r="H82" s="95">
        <f t="shared" si="12"/>
        <v>0</v>
      </c>
      <c r="I82" s="98">
        <f t="shared" si="12"/>
        <v>0</v>
      </c>
      <c r="J82" s="99">
        <f t="shared" si="12"/>
        <v>0.9797697462664817</v>
      </c>
      <c r="K82" s="95">
        <f t="shared" si="12"/>
        <v>0.9413479616153215</v>
      </c>
      <c r="L82" s="96">
        <f t="shared" si="12"/>
        <v>1.0222520120023308</v>
      </c>
    </row>
    <row r="83" spans="1:12" ht="13.5">
      <c r="A83" s="93" t="s">
        <v>64</v>
      </c>
      <c r="B83" s="94"/>
      <c r="C83" s="95">
        <f aca="true" t="shared" si="13" ref="C83:L83">IF(ISERROR(C20/C68),0,(C20/C68))</f>
        <v>0.5982994046407897</v>
      </c>
      <c r="D83" s="95">
        <f t="shared" si="13"/>
        <v>0.6140963267799993</v>
      </c>
      <c r="E83" s="96">
        <f t="shared" si="13"/>
        <v>0.8996210389904734</v>
      </c>
      <c r="F83" s="97">
        <f t="shared" si="13"/>
        <v>1.1325784718501397</v>
      </c>
      <c r="G83" s="95">
        <f t="shared" si="13"/>
        <v>1.1527443491451528</v>
      </c>
      <c r="H83" s="95">
        <f t="shared" si="13"/>
        <v>0</v>
      </c>
      <c r="I83" s="98">
        <f t="shared" si="13"/>
        <v>0</v>
      </c>
      <c r="J83" s="99">
        <f t="shared" si="13"/>
        <v>1.600974236952306</v>
      </c>
      <c r="K83" s="95">
        <f t="shared" si="13"/>
        <v>1.3684687778724087</v>
      </c>
      <c r="L83" s="96">
        <f t="shared" si="13"/>
        <v>1.3339472138687054</v>
      </c>
    </row>
    <row r="84" spans="1:12" ht="13.5">
      <c r="A84" s="93" t="s">
        <v>65</v>
      </c>
      <c r="B84" s="94"/>
      <c r="C84" s="95">
        <f aca="true" t="shared" si="14" ref="C84:L84">IF(ISERROR(ROUND(C69/C65,3)),0,(ROUND(C69/C65,3)))</f>
        <v>0.031</v>
      </c>
      <c r="D84" s="95">
        <f t="shared" si="14"/>
        <v>0.03</v>
      </c>
      <c r="E84" s="96">
        <f t="shared" si="14"/>
        <v>0.036</v>
      </c>
      <c r="F84" s="97">
        <f t="shared" si="14"/>
        <v>0.061</v>
      </c>
      <c r="G84" s="95">
        <f t="shared" si="14"/>
        <v>0.062</v>
      </c>
      <c r="H84" s="95">
        <f t="shared" si="14"/>
        <v>0</v>
      </c>
      <c r="I84" s="98">
        <f t="shared" si="14"/>
        <v>0.041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66</v>
      </c>
      <c r="B85" s="94"/>
      <c r="C85" s="95">
        <f aca="true" t="shared" si="15" ref="C85:L85">IF(ISERROR(ROUND((C20+C69)/C65,2)),0,(ROUND((C20+C69)/C65,2)))</f>
        <v>0.06</v>
      </c>
      <c r="D85" s="95">
        <f t="shared" si="15"/>
        <v>0.06</v>
      </c>
      <c r="E85" s="96">
        <f t="shared" si="15"/>
        <v>0.08</v>
      </c>
      <c r="F85" s="97">
        <f t="shared" si="15"/>
        <v>0.1</v>
      </c>
      <c r="G85" s="95">
        <f t="shared" si="15"/>
        <v>0.11</v>
      </c>
      <c r="H85" s="95">
        <f t="shared" si="15"/>
        <v>0</v>
      </c>
      <c r="I85" s="98">
        <f t="shared" si="15"/>
        <v>0.04</v>
      </c>
      <c r="J85" s="99">
        <f t="shared" si="15"/>
        <v>0.06</v>
      </c>
      <c r="K85" s="95">
        <f t="shared" si="15"/>
        <v>0.06</v>
      </c>
      <c r="L85" s="96">
        <f t="shared" si="15"/>
        <v>0.06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665518121</v>
      </c>
      <c r="D89" s="6"/>
      <c r="E89" s="7"/>
      <c r="F89" s="8">
        <v>176696173</v>
      </c>
      <c r="G89" s="6">
        <v>176696173</v>
      </c>
      <c r="H89" s="6">
        <v>703896411</v>
      </c>
      <c r="I89" s="9">
        <v>176696173</v>
      </c>
      <c r="J89" s="10">
        <v>175398597</v>
      </c>
      <c r="K89" s="6">
        <v>187501101</v>
      </c>
      <c r="L89" s="26">
        <v>200251176</v>
      </c>
    </row>
    <row r="90" spans="1:12" ht="13.5">
      <c r="A90" s="86" t="s">
        <v>49</v>
      </c>
      <c r="B90" s="94"/>
      <c r="C90" s="11">
        <v>670765000</v>
      </c>
      <c r="D90" s="11"/>
      <c r="E90" s="12"/>
      <c r="F90" s="13">
        <v>2757468899</v>
      </c>
      <c r="G90" s="11">
        <v>2798945000</v>
      </c>
      <c r="H90" s="11">
        <v>541135941</v>
      </c>
      <c r="I90" s="14">
        <v>2781316196</v>
      </c>
      <c r="J90" s="15">
        <v>3344240000</v>
      </c>
      <c r="K90" s="11">
        <v>3605696000</v>
      </c>
      <c r="L90" s="27">
        <v>4031908000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799958019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75</v>
      </c>
      <c r="B93" s="71"/>
      <c r="C93" s="72">
        <f>SUM(C89:C92)</f>
        <v>1336283121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2934165072</v>
      </c>
      <c r="G93" s="72">
        <f t="shared" si="16"/>
        <v>2975641173</v>
      </c>
      <c r="H93" s="72">
        <f>SUM(H89:H92)</f>
        <v>2044990371</v>
      </c>
      <c r="I93" s="75">
        <f t="shared" si="16"/>
        <v>2958012369</v>
      </c>
      <c r="J93" s="76">
        <f t="shared" si="16"/>
        <v>3519638597</v>
      </c>
      <c r="K93" s="72">
        <f t="shared" si="16"/>
        <v>3793197101</v>
      </c>
      <c r="L93" s="121">
        <f t="shared" si="16"/>
        <v>4232159176</v>
      </c>
    </row>
    <row r="94" spans="1:12" ht="13.5">
      <c r="A94" s="1" t="s">
        <v>67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68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69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72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73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74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3762320390</v>
      </c>
      <c r="D5" s="40">
        <f aca="true" t="shared" si="0" ref="D5:L5">SUM(D11:D18)</f>
        <v>4460547580</v>
      </c>
      <c r="E5" s="41">
        <f t="shared" si="0"/>
        <v>4919268001</v>
      </c>
      <c r="F5" s="42">
        <f t="shared" si="0"/>
        <v>7474254926</v>
      </c>
      <c r="G5" s="40">
        <f t="shared" si="0"/>
        <v>7474254926</v>
      </c>
      <c r="H5" s="40">
        <f>SUM(H11:H18)</f>
        <v>7286958000</v>
      </c>
      <c r="I5" s="43">
        <f t="shared" si="0"/>
        <v>4180294506</v>
      </c>
      <c r="J5" s="44">
        <f t="shared" si="0"/>
        <v>3349998662</v>
      </c>
      <c r="K5" s="40">
        <f t="shared" si="0"/>
        <v>4308137503</v>
      </c>
      <c r="L5" s="41">
        <f t="shared" si="0"/>
        <v>4128310633</v>
      </c>
    </row>
    <row r="6" spans="1:12" ht="13.5">
      <c r="A6" s="46" t="s">
        <v>19</v>
      </c>
      <c r="B6" s="47"/>
      <c r="C6" s="6">
        <v>1012184955</v>
      </c>
      <c r="D6" s="6">
        <v>786929810</v>
      </c>
      <c r="E6" s="7">
        <v>685527512</v>
      </c>
      <c r="F6" s="8">
        <v>1187141252</v>
      </c>
      <c r="G6" s="6">
        <v>1187141252</v>
      </c>
      <c r="H6" s="6">
        <v>1041074000</v>
      </c>
      <c r="I6" s="9">
        <v>536739945</v>
      </c>
      <c r="J6" s="10"/>
      <c r="K6" s="6">
        <v>1659863024</v>
      </c>
      <c r="L6" s="7">
        <v>1351087277</v>
      </c>
    </row>
    <row r="7" spans="1:12" ht="13.5">
      <c r="A7" s="46" t="s">
        <v>20</v>
      </c>
      <c r="B7" s="47"/>
      <c r="C7" s="6">
        <v>316912509</v>
      </c>
      <c r="D7" s="6">
        <v>575749720</v>
      </c>
      <c r="E7" s="7">
        <v>842876421</v>
      </c>
      <c r="F7" s="8">
        <v>945329674</v>
      </c>
      <c r="G7" s="6">
        <v>1331026674</v>
      </c>
      <c r="H7" s="6">
        <v>1227708000</v>
      </c>
      <c r="I7" s="9">
        <v>633321631</v>
      </c>
      <c r="J7" s="10">
        <v>414791000</v>
      </c>
      <c r="K7" s="6">
        <v>513517000</v>
      </c>
      <c r="L7" s="7">
        <v>414217780</v>
      </c>
    </row>
    <row r="8" spans="1:12" ht="13.5">
      <c r="A8" s="46" t="s">
        <v>21</v>
      </c>
      <c r="B8" s="47"/>
      <c r="C8" s="6">
        <v>579466765</v>
      </c>
      <c r="D8" s="6">
        <v>31763790</v>
      </c>
      <c r="E8" s="7">
        <v>489449954</v>
      </c>
      <c r="F8" s="8">
        <v>170400000</v>
      </c>
      <c r="G8" s="6">
        <v>170400000</v>
      </c>
      <c r="H8" s="6">
        <v>78357000</v>
      </c>
      <c r="I8" s="9">
        <v>355272705</v>
      </c>
      <c r="J8" s="10">
        <v>210861428</v>
      </c>
      <c r="K8" s="6">
        <v>181277143</v>
      </c>
      <c r="L8" s="7">
        <v>190377000</v>
      </c>
    </row>
    <row r="9" spans="1:12" ht="13.5">
      <c r="A9" s="46" t="s">
        <v>22</v>
      </c>
      <c r="B9" s="47"/>
      <c r="C9" s="6"/>
      <c r="D9" s="6"/>
      <c r="E9" s="7">
        <v>-9896822</v>
      </c>
      <c r="F9" s="8">
        <v>113600000</v>
      </c>
      <c r="G9" s="6">
        <v>113600000</v>
      </c>
      <c r="H9" s="6"/>
      <c r="I9" s="9"/>
      <c r="J9" s="10">
        <v>140574285</v>
      </c>
      <c r="K9" s="6">
        <v>120851428</v>
      </c>
      <c r="L9" s="7">
        <v>126918000</v>
      </c>
    </row>
    <row r="10" spans="1:12" ht="13.5">
      <c r="A10" s="46" t="s">
        <v>23</v>
      </c>
      <c r="B10" s="47"/>
      <c r="C10" s="6">
        <v>646562365</v>
      </c>
      <c r="D10" s="6">
        <v>1392764040</v>
      </c>
      <c r="E10" s="7">
        <v>1734354343</v>
      </c>
      <c r="F10" s="8">
        <v>98676000</v>
      </c>
      <c r="G10" s="6">
        <v>98676000</v>
      </c>
      <c r="H10" s="6">
        <v>3753234000</v>
      </c>
      <c r="I10" s="9">
        <v>1748629454</v>
      </c>
      <c r="J10" s="10">
        <v>33980000</v>
      </c>
      <c r="K10" s="6">
        <v>32300000</v>
      </c>
      <c r="L10" s="7">
        <v>28000000</v>
      </c>
    </row>
    <row r="11" spans="1:12" ht="13.5">
      <c r="A11" s="48" t="s">
        <v>24</v>
      </c>
      <c r="B11" s="47"/>
      <c r="C11" s="21">
        <f>SUM(C6:C10)</f>
        <v>2555126594</v>
      </c>
      <c r="D11" s="21">
        <f aca="true" t="shared" si="1" ref="D11:L11">SUM(D6:D10)</f>
        <v>2787207360</v>
      </c>
      <c r="E11" s="22">
        <f t="shared" si="1"/>
        <v>3742311408</v>
      </c>
      <c r="F11" s="23">
        <f t="shared" si="1"/>
        <v>2515146926</v>
      </c>
      <c r="G11" s="21">
        <f t="shared" si="1"/>
        <v>2900843926</v>
      </c>
      <c r="H11" s="21">
        <f>SUM(H6:H10)</f>
        <v>6100373000</v>
      </c>
      <c r="I11" s="24">
        <f t="shared" si="1"/>
        <v>3273963735</v>
      </c>
      <c r="J11" s="25">
        <f t="shared" si="1"/>
        <v>800206713</v>
      </c>
      <c r="K11" s="21">
        <f t="shared" si="1"/>
        <v>2507808595</v>
      </c>
      <c r="L11" s="22">
        <f t="shared" si="1"/>
        <v>2110600057</v>
      </c>
    </row>
    <row r="12" spans="1:12" ht="13.5">
      <c r="A12" s="49" t="s">
        <v>25</v>
      </c>
      <c r="B12" s="39"/>
      <c r="C12" s="6">
        <v>366214158</v>
      </c>
      <c r="D12" s="6">
        <v>320377300</v>
      </c>
      <c r="E12" s="7">
        <v>182071786</v>
      </c>
      <c r="F12" s="8">
        <v>1157700000</v>
      </c>
      <c r="G12" s="6">
        <v>1122600000</v>
      </c>
      <c r="H12" s="6">
        <v>389550229</v>
      </c>
      <c r="I12" s="9">
        <v>211655580</v>
      </c>
      <c r="J12" s="10">
        <v>103556499</v>
      </c>
      <c r="K12" s="6">
        <v>143207934</v>
      </c>
      <c r="L12" s="7">
        <v>140517861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>
        <v>23902000</v>
      </c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840979638</v>
      </c>
      <c r="D15" s="6">
        <v>1352962920</v>
      </c>
      <c r="E15" s="7">
        <v>919161189</v>
      </c>
      <c r="F15" s="8">
        <v>3801408000</v>
      </c>
      <c r="G15" s="6">
        <v>3450811000</v>
      </c>
      <c r="H15" s="6">
        <v>671808771</v>
      </c>
      <c r="I15" s="9">
        <v>652280785</v>
      </c>
      <c r="J15" s="10">
        <v>2446235450</v>
      </c>
      <c r="K15" s="6">
        <v>1657120974</v>
      </c>
      <c r="L15" s="7">
        <v>1877192715</v>
      </c>
    </row>
    <row r="16" spans="1:12" ht="13.5">
      <c r="A16" s="50" t="s">
        <v>30</v>
      </c>
      <c r="B16" s="51"/>
      <c r="C16" s="6"/>
      <c r="D16" s="6"/>
      <c r="E16" s="7">
        <v>8726055</v>
      </c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>
        <v>510263</v>
      </c>
      <c r="F17" s="8"/>
      <c r="G17" s="6"/>
      <c r="H17" s="6">
        <v>1879000</v>
      </c>
      <c r="I17" s="9">
        <v>2011903</v>
      </c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66487300</v>
      </c>
      <c r="F18" s="18"/>
      <c r="G18" s="16"/>
      <c r="H18" s="16">
        <v>99445000</v>
      </c>
      <c r="I18" s="19">
        <v>40382503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4016399000</v>
      </c>
      <c r="D20" s="53">
        <f aca="true" t="shared" si="2" ref="D20:L20">SUM(D26:D33)</f>
        <v>4469507420</v>
      </c>
      <c r="E20" s="54">
        <f t="shared" si="2"/>
        <v>4022394999</v>
      </c>
      <c r="F20" s="55">
        <f t="shared" si="2"/>
        <v>2069326000</v>
      </c>
      <c r="G20" s="53">
        <f t="shared" si="2"/>
        <v>2431314748</v>
      </c>
      <c r="H20" s="53">
        <f>SUM(H26:H33)</f>
        <v>0</v>
      </c>
      <c r="I20" s="56">
        <f t="shared" si="2"/>
        <v>3551312494</v>
      </c>
      <c r="J20" s="57">
        <f t="shared" si="2"/>
        <v>5239422338</v>
      </c>
      <c r="K20" s="53">
        <f t="shared" si="2"/>
        <v>5142593497</v>
      </c>
      <c r="L20" s="54">
        <f t="shared" si="2"/>
        <v>4830215367</v>
      </c>
    </row>
    <row r="21" spans="1:12" ht="13.5">
      <c r="A21" s="46" t="s">
        <v>19</v>
      </c>
      <c r="B21" s="47"/>
      <c r="C21" s="6">
        <v>706831000</v>
      </c>
      <c r="D21" s="6">
        <v>982411190</v>
      </c>
      <c r="E21" s="7">
        <v>662759488</v>
      </c>
      <c r="F21" s="8">
        <v>252800000</v>
      </c>
      <c r="G21" s="6">
        <v>357992748</v>
      </c>
      <c r="H21" s="6"/>
      <c r="I21" s="9">
        <v>504334055</v>
      </c>
      <c r="J21" s="10">
        <v>2334703686</v>
      </c>
      <c r="K21" s="6">
        <v>1049624599</v>
      </c>
      <c r="L21" s="7">
        <v>1411998222</v>
      </c>
    </row>
    <row r="22" spans="1:12" ht="13.5">
      <c r="A22" s="46" t="s">
        <v>20</v>
      </c>
      <c r="B22" s="47"/>
      <c r="C22" s="6">
        <v>1394907000</v>
      </c>
      <c r="D22" s="6">
        <v>1406006280</v>
      </c>
      <c r="E22" s="7">
        <v>586876579</v>
      </c>
      <c r="F22" s="8">
        <v>448000000</v>
      </c>
      <c r="G22" s="6">
        <v>608369000</v>
      </c>
      <c r="H22" s="6"/>
      <c r="I22" s="9">
        <v>594359369</v>
      </c>
      <c r="J22" s="10">
        <v>913387000</v>
      </c>
      <c r="K22" s="6">
        <v>783494000</v>
      </c>
      <c r="L22" s="7">
        <v>729833937</v>
      </c>
    </row>
    <row r="23" spans="1:12" ht="13.5">
      <c r="A23" s="46" t="s">
        <v>21</v>
      </c>
      <c r="B23" s="47"/>
      <c r="C23" s="6">
        <v>440816000</v>
      </c>
      <c r="D23" s="6">
        <v>877029210</v>
      </c>
      <c r="E23" s="7">
        <v>331624046</v>
      </c>
      <c r="F23" s="8">
        <v>271581600</v>
      </c>
      <c r="G23" s="6">
        <v>271581600</v>
      </c>
      <c r="H23" s="6"/>
      <c r="I23" s="9">
        <v>247359295</v>
      </c>
      <c r="J23" s="10">
        <v>266142123</v>
      </c>
      <c r="K23" s="6">
        <v>242392907</v>
      </c>
      <c r="L23" s="7">
        <v>267093198</v>
      </c>
    </row>
    <row r="24" spans="1:12" ht="13.5">
      <c r="A24" s="46" t="s">
        <v>22</v>
      </c>
      <c r="B24" s="47"/>
      <c r="C24" s="6"/>
      <c r="D24" s="6"/>
      <c r="E24" s="7">
        <v>-5482178</v>
      </c>
      <c r="F24" s="8">
        <v>181054400</v>
      </c>
      <c r="G24" s="6">
        <v>181054400</v>
      </c>
      <c r="H24" s="6"/>
      <c r="I24" s="9"/>
      <c r="J24" s="10">
        <v>177428285</v>
      </c>
      <c r="K24" s="6">
        <v>161594972</v>
      </c>
      <c r="L24" s="7">
        <v>178062086</v>
      </c>
    </row>
    <row r="25" spans="1:12" ht="13.5">
      <c r="A25" s="46" t="s">
        <v>23</v>
      </c>
      <c r="B25" s="47"/>
      <c r="C25" s="6">
        <v>1562957000</v>
      </c>
      <c r="D25" s="6">
        <v>424045960</v>
      </c>
      <c r="E25" s="7">
        <v>1438149657</v>
      </c>
      <c r="F25" s="8">
        <v>10000000</v>
      </c>
      <c r="G25" s="6">
        <v>10000000</v>
      </c>
      <c r="H25" s="6"/>
      <c r="I25" s="9">
        <v>1374931546</v>
      </c>
      <c r="J25" s="10">
        <v>39800000</v>
      </c>
      <c r="K25" s="6">
        <v>34000000</v>
      </c>
      <c r="L25" s="7">
        <v>50625000</v>
      </c>
    </row>
    <row r="26" spans="1:12" ht="13.5">
      <c r="A26" s="48" t="s">
        <v>24</v>
      </c>
      <c r="B26" s="58"/>
      <c r="C26" s="21">
        <f aca="true" t="shared" si="3" ref="C26:L26">SUM(C21:C25)</f>
        <v>4105511000</v>
      </c>
      <c r="D26" s="21">
        <f t="shared" si="3"/>
        <v>3689492640</v>
      </c>
      <c r="E26" s="22">
        <f t="shared" si="3"/>
        <v>3013927592</v>
      </c>
      <c r="F26" s="23">
        <f t="shared" si="3"/>
        <v>1163436000</v>
      </c>
      <c r="G26" s="21">
        <f t="shared" si="3"/>
        <v>1428997748</v>
      </c>
      <c r="H26" s="21">
        <f>SUM(H21:H25)</f>
        <v>0</v>
      </c>
      <c r="I26" s="24">
        <f t="shared" si="3"/>
        <v>2720984265</v>
      </c>
      <c r="J26" s="25">
        <f t="shared" si="3"/>
        <v>3731461094</v>
      </c>
      <c r="K26" s="21">
        <f t="shared" si="3"/>
        <v>2271106478</v>
      </c>
      <c r="L26" s="22">
        <f t="shared" si="3"/>
        <v>2637612443</v>
      </c>
    </row>
    <row r="27" spans="1:12" ht="13.5">
      <c r="A27" s="49" t="s">
        <v>25</v>
      </c>
      <c r="B27" s="59"/>
      <c r="C27" s="6">
        <v>293500000</v>
      </c>
      <c r="D27" s="6">
        <v>187198700</v>
      </c>
      <c r="E27" s="7">
        <v>174427214</v>
      </c>
      <c r="F27" s="8">
        <v>256771000</v>
      </c>
      <c r="G27" s="6">
        <v>353184000</v>
      </c>
      <c r="H27" s="6"/>
      <c r="I27" s="9">
        <v>177829420</v>
      </c>
      <c r="J27" s="10">
        <v>85372484</v>
      </c>
      <c r="K27" s="6">
        <v>99139444</v>
      </c>
      <c r="L27" s="7">
        <v>117865139</v>
      </c>
    </row>
    <row r="28" spans="1:12" ht="13.5">
      <c r="A28" s="49" t="s">
        <v>26</v>
      </c>
      <c r="B28" s="59"/>
      <c r="C28" s="11"/>
      <c r="D28" s="11">
        <v>3195000</v>
      </c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-382612000</v>
      </c>
      <c r="D30" s="6">
        <v>497144080</v>
      </c>
      <c r="E30" s="7">
        <v>767467811</v>
      </c>
      <c r="F30" s="8">
        <v>649119000</v>
      </c>
      <c r="G30" s="6">
        <v>649133000</v>
      </c>
      <c r="H30" s="6"/>
      <c r="I30" s="9">
        <v>612615215</v>
      </c>
      <c r="J30" s="10">
        <v>1422588760</v>
      </c>
      <c r="K30" s="6">
        <v>2772347575</v>
      </c>
      <c r="L30" s="7">
        <v>2074737785</v>
      </c>
    </row>
    <row r="31" spans="1:12" ht="13.5">
      <c r="A31" s="50" t="s">
        <v>30</v>
      </c>
      <c r="B31" s="51"/>
      <c r="C31" s="6"/>
      <c r="D31" s="6"/>
      <c r="E31" s="7">
        <v>11471945</v>
      </c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>
        <v>9874000</v>
      </c>
      <c r="E32" s="7">
        <v>701737</v>
      </c>
      <c r="F32" s="8"/>
      <c r="G32" s="6"/>
      <c r="H32" s="6"/>
      <c r="I32" s="9">
        <v>1645097</v>
      </c>
      <c r="J32" s="10"/>
      <c r="K32" s="6"/>
      <c r="L32" s="7"/>
    </row>
    <row r="33" spans="1:12" ht="13.5">
      <c r="A33" s="49" t="s">
        <v>32</v>
      </c>
      <c r="B33" s="39"/>
      <c r="C33" s="16"/>
      <c r="D33" s="16">
        <v>82603000</v>
      </c>
      <c r="E33" s="17">
        <v>54398700</v>
      </c>
      <c r="F33" s="18"/>
      <c r="G33" s="16"/>
      <c r="H33" s="16"/>
      <c r="I33" s="19">
        <v>38238497</v>
      </c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1719015955</v>
      </c>
      <c r="D36" s="6">
        <f t="shared" si="4"/>
        <v>1769341000</v>
      </c>
      <c r="E36" s="7">
        <f t="shared" si="4"/>
        <v>1348287000</v>
      </c>
      <c r="F36" s="8">
        <f t="shared" si="4"/>
        <v>1439941252</v>
      </c>
      <c r="G36" s="6">
        <f t="shared" si="4"/>
        <v>1545134000</v>
      </c>
      <c r="H36" s="6">
        <f>H6+H21</f>
        <v>1041074000</v>
      </c>
      <c r="I36" s="9">
        <f t="shared" si="4"/>
        <v>1041074000</v>
      </c>
      <c r="J36" s="10">
        <f t="shared" si="4"/>
        <v>2334703686</v>
      </c>
      <c r="K36" s="6">
        <f t="shared" si="4"/>
        <v>2709487623</v>
      </c>
      <c r="L36" s="7">
        <f t="shared" si="4"/>
        <v>2763085499</v>
      </c>
    </row>
    <row r="37" spans="1:12" ht="13.5">
      <c r="A37" s="46" t="s">
        <v>20</v>
      </c>
      <c r="B37" s="47"/>
      <c r="C37" s="6">
        <f t="shared" si="4"/>
        <v>1711819509</v>
      </c>
      <c r="D37" s="6">
        <f t="shared" si="4"/>
        <v>1981756000</v>
      </c>
      <c r="E37" s="7">
        <f t="shared" si="4"/>
        <v>1429753000</v>
      </c>
      <c r="F37" s="8">
        <f t="shared" si="4"/>
        <v>1393329674</v>
      </c>
      <c r="G37" s="6">
        <f t="shared" si="4"/>
        <v>1939395674</v>
      </c>
      <c r="H37" s="6">
        <f>H7+H22</f>
        <v>1227708000</v>
      </c>
      <c r="I37" s="9">
        <f t="shared" si="4"/>
        <v>1227681000</v>
      </c>
      <c r="J37" s="10">
        <f t="shared" si="4"/>
        <v>1328178000</v>
      </c>
      <c r="K37" s="6">
        <f t="shared" si="4"/>
        <v>1297011000</v>
      </c>
      <c r="L37" s="7">
        <f t="shared" si="4"/>
        <v>1144051717</v>
      </c>
    </row>
    <row r="38" spans="1:12" ht="13.5">
      <c r="A38" s="46" t="s">
        <v>21</v>
      </c>
      <c r="B38" s="47"/>
      <c r="C38" s="6">
        <f t="shared" si="4"/>
        <v>1020282765</v>
      </c>
      <c r="D38" s="6">
        <f t="shared" si="4"/>
        <v>908793000</v>
      </c>
      <c r="E38" s="7">
        <f t="shared" si="4"/>
        <v>821074000</v>
      </c>
      <c r="F38" s="8">
        <f t="shared" si="4"/>
        <v>441981600</v>
      </c>
      <c r="G38" s="6">
        <f t="shared" si="4"/>
        <v>441981600</v>
      </c>
      <c r="H38" s="6">
        <f>H8+H23</f>
        <v>78357000</v>
      </c>
      <c r="I38" s="9">
        <f t="shared" si="4"/>
        <v>602632000</v>
      </c>
      <c r="J38" s="10">
        <f t="shared" si="4"/>
        <v>477003551</v>
      </c>
      <c r="K38" s="6">
        <f t="shared" si="4"/>
        <v>423670050</v>
      </c>
      <c r="L38" s="7">
        <f t="shared" si="4"/>
        <v>457470198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-15379000</v>
      </c>
      <c r="F39" s="8">
        <f t="shared" si="4"/>
        <v>294654400</v>
      </c>
      <c r="G39" s="6">
        <f t="shared" si="4"/>
        <v>294654400</v>
      </c>
      <c r="H39" s="6">
        <f>H9+H24</f>
        <v>0</v>
      </c>
      <c r="I39" s="9">
        <f t="shared" si="4"/>
        <v>0</v>
      </c>
      <c r="J39" s="10">
        <f t="shared" si="4"/>
        <v>318002570</v>
      </c>
      <c r="K39" s="6">
        <f t="shared" si="4"/>
        <v>282446400</v>
      </c>
      <c r="L39" s="7">
        <f t="shared" si="4"/>
        <v>304980086</v>
      </c>
    </row>
    <row r="40" spans="1:12" ht="13.5">
      <c r="A40" s="46" t="s">
        <v>23</v>
      </c>
      <c r="B40" s="47"/>
      <c r="C40" s="6">
        <f t="shared" si="4"/>
        <v>2209519365</v>
      </c>
      <c r="D40" s="6">
        <f t="shared" si="4"/>
        <v>1816810000</v>
      </c>
      <c r="E40" s="7">
        <f t="shared" si="4"/>
        <v>3172504000</v>
      </c>
      <c r="F40" s="8">
        <f t="shared" si="4"/>
        <v>108676000</v>
      </c>
      <c r="G40" s="6">
        <f t="shared" si="4"/>
        <v>108676000</v>
      </c>
      <c r="H40" s="6">
        <f>H10+H25</f>
        <v>3753234000</v>
      </c>
      <c r="I40" s="9">
        <f t="shared" si="4"/>
        <v>3123561000</v>
      </c>
      <c r="J40" s="10">
        <f t="shared" si="4"/>
        <v>73780000</v>
      </c>
      <c r="K40" s="6">
        <f t="shared" si="4"/>
        <v>66300000</v>
      </c>
      <c r="L40" s="7">
        <f t="shared" si="4"/>
        <v>78625000</v>
      </c>
    </row>
    <row r="41" spans="1:12" ht="13.5">
      <c r="A41" s="48" t="s">
        <v>24</v>
      </c>
      <c r="B41" s="47"/>
      <c r="C41" s="21">
        <f>SUM(C36:C40)</f>
        <v>6660637594</v>
      </c>
      <c r="D41" s="21">
        <f aca="true" t="shared" si="5" ref="D41:L41">SUM(D36:D40)</f>
        <v>6476700000</v>
      </c>
      <c r="E41" s="22">
        <f t="shared" si="5"/>
        <v>6756239000</v>
      </c>
      <c r="F41" s="23">
        <f t="shared" si="5"/>
        <v>3678582926</v>
      </c>
      <c r="G41" s="21">
        <f t="shared" si="5"/>
        <v>4329841674</v>
      </c>
      <c r="H41" s="21">
        <f>SUM(H36:H40)</f>
        <v>6100373000</v>
      </c>
      <c r="I41" s="24">
        <f t="shared" si="5"/>
        <v>5994948000</v>
      </c>
      <c r="J41" s="25">
        <f t="shared" si="5"/>
        <v>4531667807</v>
      </c>
      <c r="K41" s="21">
        <f t="shared" si="5"/>
        <v>4778915073</v>
      </c>
      <c r="L41" s="22">
        <f t="shared" si="5"/>
        <v>4748212500</v>
      </c>
    </row>
    <row r="42" spans="1:12" ht="13.5">
      <c r="A42" s="49" t="s">
        <v>25</v>
      </c>
      <c r="B42" s="39"/>
      <c r="C42" s="6">
        <f t="shared" si="4"/>
        <v>659714158</v>
      </c>
      <c r="D42" s="6">
        <f t="shared" si="4"/>
        <v>507576000</v>
      </c>
      <c r="E42" s="61">
        <f t="shared" si="4"/>
        <v>356499000</v>
      </c>
      <c r="F42" s="62">
        <f t="shared" si="4"/>
        <v>1414471000</v>
      </c>
      <c r="G42" s="60">
        <f t="shared" si="4"/>
        <v>1475784000</v>
      </c>
      <c r="H42" s="60">
        <f t="shared" si="4"/>
        <v>389550229</v>
      </c>
      <c r="I42" s="63">
        <f t="shared" si="4"/>
        <v>389485000</v>
      </c>
      <c r="J42" s="64">
        <f t="shared" si="4"/>
        <v>188928983</v>
      </c>
      <c r="K42" s="60">
        <f t="shared" si="4"/>
        <v>242347378</v>
      </c>
      <c r="L42" s="61">
        <f t="shared" si="4"/>
        <v>258383000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3195000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23902000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458367638</v>
      </c>
      <c r="D45" s="6">
        <f t="shared" si="4"/>
        <v>1850107000</v>
      </c>
      <c r="E45" s="61">
        <f t="shared" si="4"/>
        <v>1686629000</v>
      </c>
      <c r="F45" s="62">
        <f t="shared" si="4"/>
        <v>4450527000</v>
      </c>
      <c r="G45" s="60">
        <f t="shared" si="4"/>
        <v>4099944000</v>
      </c>
      <c r="H45" s="60">
        <f t="shared" si="4"/>
        <v>671808771</v>
      </c>
      <c r="I45" s="63">
        <f t="shared" si="4"/>
        <v>1264896000</v>
      </c>
      <c r="J45" s="64">
        <f t="shared" si="4"/>
        <v>3868824210</v>
      </c>
      <c r="K45" s="60">
        <f t="shared" si="4"/>
        <v>4429468549</v>
      </c>
      <c r="L45" s="61">
        <f t="shared" si="4"/>
        <v>3951930500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20198000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9874000</v>
      </c>
      <c r="E47" s="61">
        <f t="shared" si="4"/>
        <v>1212000</v>
      </c>
      <c r="F47" s="62">
        <f t="shared" si="4"/>
        <v>0</v>
      </c>
      <c r="G47" s="60">
        <f t="shared" si="4"/>
        <v>0</v>
      </c>
      <c r="H47" s="60">
        <f t="shared" si="4"/>
        <v>1879000</v>
      </c>
      <c r="I47" s="63">
        <f t="shared" si="4"/>
        <v>3657000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82603000</v>
      </c>
      <c r="E48" s="61">
        <f t="shared" si="4"/>
        <v>120886000</v>
      </c>
      <c r="F48" s="62">
        <f t="shared" si="4"/>
        <v>0</v>
      </c>
      <c r="G48" s="60">
        <f t="shared" si="4"/>
        <v>0</v>
      </c>
      <c r="H48" s="60">
        <f t="shared" si="4"/>
        <v>99445000</v>
      </c>
      <c r="I48" s="63">
        <f t="shared" si="4"/>
        <v>78621000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7778719390</v>
      </c>
      <c r="D49" s="72">
        <f aca="true" t="shared" si="6" ref="D49:L49">SUM(D41:D48)</f>
        <v>8930055000</v>
      </c>
      <c r="E49" s="73">
        <f t="shared" si="6"/>
        <v>8941663000</v>
      </c>
      <c r="F49" s="74">
        <f t="shared" si="6"/>
        <v>9543580926</v>
      </c>
      <c r="G49" s="72">
        <f t="shared" si="6"/>
        <v>9905569674</v>
      </c>
      <c r="H49" s="72">
        <f>SUM(H41:H48)</f>
        <v>7286958000</v>
      </c>
      <c r="I49" s="75">
        <f t="shared" si="6"/>
        <v>7731607000</v>
      </c>
      <c r="J49" s="76">
        <f t="shared" si="6"/>
        <v>8589421000</v>
      </c>
      <c r="K49" s="72">
        <f t="shared" si="6"/>
        <v>9450731000</v>
      </c>
      <c r="L49" s="73">
        <f t="shared" si="6"/>
        <v>8958526000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1719015955</v>
      </c>
      <c r="D52" s="6">
        <v>3510868000</v>
      </c>
      <c r="E52" s="7">
        <v>1348287000</v>
      </c>
      <c r="F52" s="8">
        <v>6099726660</v>
      </c>
      <c r="G52" s="6">
        <v>6171915408</v>
      </c>
      <c r="H52" s="6"/>
      <c r="I52" s="9">
        <v>4760042314</v>
      </c>
      <c r="J52" s="10">
        <v>7599167691</v>
      </c>
      <c r="K52" s="6">
        <v>8231145385</v>
      </c>
      <c r="L52" s="7">
        <v>8551738130</v>
      </c>
    </row>
    <row r="53" spans="1:12" ht="13.5">
      <c r="A53" s="79" t="s">
        <v>20</v>
      </c>
      <c r="B53" s="47"/>
      <c r="C53" s="6">
        <v>9249549111</v>
      </c>
      <c r="D53" s="6">
        <v>11745390000</v>
      </c>
      <c r="E53" s="7">
        <v>1429753000</v>
      </c>
      <c r="F53" s="8">
        <v>8976788967</v>
      </c>
      <c r="G53" s="6">
        <v>8976788967</v>
      </c>
      <c r="H53" s="6"/>
      <c r="I53" s="9">
        <v>11659360786</v>
      </c>
      <c r="J53" s="10">
        <v>9533349883</v>
      </c>
      <c r="K53" s="6">
        <v>10095817526</v>
      </c>
      <c r="L53" s="7">
        <v>10640991672</v>
      </c>
    </row>
    <row r="54" spans="1:12" ht="13.5">
      <c r="A54" s="79" t="s">
        <v>21</v>
      </c>
      <c r="B54" s="47"/>
      <c r="C54" s="6">
        <v>2187984787</v>
      </c>
      <c r="D54" s="6">
        <v>5783553000</v>
      </c>
      <c r="E54" s="7">
        <v>821074000</v>
      </c>
      <c r="F54" s="8">
        <v>5723693226</v>
      </c>
      <c r="G54" s="6">
        <v>5723693226</v>
      </c>
      <c r="H54" s="6"/>
      <c r="I54" s="9">
        <v>9512945480</v>
      </c>
      <c r="J54" s="10">
        <v>6078561902</v>
      </c>
      <c r="K54" s="6">
        <v>6437197827</v>
      </c>
      <c r="L54" s="7">
        <v>6784806104</v>
      </c>
    </row>
    <row r="55" spans="1:12" ht="13.5">
      <c r="A55" s="79" t="s">
        <v>22</v>
      </c>
      <c r="B55" s="47"/>
      <c r="C55" s="6">
        <v>3925497</v>
      </c>
      <c r="D55" s="6">
        <v>2865009000</v>
      </c>
      <c r="E55" s="7">
        <v>-15379000</v>
      </c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9175532616</v>
      </c>
      <c r="D56" s="6">
        <v>8438136668</v>
      </c>
      <c r="E56" s="7">
        <v>57525383000</v>
      </c>
      <c r="F56" s="8">
        <v>2028852039</v>
      </c>
      <c r="G56" s="6">
        <v>2028852039</v>
      </c>
      <c r="H56" s="6"/>
      <c r="I56" s="9">
        <v>22362916721</v>
      </c>
      <c r="J56" s="10">
        <v>2154640865</v>
      </c>
      <c r="K56" s="6">
        <v>2281764676</v>
      </c>
      <c r="L56" s="7">
        <v>2404979969</v>
      </c>
    </row>
    <row r="57" spans="1:12" ht="13.5">
      <c r="A57" s="80" t="s">
        <v>24</v>
      </c>
      <c r="B57" s="47"/>
      <c r="C57" s="21">
        <f>SUM(C52:C56)</f>
        <v>22336007966</v>
      </c>
      <c r="D57" s="21">
        <f aca="true" t="shared" si="7" ref="D57:L57">SUM(D52:D56)</f>
        <v>32342956668</v>
      </c>
      <c r="E57" s="22">
        <f t="shared" si="7"/>
        <v>61109118000</v>
      </c>
      <c r="F57" s="23">
        <f t="shared" si="7"/>
        <v>22829060892</v>
      </c>
      <c r="G57" s="21">
        <f t="shared" si="7"/>
        <v>22901249640</v>
      </c>
      <c r="H57" s="21">
        <f>SUM(H52:H56)</f>
        <v>0</v>
      </c>
      <c r="I57" s="24">
        <f t="shared" si="7"/>
        <v>48295265301</v>
      </c>
      <c r="J57" s="25">
        <f t="shared" si="7"/>
        <v>25365720341</v>
      </c>
      <c r="K57" s="21">
        <f t="shared" si="7"/>
        <v>27045925414</v>
      </c>
      <c r="L57" s="22">
        <f t="shared" si="7"/>
        <v>28382515875</v>
      </c>
    </row>
    <row r="58" spans="1:12" ht="13.5">
      <c r="A58" s="77" t="s">
        <v>25</v>
      </c>
      <c r="B58" s="39"/>
      <c r="C58" s="6">
        <v>2526043066</v>
      </c>
      <c r="D58" s="6">
        <v>2414660859</v>
      </c>
      <c r="E58" s="7">
        <v>356499000</v>
      </c>
      <c r="F58" s="8">
        <v>1316410501</v>
      </c>
      <c r="G58" s="6">
        <v>1298835501</v>
      </c>
      <c r="H58" s="6"/>
      <c r="I58" s="9">
        <v>3877710280</v>
      </c>
      <c r="J58" s="10">
        <v>1398027906</v>
      </c>
      <c r="K58" s="6">
        <v>1480511600</v>
      </c>
      <c r="L58" s="7">
        <v>1560459322</v>
      </c>
    </row>
    <row r="59" spans="1:12" ht="13.5">
      <c r="A59" s="77" t="s">
        <v>26</v>
      </c>
      <c r="B59" s="39"/>
      <c r="C59" s="11">
        <v>574977998</v>
      </c>
      <c r="D59" s="11">
        <v>583153998</v>
      </c>
      <c r="E59" s="12"/>
      <c r="F59" s="13">
        <v>131591734</v>
      </c>
      <c r="G59" s="11">
        <v>131591734</v>
      </c>
      <c r="H59" s="11"/>
      <c r="I59" s="14">
        <v>581877000</v>
      </c>
      <c r="J59" s="15">
        <v>139750420</v>
      </c>
      <c r="K59" s="11">
        <v>147995695</v>
      </c>
      <c r="L59" s="12">
        <v>155987463</v>
      </c>
    </row>
    <row r="60" spans="1:12" ht="13.5">
      <c r="A60" s="77" t="s">
        <v>27</v>
      </c>
      <c r="B60" s="39"/>
      <c r="C60" s="6">
        <v>1013179000</v>
      </c>
      <c r="D60" s="6">
        <v>1015414000</v>
      </c>
      <c r="E60" s="7"/>
      <c r="F60" s="8">
        <v>1017445843</v>
      </c>
      <c r="G60" s="6">
        <v>1016406843</v>
      </c>
      <c r="H60" s="6"/>
      <c r="I60" s="9">
        <v>1015368000</v>
      </c>
      <c r="J60" s="10">
        <v>1079423587</v>
      </c>
      <c r="K60" s="6">
        <v>1143109579</v>
      </c>
      <c r="L60" s="7">
        <v>1204837496</v>
      </c>
    </row>
    <row r="61" spans="1:12" ht="13.5">
      <c r="A61" s="77" t="s">
        <v>28</v>
      </c>
      <c r="B61" s="39" t="s">
        <v>29</v>
      </c>
      <c r="C61" s="6">
        <v>22541115358</v>
      </c>
      <c r="D61" s="6">
        <v>20374539475</v>
      </c>
      <c r="E61" s="7">
        <v>1686629000</v>
      </c>
      <c r="F61" s="8">
        <v>41528461030</v>
      </c>
      <c r="G61" s="6">
        <v>41497441765</v>
      </c>
      <c r="H61" s="6"/>
      <c r="I61" s="9">
        <v>13233329414</v>
      </c>
      <c r="J61" s="10">
        <v>44116400569</v>
      </c>
      <c r="K61" s="6">
        <v>46786963050</v>
      </c>
      <c r="L61" s="7">
        <v>48859308358</v>
      </c>
    </row>
    <row r="62" spans="1:12" ht="13.5">
      <c r="A62" s="81" t="s">
        <v>30</v>
      </c>
      <c r="B62" s="39"/>
      <c r="C62" s="6"/>
      <c r="D62" s="6"/>
      <c r="E62" s="7">
        <v>20198000</v>
      </c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>
        <v>15246000</v>
      </c>
      <c r="D63" s="6">
        <v>23742000</v>
      </c>
      <c r="E63" s="7">
        <v>1212000</v>
      </c>
      <c r="F63" s="8"/>
      <c r="G63" s="6">
        <v>25623000</v>
      </c>
      <c r="H63" s="6"/>
      <c r="I63" s="9">
        <v>26736000</v>
      </c>
      <c r="J63" s="10">
        <v>27211626</v>
      </c>
      <c r="K63" s="6">
        <v>28817112</v>
      </c>
      <c r="L63" s="7">
        <v>30373236</v>
      </c>
    </row>
    <row r="64" spans="1:12" ht="13.5">
      <c r="A64" s="77" t="s">
        <v>32</v>
      </c>
      <c r="B64" s="39"/>
      <c r="C64" s="6">
        <v>622068002</v>
      </c>
      <c r="D64" s="6">
        <v>760937002</v>
      </c>
      <c r="E64" s="7">
        <v>120886000</v>
      </c>
      <c r="F64" s="8">
        <v>1186212000</v>
      </c>
      <c r="G64" s="6">
        <v>1249935000</v>
      </c>
      <c r="H64" s="6"/>
      <c r="I64" s="9">
        <v>886245000</v>
      </c>
      <c r="J64" s="10">
        <v>1327430970</v>
      </c>
      <c r="K64" s="6">
        <v>1405749397</v>
      </c>
      <c r="L64" s="7">
        <v>1481659864</v>
      </c>
    </row>
    <row r="65" spans="1:12" ht="13.5">
      <c r="A65" s="70" t="s">
        <v>40</v>
      </c>
      <c r="B65" s="71"/>
      <c r="C65" s="72">
        <f>SUM(C57:C64)</f>
        <v>49628637390</v>
      </c>
      <c r="D65" s="72">
        <f aca="true" t="shared" si="8" ref="D65:L65">SUM(D57:D64)</f>
        <v>57515404002</v>
      </c>
      <c r="E65" s="73">
        <f t="shared" si="8"/>
        <v>63294542000</v>
      </c>
      <c r="F65" s="74">
        <f t="shared" si="8"/>
        <v>68009182000</v>
      </c>
      <c r="G65" s="72">
        <f t="shared" si="8"/>
        <v>68121083483</v>
      </c>
      <c r="H65" s="72">
        <f>SUM(H57:H64)</f>
        <v>0</v>
      </c>
      <c r="I65" s="75">
        <f t="shared" si="8"/>
        <v>67916530995</v>
      </c>
      <c r="J65" s="82">
        <f t="shared" si="8"/>
        <v>73453965419</v>
      </c>
      <c r="K65" s="72">
        <f t="shared" si="8"/>
        <v>78039071847</v>
      </c>
      <c r="L65" s="73">
        <f t="shared" si="8"/>
        <v>81675141614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2124347000</v>
      </c>
      <c r="D68" s="60">
        <v>2391017594</v>
      </c>
      <c r="E68" s="61">
        <v>2794082000</v>
      </c>
      <c r="F68" s="62">
        <v>3567343000</v>
      </c>
      <c r="G68" s="60">
        <v>3567343000</v>
      </c>
      <c r="H68" s="60"/>
      <c r="I68" s="63">
        <v>2905690244</v>
      </c>
      <c r="J68" s="64">
        <v>3983224000</v>
      </c>
      <c r="K68" s="60">
        <v>4401328847</v>
      </c>
      <c r="L68" s="61">
        <v>4882522000</v>
      </c>
    </row>
    <row r="69" spans="1:12" ht="13.5">
      <c r="A69" s="84" t="s">
        <v>43</v>
      </c>
      <c r="B69" s="39" t="s">
        <v>44</v>
      </c>
      <c r="C69" s="60">
        <f>SUM(C75:C79)</f>
        <v>2483465000</v>
      </c>
      <c r="D69" s="60">
        <f aca="true" t="shared" si="9" ref="D69:L69">SUM(D75:D79)</f>
        <v>3440695000</v>
      </c>
      <c r="E69" s="61">
        <f t="shared" si="9"/>
        <v>3647136755</v>
      </c>
      <c r="F69" s="62">
        <f t="shared" si="9"/>
        <v>4780351502</v>
      </c>
      <c r="G69" s="60">
        <f t="shared" si="9"/>
        <v>4780351502</v>
      </c>
      <c r="H69" s="60">
        <f>SUM(H75:H79)</f>
        <v>2783038947</v>
      </c>
      <c r="I69" s="63">
        <f t="shared" si="9"/>
        <v>1867828000</v>
      </c>
      <c r="J69" s="64">
        <f t="shared" si="9"/>
        <v>4354709000</v>
      </c>
      <c r="K69" s="60">
        <f t="shared" si="9"/>
        <v>4616637364</v>
      </c>
      <c r="L69" s="61">
        <f t="shared" si="9"/>
        <v>4944386071</v>
      </c>
    </row>
    <row r="70" spans="1:12" ht="13.5">
      <c r="A70" s="79" t="s">
        <v>19</v>
      </c>
      <c r="B70" s="47"/>
      <c r="C70" s="6">
        <v>688376000</v>
      </c>
      <c r="D70" s="6">
        <v>738700000</v>
      </c>
      <c r="E70" s="7"/>
      <c r="F70" s="8">
        <v>920781720</v>
      </c>
      <c r="G70" s="6">
        <v>920781720</v>
      </c>
      <c r="H70" s="6"/>
      <c r="I70" s="9"/>
      <c r="J70" s="10">
        <v>961126000</v>
      </c>
      <c r="K70" s="6">
        <v>1023782000</v>
      </c>
      <c r="L70" s="7">
        <v>1087706000</v>
      </c>
    </row>
    <row r="71" spans="1:12" ht="13.5">
      <c r="A71" s="79" t="s">
        <v>20</v>
      </c>
      <c r="B71" s="47"/>
      <c r="C71" s="6">
        <v>367407000</v>
      </c>
      <c r="D71" s="6">
        <v>612270000</v>
      </c>
      <c r="E71" s="7"/>
      <c r="F71" s="8">
        <v>687427939</v>
      </c>
      <c r="G71" s="6">
        <v>687427939</v>
      </c>
      <c r="H71" s="6"/>
      <c r="I71" s="9"/>
      <c r="J71" s="10">
        <v>1083058000</v>
      </c>
      <c r="K71" s="6">
        <v>1234989000</v>
      </c>
      <c r="L71" s="7">
        <v>1325143000</v>
      </c>
    </row>
    <row r="72" spans="1:12" ht="13.5">
      <c r="A72" s="79" t="s">
        <v>21</v>
      </c>
      <c r="B72" s="47"/>
      <c r="C72" s="6">
        <v>293134000</v>
      </c>
      <c r="D72" s="6">
        <v>408399000</v>
      </c>
      <c r="E72" s="7"/>
      <c r="F72" s="8">
        <v>511918000</v>
      </c>
      <c r="G72" s="6">
        <v>511918000</v>
      </c>
      <c r="H72" s="6"/>
      <c r="I72" s="9"/>
      <c r="J72" s="10">
        <v>617233000</v>
      </c>
      <c r="K72" s="6">
        <v>657859000</v>
      </c>
      <c r="L72" s="7">
        <v>699341000</v>
      </c>
    </row>
    <row r="73" spans="1:12" ht="13.5">
      <c r="A73" s="79" t="s">
        <v>22</v>
      </c>
      <c r="B73" s="47"/>
      <c r="C73" s="6">
        <v>259248000</v>
      </c>
      <c r="D73" s="6">
        <v>361296000</v>
      </c>
      <c r="E73" s="7"/>
      <c r="F73" s="8">
        <v>449548540</v>
      </c>
      <c r="G73" s="6">
        <v>449548540</v>
      </c>
      <c r="H73" s="6"/>
      <c r="I73" s="9"/>
      <c r="J73" s="10">
        <v>543298000</v>
      </c>
      <c r="K73" s="6">
        <v>579049000</v>
      </c>
      <c r="L73" s="7">
        <v>615553000</v>
      </c>
    </row>
    <row r="74" spans="1:12" ht="13.5">
      <c r="A74" s="79" t="s">
        <v>23</v>
      </c>
      <c r="B74" s="47"/>
      <c r="C74" s="6">
        <v>69889000</v>
      </c>
      <c r="D74" s="6">
        <v>137370000</v>
      </c>
      <c r="E74" s="7"/>
      <c r="F74" s="8">
        <v>180141700</v>
      </c>
      <c r="G74" s="6">
        <v>180141700</v>
      </c>
      <c r="H74" s="6"/>
      <c r="I74" s="9"/>
      <c r="J74" s="10">
        <v>91056000</v>
      </c>
      <c r="K74" s="6">
        <v>96327000</v>
      </c>
      <c r="L74" s="7">
        <v>101905000</v>
      </c>
    </row>
    <row r="75" spans="1:12" ht="13.5">
      <c r="A75" s="85" t="s">
        <v>24</v>
      </c>
      <c r="B75" s="47"/>
      <c r="C75" s="21">
        <f>SUM(C70:C74)</f>
        <v>1678054000</v>
      </c>
      <c r="D75" s="21">
        <f aca="true" t="shared" si="10" ref="D75:L75">SUM(D70:D74)</f>
        <v>2258035000</v>
      </c>
      <c r="E75" s="22">
        <f t="shared" si="10"/>
        <v>0</v>
      </c>
      <c r="F75" s="23">
        <f t="shared" si="10"/>
        <v>2749817899</v>
      </c>
      <c r="G75" s="21">
        <f t="shared" si="10"/>
        <v>2749817899</v>
      </c>
      <c r="H75" s="21">
        <f>SUM(H70:H74)</f>
        <v>0</v>
      </c>
      <c r="I75" s="24">
        <f t="shared" si="10"/>
        <v>0</v>
      </c>
      <c r="J75" s="25">
        <f t="shared" si="10"/>
        <v>3295771000</v>
      </c>
      <c r="K75" s="21">
        <f t="shared" si="10"/>
        <v>3592006000</v>
      </c>
      <c r="L75" s="22">
        <f t="shared" si="10"/>
        <v>3829648000</v>
      </c>
    </row>
    <row r="76" spans="1:12" ht="13.5">
      <c r="A76" s="86" t="s">
        <v>25</v>
      </c>
      <c r="B76" s="39"/>
      <c r="C76" s="6">
        <v>115324000</v>
      </c>
      <c r="D76" s="6">
        <v>158966000</v>
      </c>
      <c r="E76" s="7"/>
      <c r="F76" s="8">
        <v>207466254</v>
      </c>
      <c r="G76" s="6">
        <v>207466254</v>
      </c>
      <c r="H76" s="6"/>
      <c r="I76" s="9"/>
      <c r="J76" s="10">
        <v>19058000</v>
      </c>
      <c r="K76" s="6">
        <v>20401000</v>
      </c>
      <c r="L76" s="7">
        <v>21842000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690087000</v>
      </c>
      <c r="D79" s="6">
        <v>1023694000</v>
      </c>
      <c r="E79" s="7">
        <v>3647136755</v>
      </c>
      <c r="F79" s="8">
        <v>1823067349</v>
      </c>
      <c r="G79" s="6">
        <v>1823067349</v>
      </c>
      <c r="H79" s="6">
        <v>2783038947</v>
      </c>
      <c r="I79" s="9">
        <v>1867828000</v>
      </c>
      <c r="J79" s="10">
        <v>1039880000</v>
      </c>
      <c r="K79" s="6">
        <v>1004230364</v>
      </c>
      <c r="L79" s="7">
        <v>1092896071</v>
      </c>
    </row>
    <row r="80" spans="1:12" ht="13.5">
      <c r="A80" s="87" t="s">
        <v>46</v>
      </c>
      <c r="B80" s="71"/>
      <c r="C80" s="72">
        <f>SUM(C68:C69)</f>
        <v>4607812000</v>
      </c>
      <c r="D80" s="72">
        <f aca="true" t="shared" si="11" ref="D80:L80">SUM(D68:D69)</f>
        <v>5831712594</v>
      </c>
      <c r="E80" s="73">
        <f t="shared" si="11"/>
        <v>6441218755</v>
      </c>
      <c r="F80" s="74">
        <f t="shared" si="11"/>
        <v>8347694502</v>
      </c>
      <c r="G80" s="72">
        <f t="shared" si="11"/>
        <v>8347694502</v>
      </c>
      <c r="H80" s="72">
        <f>SUM(H68:H69)</f>
        <v>2783038947</v>
      </c>
      <c r="I80" s="75">
        <f t="shared" si="11"/>
        <v>4773518244</v>
      </c>
      <c r="J80" s="76">
        <f t="shared" si="11"/>
        <v>8337933000</v>
      </c>
      <c r="K80" s="72">
        <f t="shared" si="11"/>
        <v>9017966211</v>
      </c>
      <c r="L80" s="73">
        <f t="shared" si="11"/>
        <v>9826908071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63</v>
      </c>
      <c r="B82" s="94"/>
      <c r="C82" s="95">
        <f aca="true" t="shared" si="12" ref="C82:L82">IF(ISERROR(C20/C5),0,(C20/C5))</f>
        <v>1.0675324224580458</v>
      </c>
      <c r="D82" s="95">
        <f t="shared" si="12"/>
        <v>1.0020086861174116</v>
      </c>
      <c r="E82" s="96">
        <f t="shared" si="12"/>
        <v>0.8176816140495534</v>
      </c>
      <c r="F82" s="97">
        <f t="shared" si="12"/>
        <v>0.2768605058949256</v>
      </c>
      <c r="G82" s="95">
        <f t="shared" si="12"/>
        <v>0.325291921679365</v>
      </c>
      <c r="H82" s="95">
        <f t="shared" si="12"/>
        <v>0</v>
      </c>
      <c r="I82" s="98">
        <f t="shared" si="12"/>
        <v>0.8495364355077809</v>
      </c>
      <c r="J82" s="99">
        <f t="shared" si="12"/>
        <v>1.5640072927288828</v>
      </c>
      <c r="K82" s="95">
        <f t="shared" si="12"/>
        <v>1.1936929806485799</v>
      </c>
      <c r="L82" s="96">
        <f t="shared" si="12"/>
        <v>1.170022267314205</v>
      </c>
    </row>
    <row r="83" spans="1:12" ht="13.5">
      <c r="A83" s="93" t="s">
        <v>64</v>
      </c>
      <c r="B83" s="94"/>
      <c r="C83" s="95">
        <f aca="true" t="shared" si="13" ref="C83:L83">IF(ISERROR(C20/C68),0,(C20/C68))</f>
        <v>1.890651103609721</v>
      </c>
      <c r="D83" s="95">
        <f t="shared" si="13"/>
        <v>1.8692908957323213</v>
      </c>
      <c r="E83" s="96">
        <f t="shared" si="13"/>
        <v>1.4396123660651334</v>
      </c>
      <c r="F83" s="97">
        <f t="shared" si="13"/>
        <v>0.5800748624396365</v>
      </c>
      <c r="G83" s="95">
        <f t="shared" si="13"/>
        <v>0.6815477928531123</v>
      </c>
      <c r="H83" s="95">
        <f t="shared" si="13"/>
        <v>0</v>
      </c>
      <c r="I83" s="98">
        <f t="shared" si="13"/>
        <v>1.2221923865880593</v>
      </c>
      <c r="J83" s="99">
        <f t="shared" si="13"/>
        <v>1.315372255740576</v>
      </c>
      <c r="K83" s="95">
        <f t="shared" si="13"/>
        <v>1.1684183744882537</v>
      </c>
      <c r="L83" s="96">
        <f t="shared" si="13"/>
        <v>0.9892869641959626</v>
      </c>
    </row>
    <row r="84" spans="1:12" ht="13.5">
      <c r="A84" s="93" t="s">
        <v>65</v>
      </c>
      <c r="B84" s="94"/>
      <c r="C84" s="95">
        <f aca="true" t="shared" si="14" ref="C84:L84">IF(ISERROR(ROUND(C69/C65,3)),0,(ROUND(C69/C65,3)))</f>
        <v>0.05</v>
      </c>
      <c r="D84" s="95">
        <f t="shared" si="14"/>
        <v>0.06</v>
      </c>
      <c r="E84" s="96">
        <f t="shared" si="14"/>
        <v>0.058</v>
      </c>
      <c r="F84" s="97">
        <f t="shared" si="14"/>
        <v>0.07</v>
      </c>
      <c r="G84" s="95">
        <f t="shared" si="14"/>
        <v>0.07</v>
      </c>
      <c r="H84" s="95">
        <f t="shared" si="14"/>
        <v>0</v>
      </c>
      <c r="I84" s="98">
        <f t="shared" si="14"/>
        <v>0.028</v>
      </c>
      <c r="J84" s="99">
        <f t="shared" si="14"/>
        <v>0.059</v>
      </c>
      <c r="K84" s="95">
        <f t="shared" si="14"/>
        <v>0.059</v>
      </c>
      <c r="L84" s="96">
        <f t="shared" si="14"/>
        <v>0.061</v>
      </c>
    </row>
    <row r="85" spans="1:12" ht="13.5">
      <c r="A85" s="93" t="s">
        <v>66</v>
      </c>
      <c r="B85" s="94"/>
      <c r="C85" s="95">
        <f aca="true" t="shared" si="15" ref="C85:L85">IF(ISERROR(ROUND((C20+C69)/C65,2)),0,(ROUND((C20+C69)/C65,2)))</f>
        <v>0.13</v>
      </c>
      <c r="D85" s="95">
        <f t="shared" si="15"/>
        <v>0.14</v>
      </c>
      <c r="E85" s="96">
        <f t="shared" si="15"/>
        <v>0.12</v>
      </c>
      <c r="F85" s="97">
        <f t="shared" si="15"/>
        <v>0.1</v>
      </c>
      <c r="G85" s="95">
        <f t="shared" si="15"/>
        <v>0.11</v>
      </c>
      <c r="H85" s="95">
        <f t="shared" si="15"/>
        <v>0</v>
      </c>
      <c r="I85" s="98">
        <f t="shared" si="15"/>
        <v>0.08</v>
      </c>
      <c r="J85" s="99">
        <f t="shared" si="15"/>
        <v>0.13</v>
      </c>
      <c r="K85" s="95">
        <f t="shared" si="15"/>
        <v>0.13</v>
      </c>
      <c r="L85" s="96">
        <f t="shared" si="15"/>
        <v>0.12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828444750</v>
      </c>
      <c r="D89" s="6">
        <v>869420000</v>
      </c>
      <c r="E89" s="7">
        <v>449437000</v>
      </c>
      <c r="F89" s="8">
        <v>1270957000</v>
      </c>
      <c r="G89" s="6">
        <v>1270957000</v>
      </c>
      <c r="H89" s="6">
        <v>882281100</v>
      </c>
      <c r="I89" s="9">
        <v>1270957000</v>
      </c>
      <c r="J89" s="10">
        <v>1286772000</v>
      </c>
      <c r="K89" s="6">
        <v>1377501000</v>
      </c>
      <c r="L89" s="26">
        <v>1468743000</v>
      </c>
    </row>
    <row r="90" spans="1:12" ht="13.5">
      <c r="A90" s="86" t="s">
        <v>49</v>
      </c>
      <c r="B90" s="94"/>
      <c r="C90" s="11">
        <v>980015346</v>
      </c>
      <c r="D90" s="11">
        <v>1076955943</v>
      </c>
      <c r="E90" s="12">
        <v>1367084454</v>
      </c>
      <c r="F90" s="13">
        <v>2171653501</v>
      </c>
      <c r="G90" s="11">
        <v>2171653501</v>
      </c>
      <c r="H90" s="11">
        <v>360176289</v>
      </c>
      <c r="I90" s="14">
        <v>2171653501</v>
      </c>
      <c r="J90" s="15">
        <v>1969941000</v>
      </c>
      <c r="K90" s="11">
        <v>2157763364</v>
      </c>
      <c r="L90" s="27">
        <v>2333370071</v>
      </c>
    </row>
    <row r="91" spans="1:12" ht="13.5">
      <c r="A91" s="86" t="s">
        <v>50</v>
      </c>
      <c r="B91" s="94"/>
      <c r="C91" s="6">
        <v>307420000</v>
      </c>
      <c r="D91" s="6">
        <v>322429000</v>
      </c>
      <c r="E91" s="7">
        <v>325043000</v>
      </c>
      <c r="F91" s="8">
        <v>1023134000</v>
      </c>
      <c r="G91" s="6">
        <v>1023134000</v>
      </c>
      <c r="H91" s="6">
        <v>1064836042</v>
      </c>
      <c r="I91" s="9">
        <v>1023134000</v>
      </c>
      <c r="J91" s="10">
        <v>766430000</v>
      </c>
      <c r="K91" s="6">
        <v>730383000</v>
      </c>
      <c r="L91" s="26">
        <v>771746000</v>
      </c>
    </row>
    <row r="92" spans="1:12" ht="13.5">
      <c r="A92" s="86" t="s">
        <v>51</v>
      </c>
      <c r="B92" s="94"/>
      <c r="C92" s="6">
        <v>367584654</v>
      </c>
      <c r="D92" s="6">
        <v>1171890057</v>
      </c>
      <c r="E92" s="7">
        <v>1505572246</v>
      </c>
      <c r="F92" s="8">
        <v>314607000</v>
      </c>
      <c r="G92" s="6">
        <v>314607000</v>
      </c>
      <c r="H92" s="6">
        <v>475745211</v>
      </c>
      <c r="I92" s="9">
        <v>314607000</v>
      </c>
      <c r="J92" s="10">
        <v>331566000</v>
      </c>
      <c r="K92" s="6">
        <v>350990000</v>
      </c>
      <c r="L92" s="26">
        <v>370527000</v>
      </c>
    </row>
    <row r="93" spans="1:12" ht="13.5">
      <c r="A93" s="87" t="s">
        <v>75</v>
      </c>
      <c r="B93" s="71"/>
      <c r="C93" s="72">
        <f>SUM(C89:C92)</f>
        <v>2483464750</v>
      </c>
      <c r="D93" s="72">
        <f aca="true" t="shared" si="16" ref="D93:L93">SUM(D89:D92)</f>
        <v>3440695000</v>
      </c>
      <c r="E93" s="73">
        <f t="shared" si="16"/>
        <v>3647136700</v>
      </c>
      <c r="F93" s="74">
        <f t="shared" si="16"/>
        <v>4780351501</v>
      </c>
      <c r="G93" s="72">
        <f t="shared" si="16"/>
        <v>4780351501</v>
      </c>
      <c r="H93" s="72">
        <f>SUM(H89:H92)</f>
        <v>2783038642</v>
      </c>
      <c r="I93" s="75">
        <f t="shared" si="16"/>
        <v>4780351501</v>
      </c>
      <c r="J93" s="76">
        <f t="shared" si="16"/>
        <v>4354709000</v>
      </c>
      <c r="K93" s="72">
        <f t="shared" si="16"/>
        <v>4616637364</v>
      </c>
      <c r="L93" s="121">
        <f t="shared" si="16"/>
        <v>4944386071</v>
      </c>
    </row>
    <row r="94" spans="1:12" ht="13.5">
      <c r="A94" s="1" t="s">
        <v>67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68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69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72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73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74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2029959372</v>
      </c>
      <c r="D5" s="40">
        <f aca="true" t="shared" si="0" ref="D5:L5">SUM(D11:D18)</f>
        <v>2022439731</v>
      </c>
      <c r="E5" s="41">
        <f t="shared" si="0"/>
        <v>2015879080</v>
      </c>
      <c r="F5" s="42">
        <f t="shared" si="0"/>
        <v>2981128485</v>
      </c>
      <c r="G5" s="40">
        <f t="shared" si="0"/>
        <v>2981128485</v>
      </c>
      <c r="H5" s="40">
        <f>SUM(H11:H18)</f>
        <v>1704305351</v>
      </c>
      <c r="I5" s="43">
        <f t="shared" si="0"/>
        <v>1659984248</v>
      </c>
      <c r="J5" s="44">
        <f t="shared" si="0"/>
        <v>2658390901</v>
      </c>
      <c r="K5" s="40">
        <f t="shared" si="0"/>
        <v>2539764258</v>
      </c>
      <c r="L5" s="41">
        <f t="shared" si="0"/>
        <v>2511827713</v>
      </c>
    </row>
    <row r="6" spans="1:12" ht="13.5">
      <c r="A6" s="46" t="s">
        <v>19</v>
      </c>
      <c r="B6" s="47"/>
      <c r="C6" s="6">
        <v>1381918235</v>
      </c>
      <c r="D6" s="6">
        <v>1471211357</v>
      </c>
      <c r="E6" s="7">
        <v>1347676171</v>
      </c>
      <c r="F6" s="8">
        <v>1155536135</v>
      </c>
      <c r="G6" s="6">
        <v>1155536135</v>
      </c>
      <c r="H6" s="6">
        <v>1096932571</v>
      </c>
      <c r="I6" s="9">
        <v>1052611466</v>
      </c>
      <c r="J6" s="10">
        <v>902146894</v>
      </c>
      <c r="K6" s="6">
        <v>584040524</v>
      </c>
      <c r="L6" s="7">
        <v>760232816</v>
      </c>
    </row>
    <row r="7" spans="1:12" ht="13.5">
      <c r="A7" s="46" t="s">
        <v>20</v>
      </c>
      <c r="B7" s="47"/>
      <c r="C7" s="6">
        <v>191232110</v>
      </c>
      <c r="D7" s="6">
        <v>96855000</v>
      </c>
      <c r="E7" s="7">
        <v>100016462</v>
      </c>
      <c r="F7" s="8">
        <v>1126000000</v>
      </c>
      <c r="G7" s="6">
        <v>1126000000</v>
      </c>
      <c r="H7" s="6">
        <v>160242482</v>
      </c>
      <c r="I7" s="9">
        <v>160242483</v>
      </c>
      <c r="J7" s="10">
        <v>435200000</v>
      </c>
      <c r="K7" s="6">
        <v>653700788</v>
      </c>
      <c r="L7" s="7">
        <v>635944607</v>
      </c>
    </row>
    <row r="8" spans="1:12" ht="13.5">
      <c r="A8" s="46" t="s">
        <v>21</v>
      </c>
      <c r="B8" s="47"/>
      <c r="C8" s="6">
        <v>49370974</v>
      </c>
      <c r="D8" s="6">
        <v>48643662</v>
      </c>
      <c r="E8" s="7">
        <v>68165538</v>
      </c>
      <c r="F8" s="8">
        <v>68000000</v>
      </c>
      <c r="G8" s="6">
        <v>68000000</v>
      </c>
      <c r="H8" s="6">
        <v>39379145</v>
      </c>
      <c r="I8" s="9">
        <v>39379145</v>
      </c>
      <c r="J8" s="10">
        <v>156475358</v>
      </c>
      <c r="K8" s="6">
        <v>190673000</v>
      </c>
      <c r="L8" s="7">
        <v>230500000</v>
      </c>
    </row>
    <row r="9" spans="1:12" ht="13.5">
      <c r="A9" s="46" t="s">
        <v>22</v>
      </c>
      <c r="B9" s="47"/>
      <c r="C9" s="6">
        <v>3919403</v>
      </c>
      <c r="D9" s="6">
        <v>1500000</v>
      </c>
      <c r="E9" s="7"/>
      <c r="F9" s="8"/>
      <c r="G9" s="6"/>
      <c r="H9" s="6"/>
      <c r="I9" s="9"/>
      <c r="J9" s="10">
        <v>30000000</v>
      </c>
      <c r="K9" s="6">
        <v>43772980</v>
      </c>
      <c r="L9" s="7">
        <v>7000000</v>
      </c>
    </row>
    <row r="10" spans="1:12" ht="13.5">
      <c r="A10" s="46" t="s">
        <v>23</v>
      </c>
      <c r="B10" s="47"/>
      <c r="C10" s="6">
        <v>110504769</v>
      </c>
      <c r="D10" s="6">
        <v>151936401</v>
      </c>
      <c r="E10" s="7">
        <v>258290156</v>
      </c>
      <c r="F10" s="8">
        <v>305950000</v>
      </c>
      <c r="G10" s="6">
        <v>305950000</v>
      </c>
      <c r="H10" s="6">
        <v>167156995</v>
      </c>
      <c r="I10" s="9">
        <v>167156995</v>
      </c>
      <c r="J10" s="10">
        <v>63050000</v>
      </c>
      <c r="K10" s="6">
        <v>84723199</v>
      </c>
      <c r="L10" s="7">
        <v>66714290</v>
      </c>
    </row>
    <row r="11" spans="1:12" ht="13.5">
      <c r="A11" s="48" t="s">
        <v>24</v>
      </c>
      <c r="B11" s="47"/>
      <c r="C11" s="21">
        <f>SUM(C6:C10)</f>
        <v>1736945491</v>
      </c>
      <c r="D11" s="21">
        <f aca="true" t="shared" si="1" ref="D11:L11">SUM(D6:D10)</f>
        <v>1770146420</v>
      </c>
      <c r="E11" s="22">
        <f t="shared" si="1"/>
        <v>1774148327</v>
      </c>
      <c r="F11" s="23">
        <f t="shared" si="1"/>
        <v>2655486135</v>
      </c>
      <c r="G11" s="21">
        <f t="shared" si="1"/>
        <v>2655486135</v>
      </c>
      <c r="H11" s="21">
        <f>SUM(H6:H10)</f>
        <v>1463711193</v>
      </c>
      <c r="I11" s="24">
        <f t="shared" si="1"/>
        <v>1419390089</v>
      </c>
      <c r="J11" s="25">
        <f t="shared" si="1"/>
        <v>1586872252</v>
      </c>
      <c r="K11" s="21">
        <f t="shared" si="1"/>
        <v>1556910491</v>
      </c>
      <c r="L11" s="22">
        <f t="shared" si="1"/>
        <v>1700391713</v>
      </c>
    </row>
    <row r="12" spans="1:12" ht="13.5">
      <c r="A12" s="49" t="s">
        <v>25</v>
      </c>
      <c r="B12" s="39"/>
      <c r="C12" s="6">
        <v>251568413</v>
      </c>
      <c r="D12" s="6">
        <v>149404637</v>
      </c>
      <c r="E12" s="7">
        <v>175429575</v>
      </c>
      <c r="F12" s="8">
        <v>195400000</v>
      </c>
      <c r="G12" s="6">
        <v>195400000</v>
      </c>
      <c r="H12" s="6">
        <v>143203113</v>
      </c>
      <c r="I12" s="9">
        <v>143203113</v>
      </c>
      <c r="J12" s="10">
        <v>193812146</v>
      </c>
      <c r="K12" s="6">
        <v>199000000</v>
      </c>
      <c r="L12" s="7">
        <v>196936000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>
        <v>-1832239</v>
      </c>
      <c r="D14" s="6"/>
      <c r="E14" s="7">
        <v>8937449</v>
      </c>
      <c r="F14" s="8">
        <v>64258750</v>
      </c>
      <c r="G14" s="6">
        <v>64258750</v>
      </c>
      <c r="H14" s="6">
        <v>56536801</v>
      </c>
      <c r="I14" s="9">
        <v>56536802</v>
      </c>
      <c r="J14" s="10">
        <v>575000000</v>
      </c>
      <c r="K14" s="6">
        <v>633000000</v>
      </c>
      <c r="L14" s="7">
        <v>561000000</v>
      </c>
    </row>
    <row r="15" spans="1:12" ht="13.5">
      <c r="A15" s="49" t="s">
        <v>28</v>
      </c>
      <c r="B15" s="39" t="s">
        <v>29</v>
      </c>
      <c r="C15" s="6">
        <v>43277707</v>
      </c>
      <c r="D15" s="6">
        <v>102888674</v>
      </c>
      <c r="E15" s="7">
        <v>32363729</v>
      </c>
      <c r="F15" s="8">
        <v>15783600</v>
      </c>
      <c r="G15" s="6">
        <v>15783600</v>
      </c>
      <c r="H15" s="6">
        <v>19459024</v>
      </c>
      <c r="I15" s="9">
        <v>19459024</v>
      </c>
      <c r="J15" s="10">
        <v>288706503</v>
      </c>
      <c r="K15" s="6">
        <v>150853767</v>
      </c>
      <c r="L15" s="7">
        <v>53500000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25000000</v>
      </c>
      <c r="F18" s="18">
        <v>50200000</v>
      </c>
      <c r="G18" s="16">
        <v>50200000</v>
      </c>
      <c r="H18" s="16">
        <v>21395220</v>
      </c>
      <c r="I18" s="19">
        <v>21395220</v>
      </c>
      <c r="J18" s="20">
        <v>14000000</v>
      </c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2198623138</v>
      </c>
      <c r="D20" s="53">
        <f aca="true" t="shared" si="2" ref="D20:L20">SUM(D26:D33)</f>
        <v>2092477851</v>
      </c>
      <c r="E20" s="54">
        <f t="shared" si="2"/>
        <v>1952715107</v>
      </c>
      <c r="F20" s="55">
        <f t="shared" si="2"/>
        <v>1484080202</v>
      </c>
      <c r="G20" s="53">
        <f t="shared" si="2"/>
        <v>1484080202</v>
      </c>
      <c r="H20" s="53">
        <f>SUM(H26:H33)</f>
        <v>1463123196</v>
      </c>
      <c r="I20" s="56">
        <f t="shared" si="2"/>
        <v>1534650025</v>
      </c>
      <c r="J20" s="57">
        <f t="shared" si="2"/>
        <v>1201893139</v>
      </c>
      <c r="K20" s="53">
        <f t="shared" si="2"/>
        <v>1284171252</v>
      </c>
      <c r="L20" s="54">
        <f t="shared" si="2"/>
        <v>1894452997</v>
      </c>
    </row>
    <row r="21" spans="1:12" ht="13.5">
      <c r="A21" s="46" t="s">
        <v>19</v>
      </c>
      <c r="B21" s="47"/>
      <c r="C21" s="6">
        <v>132387927</v>
      </c>
      <c r="D21" s="6">
        <v>31807856</v>
      </c>
      <c r="E21" s="7">
        <v>63502106</v>
      </c>
      <c r="F21" s="8">
        <v>15472857</v>
      </c>
      <c r="G21" s="6">
        <v>15472857</v>
      </c>
      <c r="H21" s="6">
        <v>1088044</v>
      </c>
      <c r="I21" s="9">
        <v>1088044</v>
      </c>
      <c r="J21" s="10">
        <v>249229160</v>
      </c>
      <c r="K21" s="6">
        <v>236515232</v>
      </c>
      <c r="L21" s="7">
        <v>287452997</v>
      </c>
    </row>
    <row r="22" spans="1:12" ht="13.5">
      <c r="A22" s="46" t="s">
        <v>20</v>
      </c>
      <c r="B22" s="47"/>
      <c r="C22" s="6">
        <v>229347799</v>
      </c>
      <c r="D22" s="6">
        <v>454213391</v>
      </c>
      <c r="E22" s="7">
        <v>330967827</v>
      </c>
      <c r="F22" s="8">
        <v>302664750</v>
      </c>
      <c r="G22" s="6">
        <v>302664750</v>
      </c>
      <c r="H22" s="6">
        <v>331745252</v>
      </c>
      <c r="I22" s="9">
        <v>331745253</v>
      </c>
      <c r="J22" s="10">
        <v>35000000</v>
      </c>
      <c r="K22" s="6">
        <v>85951000</v>
      </c>
      <c r="L22" s="7">
        <v>65200000</v>
      </c>
    </row>
    <row r="23" spans="1:12" ht="13.5">
      <c r="A23" s="46" t="s">
        <v>21</v>
      </c>
      <c r="B23" s="47"/>
      <c r="C23" s="6">
        <v>433799158</v>
      </c>
      <c r="D23" s="6">
        <v>260612260</v>
      </c>
      <c r="E23" s="7">
        <v>402165588</v>
      </c>
      <c r="F23" s="8">
        <v>255500000</v>
      </c>
      <c r="G23" s="6">
        <v>255500000</v>
      </c>
      <c r="H23" s="6">
        <v>370506784</v>
      </c>
      <c r="I23" s="9">
        <v>370506784</v>
      </c>
      <c r="J23" s="10">
        <v>12000000</v>
      </c>
      <c r="K23" s="6">
        <v>17000000</v>
      </c>
      <c r="L23" s="7">
        <v>42000000</v>
      </c>
    </row>
    <row r="24" spans="1:12" ht="13.5">
      <c r="A24" s="46" t="s">
        <v>22</v>
      </c>
      <c r="B24" s="47"/>
      <c r="C24" s="6">
        <v>452845985</v>
      </c>
      <c r="D24" s="6">
        <v>124981782</v>
      </c>
      <c r="E24" s="7">
        <v>51201528</v>
      </c>
      <c r="F24" s="8">
        <v>60000000</v>
      </c>
      <c r="G24" s="6">
        <v>60000000</v>
      </c>
      <c r="H24" s="6">
        <v>11675308</v>
      </c>
      <c r="I24" s="9">
        <v>11675308</v>
      </c>
      <c r="J24" s="10">
        <v>18991547</v>
      </c>
      <c r="K24" s="6">
        <v>28227020</v>
      </c>
      <c r="L24" s="7">
        <v>100000000</v>
      </c>
    </row>
    <row r="25" spans="1:12" ht="13.5">
      <c r="A25" s="46" t="s">
        <v>23</v>
      </c>
      <c r="B25" s="47"/>
      <c r="C25" s="6">
        <v>47527601</v>
      </c>
      <c r="D25" s="6">
        <v>22422805</v>
      </c>
      <c r="E25" s="7">
        <v>47032139</v>
      </c>
      <c r="F25" s="8">
        <v>110097344</v>
      </c>
      <c r="G25" s="6">
        <v>110097344</v>
      </c>
      <c r="H25" s="6">
        <v>56852404</v>
      </c>
      <c r="I25" s="9">
        <v>56852404</v>
      </c>
      <c r="J25" s="10">
        <v>39500000</v>
      </c>
      <c r="K25" s="6">
        <v>72800000</v>
      </c>
      <c r="L25" s="7">
        <v>74800000</v>
      </c>
    </row>
    <row r="26" spans="1:12" ht="13.5">
      <c r="A26" s="48" t="s">
        <v>24</v>
      </c>
      <c r="B26" s="58"/>
      <c r="C26" s="21">
        <f aca="true" t="shared" si="3" ref="C26:L26">SUM(C21:C25)</f>
        <v>1295908470</v>
      </c>
      <c r="D26" s="21">
        <f t="shared" si="3"/>
        <v>894038094</v>
      </c>
      <c r="E26" s="22">
        <f t="shared" si="3"/>
        <v>894869188</v>
      </c>
      <c r="F26" s="23">
        <f t="shared" si="3"/>
        <v>743734951</v>
      </c>
      <c r="G26" s="21">
        <f t="shared" si="3"/>
        <v>743734951</v>
      </c>
      <c r="H26" s="21">
        <f>SUM(H21:H25)</f>
        <v>771867792</v>
      </c>
      <c r="I26" s="24">
        <f t="shared" si="3"/>
        <v>771867793</v>
      </c>
      <c r="J26" s="25">
        <f t="shared" si="3"/>
        <v>354720707</v>
      </c>
      <c r="K26" s="21">
        <f t="shared" si="3"/>
        <v>440493252</v>
      </c>
      <c r="L26" s="22">
        <f t="shared" si="3"/>
        <v>569452997</v>
      </c>
    </row>
    <row r="27" spans="1:12" ht="13.5">
      <c r="A27" s="49" t="s">
        <v>25</v>
      </c>
      <c r="B27" s="59"/>
      <c r="C27" s="6">
        <v>268134195</v>
      </c>
      <c r="D27" s="6">
        <v>196714138</v>
      </c>
      <c r="E27" s="7">
        <v>113636175</v>
      </c>
      <c r="F27" s="8">
        <v>55500000</v>
      </c>
      <c r="G27" s="6">
        <v>55500000</v>
      </c>
      <c r="H27" s="6">
        <v>55784157</v>
      </c>
      <c r="I27" s="9">
        <v>55784157</v>
      </c>
      <c r="J27" s="10">
        <v>81000000</v>
      </c>
      <c r="K27" s="6">
        <v>88178000</v>
      </c>
      <c r="L27" s="7">
        <v>387000000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>
        <v>451788857</v>
      </c>
      <c r="D29" s="6">
        <v>873235026</v>
      </c>
      <c r="E29" s="7">
        <v>829299972</v>
      </c>
      <c r="F29" s="8">
        <v>534845251</v>
      </c>
      <c r="G29" s="6">
        <v>534845251</v>
      </c>
      <c r="H29" s="6">
        <v>524708496</v>
      </c>
      <c r="I29" s="9">
        <v>596235323</v>
      </c>
      <c r="J29" s="10">
        <v>363422432</v>
      </c>
      <c r="K29" s="6">
        <v>375500000</v>
      </c>
      <c r="L29" s="7">
        <v>381000000</v>
      </c>
    </row>
    <row r="30" spans="1:12" ht="13.5">
      <c r="A30" s="49" t="s">
        <v>28</v>
      </c>
      <c r="B30" s="39" t="s">
        <v>29</v>
      </c>
      <c r="C30" s="6">
        <v>181015074</v>
      </c>
      <c r="D30" s="6">
        <v>128490593</v>
      </c>
      <c r="E30" s="7">
        <v>114909772</v>
      </c>
      <c r="F30" s="8">
        <v>150000000</v>
      </c>
      <c r="G30" s="6">
        <v>150000000</v>
      </c>
      <c r="H30" s="6">
        <v>110762751</v>
      </c>
      <c r="I30" s="9">
        <v>110762752</v>
      </c>
      <c r="J30" s="10">
        <v>402750000</v>
      </c>
      <c r="K30" s="6">
        <v>380000000</v>
      </c>
      <c r="L30" s="7">
        <v>557000000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>
        <v>1776542</v>
      </c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1514306162</v>
      </c>
      <c r="D36" s="6">
        <f t="shared" si="4"/>
        <v>1503019213</v>
      </c>
      <c r="E36" s="7">
        <f t="shared" si="4"/>
        <v>1411178277</v>
      </c>
      <c r="F36" s="8">
        <f t="shared" si="4"/>
        <v>1171008992</v>
      </c>
      <c r="G36" s="6">
        <f t="shared" si="4"/>
        <v>1171008992</v>
      </c>
      <c r="H36" s="6">
        <f>H6+H21</f>
        <v>1098020615</v>
      </c>
      <c r="I36" s="9">
        <f t="shared" si="4"/>
        <v>1053699510</v>
      </c>
      <c r="J36" s="10">
        <f t="shared" si="4"/>
        <v>1151376054</v>
      </c>
      <c r="K36" s="6">
        <f t="shared" si="4"/>
        <v>820555756</v>
      </c>
      <c r="L36" s="7">
        <f t="shared" si="4"/>
        <v>1047685813</v>
      </c>
    </row>
    <row r="37" spans="1:12" ht="13.5">
      <c r="A37" s="46" t="s">
        <v>20</v>
      </c>
      <c r="B37" s="47"/>
      <c r="C37" s="6">
        <f t="shared" si="4"/>
        <v>420579909</v>
      </c>
      <c r="D37" s="6">
        <f t="shared" si="4"/>
        <v>551068391</v>
      </c>
      <c r="E37" s="7">
        <f t="shared" si="4"/>
        <v>430984289</v>
      </c>
      <c r="F37" s="8">
        <f t="shared" si="4"/>
        <v>1428664750</v>
      </c>
      <c r="G37" s="6">
        <f t="shared" si="4"/>
        <v>1428664750</v>
      </c>
      <c r="H37" s="6">
        <f>H7+H22</f>
        <v>491987734</v>
      </c>
      <c r="I37" s="9">
        <f t="shared" si="4"/>
        <v>491987736</v>
      </c>
      <c r="J37" s="10">
        <f t="shared" si="4"/>
        <v>470200000</v>
      </c>
      <c r="K37" s="6">
        <f t="shared" si="4"/>
        <v>739651788</v>
      </c>
      <c r="L37" s="7">
        <f t="shared" si="4"/>
        <v>701144607</v>
      </c>
    </row>
    <row r="38" spans="1:12" ht="13.5">
      <c r="A38" s="46" t="s">
        <v>21</v>
      </c>
      <c r="B38" s="47"/>
      <c r="C38" s="6">
        <f t="shared" si="4"/>
        <v>483170132</v>
      </c>
      <c r="D38" s="6">
        <f t="shared" si="4"/>
        <v>309255922</v>
      </c>
      <c r="E38" s="7">
        <f t="shared" si="4"/>
        <v>470331126</v>
      </c>
      <c r="F38" s="8">
        <f t="shared" si="4"/>
        <v>323500000</v>
      </c>
      <c r="G38" s="6">
        <f t="shared" si="4"/>
        <v>323500000</v>
      </c>
      <c r="H38" s="6">
        <f>H8+H23</f>
        <v>409885929</v>
      </c>
      <c r="I38" s="9">
        <f t="shared" si="4"/>
        <v>409885929</v>
      </c>
      <c r="J38" s="10">
        <f t="shared" si="4"/>
        <v>168475358</v>
      </c>
      <c r="K38" s="6">
        <f t="shared" si="4"/>
        <v>207673000</v>
      </c>
      <c r="L38" s="7">
        <f t="shared" si="4"/>
        <v>272500000</v>
      </c>
    </row>
    <row r="39" spans="1:12" ht="13.5">
      <c r="A39" s="46" t="s">
        <v>22</v>
      </c>
      <c r="B39" s="47"/>
      <c r="C39" s="6">
        <f t="shared" si="4"/>
        <v>456765388</v>
      </c>
      <c r="D39" s="6">
        <f t="shared" si="4"/>
        <v>126481782</v>
      </c>
      <c r="E39" s="7">
        <f t="shared" si="4"/>
        <v>51201528</v>
      </c>
      <c r="F39" s="8">
        <f t="shared" si="4"/>
        <v>60000000</v>
      </c>
      <c r="G39" s="6">
        <f t="shared" si="4"/>
        <v>60000000</v>
      </c>
      <c r="H39" s="6">
        <f>H9+H24</f>
        <v>11675308</v>
      </c>
      <c r="I39" s="9">
        <f t="shared" si="4"/>
        <v>11675308</v>
      </c>
      <c r="J39" s="10">
        <f t="shared" si="4"/>
        <v>48991547</v>
      </c>
      <c r="K39" s="6">
        <f t="shared" si="4"/>
        <v>72000000</v>
      </c>
      <c r="L39" s="7">
        <f t="shared" si="4"/>
        <v>107000000</v>
      </c>
    </row>
    <row r="40" spans="1:12" ht="13.5">
      <c r="A40" s="46" t="s">
        <v>23</v>
      </c>
      <c r="B40" s="47"/>
      <c r="C40" s="6">
        <f t="shared" si="4"/>
        <v>158032370</v>
      </c>
      <c r="D40" s="6">
        <f t="shared" si="4"/>
        <v>174359206</v>
      </c>
      <c r="E40" s="7">
        <f t="shared" si="4"/>
        <v>305322295</v>
      </c>
      <c r="F40" s="8">
        <f t="shared" si="4"/>
        <v>416047344</v>
      </c>
      <c r="G40" s="6">
        <f t="shared" si="4"/>
        <v>416047344</v>
      </c>
      <c r="H40" s="6">
        <f>H10+H25</f>
        <v>224009399</v>
      </c>
      <c r="I40" s="9">
        <f t="shared" si="4"/>
        <v>224009399</v>
      </c>
      <c r="J40" s="10">
        <f t="shared" si="4"/>
        <v>102550000</v>
      </c>
      <c r="K40" s="6">
        <f t="shared" si="4"/>
        <v>157523199</v>
      </c>
      <c r="L40" s="7">
        <f t="shared" si="4"/>
        <v>141514290</v>
      </c>
    </row>
    <row r="41" spans="1:12" ht="13.5">
      <c r="A41" s="48" t="s">
        <v>24</v>
      </c>
      <c r="B41" s="47"/>
      <c r="C41" s="21">
        <f>SUM(C36:C40)</f>
        <v>3032853961</v>
      </c>
      <c r="D41" s="21">
        <f aca="true" t="shared" si="5" ref="D41:L41">SUM(D36:D40)</f>
        <v>2664184514</v>
      </c>
      <c r="E41" s="22">
        <f t="shared" si="5"/>
        <v>2669017515</v>
      </c>
      <c r="F41" s="23">
        <f t="shared" si="5"/>
        <v>3399221086</v>
      </c>
      <c r="G41" s="21">
        <f t="shared" si="5"/>
        <v>3399221086</v>
      </c>
      <c r="H41" s="21">
        <f>SUM(H36:H40)</f>
        <v>2235578985</v>
      </c>
      <c r="I41" s="24">
        <f t="shared" si="5"/>
        <v>2191257882</v>
      </c>
      <c r="J41" s="25">
        <f t="shared" si="5"/>
        <v>1941592959</v>
      </c>
      <c r="K41" s="21">
        <f t="shared" si="5"/>
        <v>1997403743</v>
      </c>
      <c r="L41" s="22">
        <f t="shared" si="5"/>
        <v>2269844710</v>
      </c>
    </row>
    <row r="42" spans="1:12" ht="13.5">
      <c r="A42" s="49" t="s">
        <v>25</v>
      </c>
      <c r="B42" s="39"/>
      <c r="C42" s="6">
        <f t="shared" si="4"/>
        <v>519702608</v>
      </c>
      <c r="D42" s="6">
        <f t="shared" si="4"/>
        <v>346118775</v>
      </c>
      <c r="E42" s="61">
        <f t="shared" si="4"/>
        <v>289065750</v>
      </c>
      <c r="F42" s="62">
        <f t="shared" si="4"/>
        <v>250900000</v>
      </c>
      <c r="G42" s="60">
        <f t="shared" si="4"/>
        <v>250900000</v>
      </c>
      <c r="H42" s="60">
        <f t="shared" si="4"/>
        <v>198987270</v>
      </c>
      <c r="I42" s="63">
        <f t="shared" si="4"/>
        <v>198987270</v>
      </c>
      <c r="J42" s="64">
        <f t="shared" si="4"/>
        <v>274812146</v>
      </c>
      <c r="K42" s="60">
        <f t="shared" si="4"/>
        <v>287178000</v>
      </c>
      <c r="L42" s="61">
        <f t="shared" si="4"/>
        <v>583936000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449956618</v>
      </c>
      <c r="D44" s="6">
        <f t="shared" si="4"/>
        <v>873235026</v>
      </c>
      <c r="E44" s="61">
        <f t="shared" si="4"/>
        <v>838237421</v>
      </c>
      <c r="F44" s="62">
        <f t="shared" si="4"/>
        <v>599104001</v>
      </c>
      <c r="G44" s="60">
        <f t="shared" si="4"/>
        <v>599104001</v>
      </c>
      <c r="H44" s="60">
        <f t="shared" si="4"/>
        <v>581245297</v>
      </c>
      <c r="I44" s="63">
        <f t="shared" si="4"/>
        <v>652772125</v>
      </c>
      <c r="J44" s="64">
        <f t="shared" si="4"/>
        <v>938422432</v>
      </c>
      <c r="K44" s="60">
        <f t="shared" si="4"/>
        <v>1008500000</v>
      </c>
      <c r="L44" s="61">
        <f t="shared" si="4"/>
        <v>942000000</v>
      </c>
    </row>
    <row r="45" spans="1:12" ht="13.5">
      <c r="A45" s="49" t="s">
        <v>28</v>
      </c>
      <c r="B45" s="39" t="s">
        <v>29</v>
      </c>
      <c r="C45" s="6">
        <f t="shared" si="4"/>
        <v>224292781</v>
      </c>
      <c r="D45" s="6">
        <f t="shared" si="4"/>
        <v>231379267</v>
      </c>
      <c r="E45" s="61">
        <f t="shared" si="4"/>
        <v>147273501</v>
      </c>
      <c r="F45" s="62">
        <f t="shared" si="4"/>
        <v>165783600</v>
      </c>
      <c r="G45" s="60">
        <f t="shared" si="4"/>
        <v>165783600</v>
      </c>
      <c r="H45" s="60">
        <f t="shared" si="4"/>
        <v>130221775</v>
      </c>
      <c r="I45" s="63">
        <f t="shared" si="4"/>
        <v>130221776</v>
      </c>
      <c r="J45" s="64">
        <f t="shared" si="4"/>
        <v>691456503</v>
      </c>
      <c r="K45" s="60">
        <f t="shared" si="4"/>
        <v>530853767</v>
      </c>
      <c r="L45" s="61">
        <f t="shared" si="4"/>
        <v>610500000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1776542</v>
      </c>
      <c r="D48" s="6">
        <f t="shared" si="4"/>
        <v>0</v>
      </c>
      <c r="E48" s="61">
        <f t="shared" si="4"/>
        <v>25000000</v>
      </c>
      <c r="F48" s="62">
        <f t="shared" si="4"/>
        <v>50200000</v>
      </c>
      <c r="G48" s="60">
        <f t="shared" si="4"/>
        <v>50200000</v>
      </c>
      <c r="H48" s="60">
        <f t="shared" si="4"/>
        <v>21395220</v>
      </c>
      <c r="I48" s="63">
        <f t="shared" si="4"/>
        <v>21395220</v>
      </c>
      <c r="J48" s="64">
        <f t="shared" si="4"/>
        <v>14000000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4228582510</v>
      </c>
      <c r="D49" s="72">
        <f aca="true" t="shared" si="6" ref="D49:L49">SUM(D41:D48)</f>
        <v>4114917582</v>
      </c>
      <c r="E49" s="73">
        <f t="shared" si="6"/>
        <v>3968594187</v>
      </c>
      <c r="F49" s="74">
        <f t="shared" si="6"/>
        <v>4465208687</v>
      </c>
      <c r="G49" s="72">
        <f t="shared" si="6"/>
        <v>4465208687</v>
      </c>
      <c r="H49" s="72">
        <f>SUM(H41:H48)</f>
        <v>3167428547</v>
      </c>
      <c r="I49" s="75">
        <f t="shared" si="6"/>
        <v>3194634273</v>
      </c>
      <c r="J49" s="76">
        <f t="shared" si="6"/>
        <v>3860284040</v>
      </c>
      <c r="K49" s="72">
        <f t="shared" si="6"/>
        <v>3823935510</v>
      </c>
      <c r="L49" s="73">
        <f t="shared" si="6"/>
        <v>4406280710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1514306162</v>
      </c>
      <c r="D52" s="6">
        <v>1503019213</v>
      </c>
      <c r="E52" s="7">
        <v>5448566665</v>
      </c>
      <c r="F52" s="8">
        <v>9021097283</v>
      </c>
      <c r="G52" s="6">
        <v>9021097283</v>
      </c>
      <c r="H52" s="6"/>
      <c r="I52" s="9">
        <v>7619186898</v>
      </c>
      <c r="J52" s="10">
        <v>1151376054</v>
      </c>
      <c r="K52" s="6">
        <v>820555756</v>
      </c>
      <c r="L52" s="7">
        <v>1047685813</v>
      </c>
    </row>
    <row r="53" spans="1:12" ht="13.5">
      <c r="A53" s="79" t="s">
        <v>20</v>
      </c>
      <c r="B53" s="47"/>
      <c r="C53" s="6">
        <v>420579909</v>
      </c>
      <c r="D53" s="6">
        <v>551068391</v>
      </c>
      <c r="E53" s="7">
        <v>4022692809</v>
      </c>
      <c r="F53" s="8">
        <v>5841379051</v>
      </c>
      <c r="G53" s="6">
        <v>5841379051</v>
      </c>
      <c r="H53" s="6"/>
      <c r="I53" s="9">
        <v>4457848671</v>
      </c>
      <c r="J53" s="10">
        <v>470200000</v>
      </c>
      <c r="K53" s="6">
        <v>739651788</v>
      </c>
      <c r="L53" s="7">
        <v>701144607</v>
      </c>
    </row>
    <row r="54" spans="1:12" ht="13.5">
      <c r="A54" s="79" t="s">
        <v>21</v>
      </c>
      <c r="B54" s="47"/>
      <c r="C54" s="6">
        <v>483170132</v>
      </c>
      <c r="D54" s="6">
        <v>309255922</v>
      </c>
      <c r="E54" s="7">
        <v>3132294509</v>
      </c>
      <c r="F54" s="8">
        <v>5775093596</v>
      </c>
      <c r="G54" s="6">
        <v>5775093596</v>
      </c>
      <c r="H54" s="6"/>
      <c r="I54" s="9">
        <v>3082823086</v>
      </c>
      <c r="J54" s="10">
        <v>168475358</v>
      </c>
      <c r="K54" s="6">
        <v>207673000</v>
      </c>
      <c r="L54" s="7">
        <v>272500000</v>
      </c>
    </row>
    <row r="55" spans="1:12" ht="13.5">
      <c r="A55" s="79" t="s">
        <v>22</v>
      </c>
      <c r="B55" s="47"/>
      <c r="C55" s="6">
        <v>456765388</v>
      </c>
      <c r="D55" s="6">
        <v>126481782</v>
      </c>
      <c r="E55" s="7">
        <v>2812113496</v>
      </c>
      <c r="F55" s="8">
        <v>247755511</v>
      </c>
      <c r="G55" s="6">
        <v>247755511</v>
      </c>
      <c r="H55" s="6"/>
      <c r="I55" s="9">
        <v>2754732272</v>
      </c>
      <c r="J55" s="10">
        <v>48991547</v>
      </c>
      <c r="K55" s="6">
        <v>72000000</v>
      </c>
      <c r="L55" s="7">
        <v>107000000</v>
      </c>
    </row>
    <row r="56" spans="1:12" ht="13.5">
      <c r="A56" s="79" t="s">
        <v>23</v>
      </c>
      <c r="B56" s="47"/>
      <c r="C56" s="6">
        <v>158032370</v>
      </c>
      <c r="D56" s="6">
        <v>174359206</v>
      </c>
      <c r="E56" s="7">
        <v>9567715729</v>
      </c>
      <c r="F56" s="8">
        <v>8275539940</v>
      </c>
      <c r="G56" s="6">
        <v>8275539940</v>
      </c>
      <c r="H56" s="6"/>
      <c r="I56" s="9">
        <v>9269042641</v>
      </c>
      <c r="J56" s="10">
        <v>102550000</v>
      </c>
      <c r="K56" s="6">
        <v>157523199</v>
      </c>
      <c r="L56" s="7">
        <v>141514290</v>
      </c>
    </row>
    <row r="57" spans="1:12" ht="13.5">
      <c r="A57" s="80" t="s">
        <v>24</v>
      </c>
      <c r="B57" s="47"/>
      <c r="C57" s="21">
        <f>SUM(C52:C56)</f>
        <v>3032853961</v>
      </c>
      <c r="D57" s="21">
        <f aca="true" t="shared" si="7" ref="D57:L57">SUM(D52:D56)</f>
        <v>2664184514</v>
      </c>
      <c r="E57" s="22">
        <f t="shared" si="7"/>
        <v>24983383208</v>
      </c>
      <c r="F57" s="23">
        <f t="shared" si="7"/>
        <v>29160865381</v>
      </c>
      <c r="G57" s="21">
        <f t="shared" si="7"/>
        <v>29160865381</v>
      </c>
      <c r="H57" s="21">
        <f>SUM(H52:H56)</f>
        <v>0</v>
      </c>
      <c r="I57" s="24">
        <f t="shared" si="7"/>
        <v>27183633568</v>
      </c>
      <c r="J57" s="25">
        <f t="shared" si="7"/>
        <v>1941592959</v>
      </c>
      <c r="K57" s="21">
        <f t="shared" si="7"/>
        <v>1997403743</v>
      </c>
      <c r="L57" s="22">
        <f t="shared" si="7"/>
        <v>2269844710</v>
      </c>
    </row>
    <row r="58" spans="1:12" ht="13.5">
      <c r="A58" s="77" t="s">
        <v>25</v>
      </c>
      <c r="B58" s="39"/>
      <c r="C58" s="6">
        <v>519702608</v>
      </c>
      <c r="D58" s="6">
        <v>346118775</v>
      </c>
      <c r="E58" s="7">
        <v>2375035224</v>
      </c>
      <c r="F58" s="8">
        <v>3469992030</v>
      </c>
      <c r="G58" s="6">
        <v>3469992030</v>
      </c>
      <c r="H58" s="6"/>
      <c r="I58" s="9">
        <v>3144254415</v>
      </c>
      <c r="J58" s="10">
        <v>274812146</v>
      </c>
      <c r="K58" s="6">
        <v>287178000</v>
      </c>
      <c r="L58" s="7">
        <v>583936000</v>
      </c>
    </row>
    <row r="59" spans="1:12" ht="13.5">
      <c r="A59" s="77" t="s">
        <v>26</v>
      </c>
      <c r="B59" s="39"/>
      <c r="C59" s="11"/>
      <c r="D59" s="11"/>
      <c r="E59" s="12">
        <v>3629977496</v>
      </c>
      <c r="F59" s="13">
        <v>3610708187</v>
      </c>
      <c r="G59" s="11">
        <v>3610708187</v>
      </c>
      <c r="H59" s="11"/>
      <c r="I59" s="14">
        <v>3648494461</v>
      </c>
      <c r="J59" s="15"/>
      <c r="K59" s="11"/>
      <c r="L59" s="12"/>
    </row>
    <row r="60" spans="1:12" ht="13.5">
      <c r="A60" s="77" t="s">
        <v>27</v>
      </c>
      <c r="B60" s="39"/>
      <c r="C60" s="6">
        <v>449956618</v>
      </c>
      <c r="D60" s="6">
        <v>873235026</v>
      </c>
      <c r="E60" s="7">
        <v>915442255</v>
      </c>
      <c r="F60" s="8">
        <v>932301951</v>
      </c>
      <c r="G60" s="6">
        <v>932301951</v>
      </c>
      <c r="H60" s="6"/>
      <c r="I60" s="9">
        <v>773100457</v>
      </c>
      <c r="J60" s="10">
        <v>938422432</v>
      </c>
      <c r="K60" s="6">
        <v>1008500000</v>
      </c>
      <c r="L60" s="7">
        <v>942000000</v>
      </c>
    </row>
    <row r="61" spans="1:12" ht="13.5">
      <c r="A61" s="77" t="s">
        <v>28</v>
      </c>
      <c r="B61" s="39" t="s">
        <v>29</v>
      </c>
      <c r="C61" s="6">
        <v>224292781</v>
      </c>
      <c r="D61" s="6">
        <v>231379267</v>
      </c>
      <c r="E61" s="7">
        <v>4122966725</v>
      </c>
      <c r="F61" s="8">
        <v>3236624637</v>
      </c>
      <c r="G61" s="6">
        <v>3236624637</v>
      </c>
      <c r="H61" s="6"/>
      <c r="I61" s="9">
        <v>3744043102</v>
      </c>
      <c r="J61" s="10">
        <v>691456503</v>
      </c>
      <c r="K61" s="6">
        <v>530853767</v>
      </c>
      <c r="L61" s="7">
        <v>610500000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>
        <v>16792560</v>
      </c>
      <c r="F63" s="8">
        <v>16275349</v>
      </c>
      <c r="G63" s="6">
        <v>16275349</v>
      </c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1776542</v>
      </c>
      <c r="D64" s="6"/>
      <c r="E64" s="7">
        <v>287174382</v>
      </c>
      <c r="F64" s="8">
        <v>153871186</v>
      </c>
      <c r="G64" s="6">
        <v>153871186</v>
      </c>
      <c r="H64" s="6"/>
      <c r="I64" s="9">
        <v>436078898</v>
      </c>
      <c r="J64" s="10">
        <v>14000000</v>
      </c>
      <c r="K64" s="6"/>
      <c r="L64" s="7"/>
    </row>
    <row r="65" spans="1:12" ht="13.5">
      <c r="A65" s="70" t="s">
        <v>40</v>
      </c>
      <c r="B65" s="71"/>
      <c r="C65" s="72">
        <f>SUM(C57:C64)</f>
        <v>4228582510</v>
      </c>
      <c r="D65" s="72">
        <f aca="true" t="shared" si="8" ref="D65:L65">SUM(D57:D64)</f>
        <v>4114917582</v>
      </c>
      <c r="E65" s="73">
        <f t="shared" si="8"/>
        <v>36330771850</v>
      </c>
      <c r="F65" s="74">
        <f t="shared" si="8"/>
        <v>40580638721</v>
      </c>
      <c r="G65" s="72">
        <f t="shared" si="8"/>
        <v>40580638721</v>
      </c>
      <c r="H65" s="72">
        <f>SUM(H57:H64)</f>
        <v>0</v>
      </c>
      <c r="I65" s="75">
        <f t="shared" si="8"/>
        <v>38929604901</v>
      </c>
      <c r="J65" s="82">
        <f t="shared" si="8"/>
        <v>3860284040</v>
      </c>
      <c r="K65" s="72">
        <f t="shared" si="8"/>
        <v>3823935510</v>
      </c>
      <c r="L65" s="73">
        <f t="shared" si="8"/>
        <v>4406280710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1256760093</v>
      </c>
      <c r="D68" s="60">
        <v>1507836554</v>
      </c>
      <c r="E68" s="61">
        <v>1417534570</v>
      </c>
      <c r="F68" s="62">
        <v>1258208413</v>
      </c>
      <c r="G68" s="60">
        <v>1512927216</v>
      </c>
      <c r="H68" s="60"/>
      <c r="I68" s="63">
        <v>1546230626</v>
      </c>
      <c r="J68" s="64">
        <v>1961301772</v>
      </c>
      <c r="K68" s="60">
        <v>2106141144</v>
      </c>
      <c r="L68" s="61">
        <v>2225084146</v>
      </c>
    </row>
    <row r="69" spans="1:12" ht="13.5">
      <c r="A69" s="84" t="s">
        <v>43</v>
      </c>
      <c r="B69" s="39" t="s">
        <v>44</v>
      </c>
      <c r="C69" s="60">
        <f>SUM(C75:C79)</f>
        <v>1302647009</v>
      </c>
      <c r="D69" s="60">
        <f aca="true" t="shared" si="9" ref="D69:L69">SUM(D75:D79)</f>
        <v>1488778392</v>
      </c>
      <c r="E69" s="61">
        <f t="shared" si="9"/>
        <v>1518031041</v>
      </c>
      <c r="F69" s="62">
        <f t="shared" si="9"/>
        <v>1477247820</v>
      </c>
      <c r="G69" s="60">
        <f t="shared" si="9"/>
        <v>1477247820</v>
      </c>
      <c r="H69" s="60">
        <f>SUM(H75:H79)</f>
        <v>1111523815</v>
      </c>
      <c r="I69" s="63">
        <f t="shared" si="9"/>
        <v>1061466368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>
        <v>118181343</v>
      </c>
      <c r="D70" s="6">
        <v>150252090</v>
      </c>
      <c r="E70" s="7">
        <v>125440770</v>
      </c>
      <c r="F70" s="8">
        <v>131315993</v>
      </c>
      <c r="G70" s="6">
        <v>131315993</v>
      </c>
      <c r="H70" s="6">
        <v>92604445</v>
      </c>
      <c r="I70" s="9">
        <v>92816611</v>
      </c>
      <c r="J70" s="10"/>
      <c r="K70" s="6"/>
      <c r="L70" s="7"/>
    </row>
    <row r="71" spans="1:12" ht="13.5">
      <c r="A71" s="79" t="s">
        <v>20</v>
      </c>
      <c r="B71" s="47"/>
      <c r="C71" s="6">
        <v>416348631</v>
      </c>
      <c r="D71" s="6">
        <v>352956426</v>
      </c>
      <c r="E71" s="7">
        <v>500060157</v>
      </c>
      <c r="F71" s="8">
        <v>365513823</v>
      </c>
      <c r="G71" s="6">
        <v>365513823</v>
      </c>
      <c r="H71" s="6">
        <v>305917342</v>
      </c>
      <c r="I71" s="9">
        <v>295186446</v>
      </c>
      <c r="J71" s="10"/>
      <c r="K71" s="6"/>
      <c r="L71" s="7"/>
    </row>
    <row r="72" spans="1:12" ht="13.5">
      <c r="A72" s="79" t="s">
        <v>21</v>
      </c>
      <c r="B72" s="47"/>
      <c r="C72" s="6">
        <v>54602984</v>
      </c>
      <c r="D72" s="6">
        <v>84067422</v>
      </c>
      <c r="E72" s="7">
        <v>152795507</v>
      </c>
      <c r="F72" s="8">
        <v>207798356</v>
      </c>
      <c r="G72" s="6">
        <v>207798356</v>
      </c>
      <c r="H72" s="6">
        <v>184445970</v>
      </c>
      <c r="I72" s="9">
        <v>119005588</v>
      </c>
      <c r="J72" s="10"/>
      <c r="K72" s="6"/>
      <c r="L72" s="7"/>
    </row>
    <row r="73" spans="1:12" ht="13.5">
      <c r="A73" s="79" t="s">
        <v>22</v>
      </c>
      <c r="B73" s="47"/>
      <c r="C73" s="6">
        <v>55382217</v>
      </c>
      <c r="D73" s="6">
        <v>57265859</v>
      </c>
      <c r="E73" s="7">
        <v>60032893</v>
      </c>
      <c r="F73" s="8">
        <v>55141123</v>
      </c>
      <c r="G73" s="6">
        <v>55141123</v>
      </c>
      <c r="H73" s="6">
        <v>52053323</v>
      </c>
      <c r="I73" s="9">
        <v>58478010</v>
      </c>
      <c r="J73" s="10"/>
      <c r="K73" s="6"/>
      <c r="L73" s="7"/>
    </row>
    <row r="74" spans="1:12" ht="13.5">
      <c r="A74" s="79" t="s">
        <v>23</v>
      </c>
      <c r="B74" s="47"/>
      <c r="C74" s="6">
        <v>8307300</v>
      </c>
      <c r="D74" s="6">
        <v>32762251</v>
      </c>
      <c r="E74" s="7">
        <v>18404493</v>
      </c>
      <c r="F74" s="8">
        <v>18043811</v>
      </c>
      <c r="G74" s="6">
        <v>18043811</v>
      </c>
      <c r="H74" s="6">
        <v>11784729</v>
      </c>
      <c r="I74" s="9">
        <v>12381700</v>
      </c>
      <c r="J74" s="10"/>
      <c r="K74" s="6"/>
      <c r="L74" s="7"/>
    </row>
    <row r="75" spans="1:12" ht="13.5">
      <c r="A75" s="85" t="s">
        <v>24</v>
      </c>
      <c r="B75" s="47"/>
      <c r="C75" s="21">
        <f>SUM(C70:C74)</f>
        <v>652822475</v>
      </c>
      <c r="D75" s="21">
        <f aca="true" t="shared" si="10" ref="D75:L75">SUM(D70:D74)</f>
        <v>677304048</v>
      </c>
      <c r="E75" s="22">
        <f t="shared" si="10"/>
        <v>856733820</v>
      </c>
      <c r="F75" s="23">
        <f t="shared" si="10"/>
        <v>777813106</v>
      </c>
      <c r="G75" s="21">
        <f t="shared" si="10"/>
        <v>777813106</v>
      </c>
      <c r="H75" s="21">
        <f>SUM(H70:H74)</f>
        <v>646805809</v>
      </c>
      <c r="I75" s="24">
        <f t="shared" si="10"/>
        <v>577868355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>
        <v>108999276</v>
      </c>
      <c r="D76" s="6">
        <v>216282561</v>
      </c>
      <c r="E76" s="7">
        <v>234389449</v>
      </c>
      <c r="F76" s="8">
        <v>188374809</v>
      </c>
      <c r="G76" s="6">
        <v>188374809</v>
      </c>
      <c r="H76" s="6">
        <v>102274540</v>
      </c>
      <c r="I76" s="9">
        <v>102430273</v>
      </c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540825258</v>
      </c>
      <c r="D79" s="6">
        <v>595191783</v>
      </c>
      <c r="E79" s="7">
        <v>426907772</v>
      </c>
      <c r="F79" s="8">
        <v>511059905</v>
      </c>
      <c r="G79" s="6">
        <v>511059905</v>
      </c>
      <c r="H79" s="6">
        <v>362443466</v>
      </c>
      <c r="I79" s="9">
        <v>381167740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2559407102</v>
      </c>
      <c r="D80" s="72">
        <f aca="true" t="shared" si="11" ref="D80:L80">SUM(D68:D69)</f>
        <v>2996614946</v>
      </c>
      <c r="E80" s="73">
        <f t="shared" si="11"/>
        <v>2935565611</v>
      </c>
      <c r="F80" s="74">
        <f t="shared" si="11"/>
        <v>2735456233</v>
      </c>
      <c r="G80" s="72">
        <f t="shared" si="11"/>
        <v>2990175036</v>
      </c>
      <c r="H80" s="72">
        <f>SUM(H68:H69)</f>
        <v>1111523815</v>
      </c>
      <c r="I80" s="75">
        <f t="shared" si="11"/>
        <v>2607696994</v>
      </c>
      <c r="J80" s="76">
        <f t="shared" si="11"/>
        <v>1961301772</v>
      </c>
      <c r="K80" s="72">
        <f t="shared" si="11"/>
        <v>2106141144</v>
      </c>
      <c r="L80" s="73">
        <f t="shared" si="11"/>
        <v>2225084146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63</v>
      </c>
      <c r="B82" s="94"/>
      <c r="C82" s="95">
        <f aca="true" t="shared" si="12" ref="C82:L82">IF(ISERROR(C20/C5),0,(C20/C5))</f>
        <v>1.0830872619060476</v>
      </c>
      <c r="D82" s="95">
        <f t="shared" si="12"/>
        <v>1.03463051033188</v>
      </c>
      <c r="E82" s="96">
        <f t="shared" si="12"/>
        <v>0.9686667848152877</v>
      </c>
      <c r="F82" s="97">
        <f t="shared" si="12"/>
        <v>0.4978249711367271</v>
      </c>
      <c r="G82" s="95">
        <f t="shared" si="12"/>
        <v>0.4978249711367271</v>
      </c>
      <c r="H82" s="95">
        <f t="shared" si="12"/>
        <v>0.8584865353743761</v>
      </c>
      <c r="I82" s="98">
        <f t="shared" si="12"/>
        <v>0.9244967395618323</v>
      </c>
      <c r="J82" s="99">
        <f t="shared" si="12"/>
        <v>0.4521130201536151</v>
      </c>
      <c r="K82" s="95">
        <f t="shared" si="12"/>
        <v>0.5056261611505835</v>
      </c>
      <c r="L82" s="96">
        <f t="shared" si="12"/>
        <v>0.7542129530601289</v>
      </c>
    </row>
    <row r="83" spans="1:12" ht="13.5">
      <c r="A83" s="93" t="s">
        <v>64</v>
      </c>
      <c r="B83" s="94"/>
      <c r="C83" s="95">
        <f aca="true" t="shared" si="13" ref="C83:L83">IF(ISERROR(C20/C68),0,(C20/C68))</f>
        <v>1.74943742266011</v>
      </c>
      <c r="D83" s="95">
        <f t="shared" si="13"/>
        <v>1.3877351928158654</v>
      </c>
      <c r="E83" s="96">
        <f t="shared" si="13"/>
        <v>1.3775431995284602</v>
      </c>
      <c r="F83" s="97">
        <f t="shared" si="13"/>
        <v>1.1795185810762816</v>
      </c>
      <c r="G83" s="95">
        <f t="shared" si="13"/>
        <v>0.980932979660272</v>
      </c>
      <c r="H83" s="95">
        <f t="shared" si="13"/>
        <v>0</v>
      </c>
      <c r="I83" s="98">
        <f t="shared" si="13"/>
        <v>0.9925104309762909</v>
      </c>
      <c r="J83" s="99">
        <f t="shared" si="13"/>
        <v>0.612803779692909</v>
      </c>
      <c r="K83" s="95">
        <f t="shared" si="13"/>
        <v>0.6097270620529694</v>
      </c>
      <c r="L83" s="96">
        <f t="shared" si="13"/>
        <v>0.8514073503267863</v>
      </c>
    </row>
    <row r="84" spans="1:12" ht="13.5">
      <c r="A84" s="93" t="s">
        <v>65</v>
      </c>
      <c r="B84" s="94"/>
      <c r="C84" s="95">
        <f aca="true" t="shared" si="14" ref="C84:L84">IF(ISERROR(ROUND(C69/C65,3)),0,(ROUND(C69/C65,3)))</f>
        <v>0.308</v>
      </c>
      <c r="D84" s="95">
        <f t="shared" si="14"/>
        <v>0.362</v>
      </c>
      <c r="E84" s="96">
        <f t="shared" si="14"/>
        <v>0.042</v>
      </c>
      <c r="F84" s="97">
        <f t="shared" si="14"/>
        <v>0.036</v>
      </c>
      <c r="G84" s="95">
        <f t="shared" si="14"/>
        <v>0.036</v>
      </c>
      <c r="H84" s="95">
        <f t="shared" si="14"/>
        <v>0</v>
      </c>
      <c r="I84" s="98">
        <f t="shared" si="14"/>
        <v>0.027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66</v>
      </c>
      <c r="B85" s="94"/>
      <c r="C85" s="95">
        <f aca="true" t="shared" si="15" ref="C85:L85">IF(ISERROR(ROUND((C20+C69)/C65,2)),0,(ROUND((C20+C69)/C65,2)))</f>
        <v>0.83</v>
      </c>
      <c r="D85" s="95">
        <f t="shared" si="15"/>
        <v>0.87</v>
      </c>
      <c r="E85" s="96">
        <f t="shared" si="15"/>
        <v>0.1</v>
      </c>
      <c r="F85" s="97">
        <f t="shared" si="15"/>
        <v>0.07</v>
      </c>
      <c r="G85" s="95">
        <f t="shared" si="15"/>
        <v>0.07</v>
      </c>
      <c r="H85" s="95">
        <f t="shared" si="15"/>
        <v>0</v>
      </c>
      <c r="I85" s="98">
        <f t="shared" si="15"/>
        <v>0.07</v>
      </c>
      <c r="J85" s="99">
        <f t="shared" si="15"/>
        <v>0.31</v>
      </c>
      <c r="K85" s="95">
        <f t="shared" si="15"/>
        <v>0.34</v>
      </c>
      <c r="L85" s="96">
        <f t="shared" si="15"/>
        <v>0.43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373382939</v>
      </c>
      <c r="I89" s="9"/>
      <c r="J89" s="10"/>
      <c r="K89" s="6"/>
      <c r="L89" s="26"/>
    </row>
    <row r="90" spans="1:12" ht="13.5">
      <c r="A90" s="86" t="s">
        <v>49</v>
      </c>
      <c r="B90" s="94"/>
      <c r="C90" s="11">
        <v>7929779</v>
      </c>
      <c r="D90" s="11"/>
      <c r="E90" s="12"/>
      <c r="F90" s="13">
        <v>9433525</v>
      </c>
      <c r="G90" s="11">
        <v>10432713</v>
      </c>
      <c r="H90" s="11">
        <v>19620387</v>
      </c>
      <c r="I90" s="14"/>
      <c r="J90" s="15">
        <v>346022950</v>
      </c>
      <c r="K90" s="11">
        <v>391873081</v>
      </c>
      <c r="L90" s="27">
        <v>435421453</v>
      </c>
    </row>
    <row r="91" spans="1:12" ht="13.5">
      <c r="A91" s="86" t="s">
        <v>50</v>
      </c>
      <c r="B91" s="94"/>
      <c r="C91" s="6">
        <v>776956436</v>
      </c>
      <c r="D91" s="6"/>
      <c r="E91" s="7"/>
      <c r="F91" s="8">
        <v>1241046234</v>
      </c>
      <c r="G91" s="6">
        <v>784675651</v>
      </c>
      <c r="H91" s="6">
        <v>968616264</v>
      </c>
      <c r="I91" s="9"/>
      <c r="J91" s="10">
        <v>811507175</v>
      </c>
      <c r="K91" s="6">
        <v>932198600</v>
      </c>
      <c r="L91" s="26">
        <v>1046601853</v>
      </c>
    </row>
    <row r="92" spans="1:12" ht="13.5">
      <c r="A92" s="86" t="s">
        <v>51</v>
      </c>
      <c r="B92" s="94"/>
      <c r="C92" s="6">
        <v>582854801</v>
      </c>
      <c r="D92" s="6"/>
      <c r="E92" s="7"/>
      <c r="F92" s="8">
        <v>226768060</v>
      </c>
      <c r="G92" s="6">
        <v>521342723</v>
      </c>
      <c r="H92" s="6">
        <v>173547688</v>
      </c>
      <c r="I92" s="9"/>
      <c r="J92" s="10">
        <v>40398595</v>
      </c>
      <c r="K92" s="6">
        <v>42027992</v>
      </c>
      <c r="L92" s="26">
        <v>44738229</v>
      </c>
    </row>
    <row r="93" spans="1:12" ht="13.5">
      <c r="A93" s="87" t="s">
        <v>75</v>
      </c>
      <c r="B93" s="71"/>
      <c r="C93" s="72">
        <f>SUM(C89:C92)</f>
        <v>1367741016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1477247819</v>
      </c>
      <c r="G93" s="72">
        <f t="shared" si="16"/>
        <v>1316451087</v>
      </c>
      <c r="H93" s="72">
        <f>SUM(H89:H92)</f>
        <v>1535167278</v>
      </c>
      <c r="I93" s="75">
        <f t="shared" si="16"/>
        <v>0</v>
      </c>
      <c r="J93" s="76">
        <f t="shared" si="16"/>
        <v>1197928720</v>
      </c>
      <c r="K93" s="72">
        <f t="shared" si="16"/>
        <v>1366099673</v>
      </c>
      <c r="L93" s="121">
        <f t="shared" si="16"/>
        <v>1526761535</v>
      </c>
    </row>
    <row r="94" spans="1:12" ht="13.5">
      <c r="A94" s="1" t="s">
        <v>67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68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69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72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73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74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146538832</v>
      </c>
      <c r="D5" s="40">
        <f aca="true" t="shared" si="0" ref="D5:L5">SUM(D11:D18)</f>
        <v>209873475</v>
      </c>
      <c r="E5" s="41">
        <f t="shared" si="0"/>
        <v>193301952</v>
      </c>
      <c r="F5" s="42">
        <f t="shared" si="0"/>
        <v>224155506</v>
      </c>
      <c r="G5" s="40">
        <f t="shared" si="0"/>
        <v>304439414</v>
      </c>
      <c r="H5" s="40">
        <f>SUM(H11:H18)</f>
        <v>152320250</v>
      </c>
      <c r="I5" s="43">
        <f t="shared" si="0"/>
        <v>41994808</v>
      </c>
      <c r="J5" s="44">
        <f t="shared" si="0"/>
        <v>324111189</v>
      </c>
      <c r="K5" s="40">
        <f t="shared" si="0"/>
        <v>240034233</v>
      </c>
      <c r="L5" s="41">
        <f t="shared" si="0"/>
        <v>261510495</v>
      </c>
    </row>
    <row r="6" spans="1:12" ht="13.5">
      <c r="A6" s="46" t="s">
        <v>19</v>
      </c>
      <c r="B6" s="47"/>
      <c r="C6" s="6">
        <v>97480376</v>
      </c>
      <c r="D6" s="6">
        <v>80544819</v>
      </c>
      <c r="E6" s="7">
        <v>53444958</v>
      </c>
      <c r="F6" s="8">
        <v>57498500</v>
      </c>
      <c r="G6" s="6">
        <v>72252433</v>
      </c>
      <c r="H6" s="6">
        <v>47083843</v>
      </c>
      <c r="I6" s="9"/>
      <c r="J6" s="10">
        <v>73981024</v>
      </c>
      <c r="K6" s="6">
        <v>65775000</v>
      </c>
      <c r="L6" s="7">
        <v>99813960</v>
      </c>
    </row>
    <row r="7" spans="1:12" ht="13.5">
      <c r="A7" s="46" t="s">
        <v>20</v>
      </c>
      <c r="B7" s="47"/>
      <c r="C7" s="6">
        <v>15402296</v>
      </c>
      <c r="D7" s="6">
        <v>36606414</v>
      </c>
      <c r="E7" s="7">
        <v>36277471</v>
      </c>
      <c r="F7" s="8">
        <v>4000000</v>
      </c>
      <c r="G7" s="6">
        <v>31361501</v>
      </c>
      <c r="H7" s="6">
        <v>8802816</v>
      </c>
      <c r="I7" s="9">
        <v>490528</v>
      </c>
      <c r="J7" s="10">
        <v>84000000</v>
      </c>
      <c r="K7" s="6">
        <v>35270000</v>
      </c>
      <c r="L7" s="7">
        <v>52542700</v>
      </c>
    </row>
    <row r="8" spans="1:12" ht="13.5">
      <c r="A8" s="46" t="s">
        <v>21</v>
      </c>
      <c r="B8" s="47"/>
      <c r="C8" s="6">
        <v>10175581</v>
      </c>
      <c r="D8" s="6">
        <v>10829717</v>
      </c>
      <c r="E8" s="7">
        <v>46264440</v>
      </c>
      <c r="F8" s="8">
        <v>76261006</v>
      </c>
      <c r="G8" s="6">
        <v>80447073</v>
      </c>
      <c r="H8" s="6">
        <v>28276631</v>
      </c>
      <c r="I8" s="9"/>
      <c r="J8" s="10">
        <v>64098469</v>
      </c>
      <c r="K8" s="6">
        <v>41196000</v>
      </c>
      <c r="L8" s="7">
        <v>15000000</v>
      </c>
    </row>
    <row r="9" spans="1:12" ht="13.5">
      <c r="A9" s="46" t="s">
        <v>22</v>
      </c>
      <c r="B9" s="47"/>
      <c r="C9" s="6"/>
      <c r="D9" s="6"/>
      <c r="E9" s="7">
        <v>954465</v>
      </c>
      <c r="F9" s="8"/>
      <c r="G9" s="6">
        <v>14000000</v>
      </c>
      <c r="H9" s="6">
        <v>21337145</v>
      </c>
      <c r="I9" s="9">
        <v>1012334</v>
      </c>
      <c r="J9" s="10">
        <v>4000000</v>
      </c>
      <c r="K9" s="6">
        <v>16900000</v>
      </c>
      <c r="L9" s="7">
        <v>23454620</v>
      </c>
    </row>
    <row r="10" spans="1:12" ht="13.5">
      <c r="A10" s="46" t="s">
        <v>23</v>
      </c>
      <c r="B10" s="47"/>
      <c r="C10" s="6"/>
      <c r="D10" s="6">
        <v>9333299</v>
      </c>
      <c r="E10" s="7">
        <v>6661747</v>
      </c>
      <c r="F10" s="8">
        <v>2000000</v>
      </c>
      <c r="G10" s="6">
        <v>7000000</v>
      </c>
      <c r="H10" s="6"/>
      <c r="I10" s="9"/>
      <c r="J10" s="10">
        <v>730000</v>
      </c>
      <c r="K10" s="6"/>
      <c r="L10" s="7"/>
    </row>
    <row r="11" spans="1:12" ht="13.5">
      <c r="A11" s="48" t="s">
        <v>24</v>
      </c>
      <c r="B11" s="47"/>
      <c r="C11" s="21">
        <f>SUM(C6:C10)</f>
        <v>123058253</v>
      </c>
      <c r="D11" s="21">
        <f aca="true" t="shared" si="1" ref="D11:L11">SUM(D6:D10)</f>
        <v>137314249</v>
      </c>
      <c r="E11" s="22">
        <f t="shared" si="1"/>
        <v>143603081</v>
      </c>
      <c r="F11" s="23">
        <f t="shared" si="1"/>
        <v>139759506</v>
      </c>
      <c r="G11" s="21">
        <f t="shared" si="1"/>
        <v>205061007</v>
      </c>
      <c r="H11" s="21">
        <f>SUM(H6:H10)</f>
        <v>105500435</v>
      </c>
      <c r="I11" s="24">
        <f t="shared" si="1"/>
        <v>1502862</v>
      </c>
      <c r="J11" s="25">
        <f t="shared" si="1"/>
        <v>226809493</v>
      </c>
      <c r="K11" s="21">
        <f t="shared" si="1"/>
        <v>159141000</v>
      </c>
      <c r="L11" s="22">
        <f t="shared" si="1"/>
        <v>190811280</v>
      </c>
    </row>
    <row r="12" spans="1:12" ht="13.5">
      <c r="A12" s="49" t="s">
        <v>25</v>
      </c>
      <c r="B12" s="39"/>
      <c r="C12" s="6">
        <v>14669070</v>
      </c>
      <c r="D12" s="6">
        <v>19356337</v>
      </c>
      <c r="E12" s="7">
        <v>42785724</v>
      </c>
      <c r="F12" s="8">
        <v>37220000</v>
      </c>
      <c r="G12" s="6">
        <v>53502407</v>
      </c>
      <c r="H12" s="6">
        <v>30997741</v>
      </c>
      <c r="I12" s="9">
        <v>1689375</v>
      </c>
      <c r="J12" s="10">
        <v>31287508</v>
      </c>
      <c r="K12" s="6">
        <v>26093233</v>
      </c>
      <c r="L12" s="7">
        <v>15899215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7988566</v>
      </c>
      <c r="D15" s="6">
        <v>53202889</v>
      </c>
      <c r="E15" s="7">
        <v>6778200</v>
      </c>
      <c r="F15" s="8">
        <v>47176000</v>
      </c>
      <c r="G15" s="6">
        <v>45876000</v>
      </c>
      <c r="H15" s="6">
        <v>15822074</v>
      </c>
      <c r="I15" s="9">
        <v>37490979</v>
      </c>
      <c r="J15" s="10">
        <v>58000000</v>
      </c>
      <c r="K15" s="6">
        <v>53300000</v>
      </c>
      <c r="L15" s="7">
        <v>53300000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822943</v>
      </c>
      <c r="D18" s="16"/>
      <c r="E18" s="17">
        <v>134947</v>
      </c>
      <c r="F18" s="18"/>
      <c r="G18" s="16"/>
      <c r="H18" s="16"/>
      <c r="I18" s="19">
        <v>1311592</v>
      </c>
      <c r="J18" s="20">
        <v>8014188</v>
      </c>
      <c r="K18" s="16">
        <v>1500000</v>
      </c>
      <c r="L18" s="17">
        <v>1500000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35708687</v>
      </c>
      <c r="D20" s="53">
        <f aca="true" t="shared" si="2" ref="D20:L20">SUM(D26:D33)</f>
        <v>78121048</v>
      </c>
      <c r="E20" s="54">
        <f t="shared" si="2"/>
        <v>45876306</v>
      </c>
      <c r="F20" s="55">
        <f t="shared" si="2"/>
        <v>121517871</v>
      </c>
      <c r="G20" s="53">
        <f t="shared" si="2"/>
        <v>46333368</v>
      </c>
      <c r="H20" s="53">
        <f>SUM(H26:H33)</f>
        <v>29764850</v>
      </c>
      <c r="I20" s="56">
        <f t="shared" si="2"/>
        <v>211381614</v>
      </c>
      <c r="J20" s="57">
        <f t="shared" si="2"/>
        <v>99477648</v>
      </c>
      <c r="K20" s="53">
        <f t="shared" si="2"/>
        <v>96616167</v>
      </c>
      <c r="L20" s="54">
        <f t="shared" si="2"/>
        <v>97942395</v>
      </c>
    </row>
    <row r="21" spans="1:12" ht="13.5">
      <c r="A21" s="46" t="s">
        <v>19</v>
      </c>
      <c r="B21" s="47"/>
      <c r="C21" s="6"/>
      <c r="D21" s="6">
        <v>24473849</v>
      </c>
      <c r="E21" s="7">
        <v>8579225</v>
      </c>
      <c r="F21" s="8">
        <v>14234487</v>
      </c>
      <c r="G21" s="6">
        <v>10234487</v>
      </c>
      <c r="H21" s="6">
        <v>10822638</v>
      </c>
      <c r="I21" s="9"/>
      <c r="J21" s="10">
        <v>14763333</v>
      </c>
      <c r="K21" s="6">
        <v>6000000</v>
      </c>
      <c r="L21" s="7">
        <v>10000000</v>
      </c>
    </row>
    <row r="22" spans="1:12" ht="13.5">
      <c r="A22" s="46" t="s">
        <v>20</v>
      </c>
      <c r="B22" s="47"/>
      <c r="C22" s="6">
        <v>17540759</v>
      </c>
      <c r="D22" s="6">
        <v>27306995</v>
      </c>
      <c r="E22" s="7">
        <v>11536189</v>
      </c>
      <c r="F22" s="8">
        <v>70600000</v>
      </c>
      <c r="G22" s="6">
        <v>18550000</v>
      </c>
      <c r="H22" s="6">
        <v>9635942</v>
      </c>
      <c r="I22" s="9"/>
      <c r="J22" s="10">
        <v>57500000</v>
      </c>
      <c r="K22" s="6">
        <v>51895000</v>
      </c>
      <c r="L22" s="7">
        <v>52413950</v>
      </c>
    </row>
    <row r="23" spans="1:12" ht="13.5">
      <c r="A23" s="46" t="s">
        <v>21</v>
      </c>
      <c r="B23" s="47"/>
      <c r="C23" s="6">
        <v>2080895</v>
      </c>
      <c r="D23" s="6">
        <v>62597</v>
      </c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>
        <v>3250</v>
      </c>
      <c r="E24" s="7">
        <v>4379103</v>
      </c>
      <c r="F24" s="8"/>
      <c r="G24" s="6">
        <v>1971160</v>
      </c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>
        <v>828807</v>
      </c>
      <c r="E25" s="7">
        <v>2898951</v>
      </c>
      <c r="F25" s="8">
        <v>6800000</v>
      </c>
      <c r="G25" s="6">
        <v>3930484</v>
      </c>
      <c r="H25" s="6">
        <v>3031126</v>
      </c>
      <c r="I25" s="9">
        <v>164514034</v>
      </c>
      <c r="J25" s="10">
        <v>2200000</v>
      </c>
      <c r="K25" s="6">
        <v>5000000</v>
      </c>
      <c r="L25" s="7">
        <v>10000000</v>
      </c>
    </row>
    <row r="26" spans="1:12" ht="13.5">
      <c r="A26" s="48" t="s">
        <v>24</v>
      </c>
      <c r="B26" s="58"/>
      <c r="C26" s="21">
        <f aca="true" t="shared" si="3" ref="C26:L26">SUM(C21:C25)</f>
        <v>19621654</v>
      </c>
      <c r="D26" s="21">
        <f t="shared" si="3"/>
        <v>52675498</v>
      </c>
      <c r="E26" s="22">
        <f t="shared" si="3"/>
        <v>27393468</v>
      </c>
      <c r="F26" s="23">
        <f t="shared" si="3"/>
        <v>91634487</v>
      </c>
      <c r="G26" s="21">
        <f t="shared" si="3"/>
        <v>34686131</v>
      </c>
      <c r="H26" s="21">
        <f>SUM(H21:H25)</f>
        <v>23489706</v>
      </c>
      <c r="I26" s="24">
        <f t="shared" si="3"/>
        <v>164514034</v>
      </c>
      <c r="J26" s="25">
        <f t="shared" si="3"/>
        <v>74463333</v>
      </c>
      <c r="K26" s="21">
        <f t="shared" si="3"/>
        <v>62895000</v>
      </c>
      <c r="L26" s="22">
        <f t="shared" si="3"/>
        <v>72413950</v>
      </c>
    </row>
    <row r="27" spans="1:12" ht="13.5">
      <c r="A27" s="49" t="s">
        <v>25</v>
      </c>
      <c r="B27" s="59"/>
      <c r="C27" s="6">
        <v>16087033</v>
      </c>
      <c r="D27" s="6">
        <v>25445550</v>
      </c>
      <c r="E27" s="7">
        <v>18439291</v>
      </c>
      <c r="F27" s="8">
        <v>29883384</v>
      </c>
      <c r="G27" s="6">
        <v>11647237</v>
      </c>
      <c r="H27" s="6">
        <v>6275144</v>
      </c>
      <c r="I27" s="9">
        <v>45860684</v>
      </c>
      <c r="J27" s="10">
        <v>25014315</v>
      </c>
      <c r="K27" s="6">
        <v>33721167</v>
      </c>
      <c r="L27" s="7">
        <v>25528445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>
        <v>43547</v>
      </c>
      <c r="F30" s="8"/>
      <c r="G30" s="6"/>
      <c r="H30" s="6"/>
      <c r="I30" s="9">
        <v>1006896</v>
      </c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97480376</v>
      </c>
      <c r="D36" s="6">
        <f t="shared" si="4"/>
        <v>105018668</v>
      </c>
      <c r="E36" s="7">
        <f t="shared" si="4"/>
        <v>62024183</v>
      </c>
      <c r="F36" s="8">
        <f t="shared" si="4"/>
        <v>71732987</v>
      </c>
      <c r="G36" s="6">
        <f t="shared" si="4"/>
        <v>82486920</v>
      </c>
      <c r="H36" s="6">
        <f>H6+H21</f>
        <v>57906481</v>
      </c>
      <c r="I36" s="9">
        <f t="shared" si="4"/>
        <v>0</v>
      </c>
      <c r="J36" s="10">
        <f t="shared" si="4"/>
        <v>88744357</v>
      </c>
      <c r="K36" s="6">
        <f t="shared" si="4"/>
        <v>71775000</v>
      </c>
      <c r="L36" s="7">
        <f t="shared" si="4"/>
        <v>109813960</v>
      </c>
    </row>
    <row r="37" spans="1:12" ht="13.5">
      <c r="A37" s="46" t="s">
        <v>20</v>
      </c>
      <c r="B37" s="47"/>
      <c r="C37" s="6">
        <f t="shared" si="4"/>
        <v>32943055</v>
      </c>
      <c r="D37" s="6">
        <f t="shared" si="4"/>
        <v>63913409</v>
      </c>
      <c r="E37" s="7">
        <f t="shared" si="4"/>
        <v>47813660</v>
      </c>
      <c r="F37" s="8">
        <f t="shared" si="4"/>
        <v>74600000</v>
      </c>
      <c r="G37" s="6">
        <f t="shared" si="4"/>
        <v>49911501</v>
      </c>
      <c r="H37" s="6">
        <f>H7+H22</f>
        <v>18438758</v>
      </c>
      <c r="I37" s="9">
        <f t="shared" si="4"/>
        <v>490528</v>
      </c>
      <c r="J37" s="10">
        <f t="shared" si="4"/>
        <v>141500000</v>
      </c>
      <c r="K37" s="6">
        <f t="shared" si="4"/>
        <v>87165000</v>
      </c>
      <c r="L37" s="7">
        <f t="shared" si="4"/>
        <v>104956650</v>
      </c>
    </row>
    <row r="38" spans="1:12" ht="13.5">
      <c r="A38" s="46" t="s">
        <v>21</v>
      </c>
      <c r="B38" s="47"/>
      <c r="C38" s="6">
        <f t="shared" si="4"/>
        <v>12256476</v>
      </c>
      <c r="D38" s="6">
        <f t="shared" si="4"/>
        <v>10892314</v>
      </c>
      <c r="E38" s="7">
        <f t="shared" si="4"/>
        <v>46264440</v>
      </c>
      <c r="F38" s="8">
        <f t="shared" si="4"/>
        <v>76261006</v>
      </c>
      <c r="G38" s="6">
        <f t="shared" si="4"/>
        <v>80447073</v>
      </c>
      <c r="H38" s="6">
        <f>H8+H23</f>
        <v>28276631</v>
      </c>
      <c r="I38" s="9">
        <f t="shared" si="4"/>
        <v>0</v>
      </c>
      <c r="J38" s="10">
        <f t="shared" si="4"/>
        <v>64098469</v>
      </c>
      <c r="K38" s="6">
        <f t="shared" si="4"/>
        <v>41196000</v>
      </c>
      <c r="L38" s="7">
        <f t="shared" si="4"/>
        <v>15000000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3250</v>
      </c>
      <c r="E39" s="7">
        <f t="shared" si="4"/>
        <v>5333568</v>
      </c>
      <c r="F39" s="8">
        <f t="shared" si="4"/>
        <v>0</v>
      </c>
      <c r="G39" s="6">
        <f t="shared" si="4"/>
        <v>15971160</v>
      </c>
      <c r="H39" s="6">
        <f>H9+H24</f>
        <v>21337145</v>
      </c>
      <c r="I39" s="9">
        <f t="shared" si="4"/>
        <v>1012334</v>
      </c>
      <c r="J39" s="10">
        <f t="shared" si="4"/>
        <v>4000000</v>
      </c>
      <c r="K39" s="6">
        <f t="shared" si="4"/>
        <v>16900000</v>
      </c>
      <c r="L39" s="7">
        <f t="shared" si="4"/>
        <v>23454620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10162106</v>
      </c>
      <c r="E40" s="7">
        <f t="shared" si="4"/>
        <v>9560698</v>
      </c>
      <c r="F40" s="8">
        <f t="shared" si="4"/>
        <v>8800000</v>
      </c>
      <c r="G40" s="6">
        <f t="shared" si="4"/>
        <v>10930484</v>
      </c>
      <c r="H40" s="6">
        <f>H10+H25</f>
        <v>3031126</v>
      </c>
      <c r="I40" s="9">
        <f t="shared" si="4"/>
        <v>164514034</v>
      </c>
      <c r="J40" s="10">
        <f t="shared" si="4"/>
        <v>2930000</v>
      </c>
      <c r="K40" s="6">
        <f t="shared" si="4"/>
        <v>5000000</v>
      </c>
      <c r="L40" s="7">
        <f t="shared" si="4"/>
        <v>10000000</v>
      </c>
    </row>
    <row r="41" spans="1:12" ht="13.5">
      <c r="A41" s="48" t="s">
        <v>24</v>
      </c>
      <c r="B41" s="47"/>
      <c r="C41" s="21">
        <f>SUM(C36:C40)</f>
        <v>142679907</v>
      </c>
      <c r="D41" s="21">
        <f aca="true" t="shared" si="5" ref="D41:L41">SUM(D36:D40)</f>
        <v>189989747</v>
      </c>
      <c r="E41" s="22">
        <f t="shared" si="5"/>
        <v>170996549</v>
      </c>
      <c r="F41" s="23">
        <f t="shared" si="5"/>
        <v>231393993</v>
      </c>
      <c r="G41" s="21">
        <f t="shared" si="5"/>
        <v>239747138</v>
      </c>
      <c r="H41" s="21">
        <f>SUM(H36:H40)</f>
        <v>128990141</v>
      </c>
      <c r="I41" s="24">
        <f t="shared" si="5"/>
        <v>166016896</v>
      </c>
      <c r="J41" s="25">
        <f t="shared" si="5"/>
        <v>301272826</v>
      </c>
      <c r="K41" s="21">
        <f t="shared" si="5"/>
        <v>222036000</v>
      </c>
      <c r="L41" s="22">
        <f t="shared" si="5"/>
        <v>263225230</v>
      </c>
    </row>
    <row r="42" spans="1:12" ht="13.5">
      <c r="A42" s="49" t="s">
        <v>25</v>
      </c>
      <c r="B42" s="39"/>
      <c r="C42" s="6">
        <f t="shared" si="4"/>
        <v>30756103</v>
      </c>
      <c r="D42" s="6">
        <f t="shared" si="4"/>
        <v>44801887</v>
      </c>
      <c r="E42" s="61">
        <f t="shared" si="4"/>
        <v>61225015</v>
      </c>
      <c r="F42" s="62">
        <f t="shared" si="4"/>
        <v>67103384</v>
      </c>
      <c r="G42" s="60">
        <f t="shared" si="4"/>
        <v>65149644</v>
      </c>
      <c r="H42" s="60">
        <f t="shared" si="4"/>
        <v>37272885</v>
      </c>
      <c r="I42" s="63">
        <f t="shared" si="4"/>
        <v>47550059</v>
      </c>
      <c r="J42" s="64">
        <f t="shared" si="4"/>
        <v>56301823</v>
      </c>
      <c r="K42" s="60">
        <f t="shared" si="4"/>
        <v>59814400</v>
      </c>
      <c r="L42" s="61">
        <f t="shared" si="4"/>
        <v>41427660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7988566</v>
      </c>
      <c r="D45" s="6">
        <f t="shared" si="4"/>
        <v>53202889</v>
      </c>
      <c r="E45" s="61">
        <f t="shared" si="4"/>
        <v>6821747</v>
      </c>
      <c r="F45" s="62">
        <f t="shared" si="4"/>
        <v>47176000</v>
      </c>
      <c r="G45" s="60">
        <f t="shared" si="4"/>
        <v>45876000</v>
      </c>
      <c r="H45" s="60">
        <f t="shared" si="4"/>
        <v>15822074</v>
      </c>
      <c r="I45" s="63">
        <f t="shared" si="4"/>
        <v>38497875</v>
      </c>
      <c r="J45" s="64">
        <f t="shared" si="4"/>
        <v>58000000</v>
      </c>
      <c r="K45" s="60">
        <f t="shared" si="4"/>
        <v>53300000</v>
      </c>
      <c r="L45" s="61">
        <f t="shared" si="4"/>
        <v>53300000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822943</v>
      </c>
      <c r="D48" s="6">
        <f t="shared" si="4"/>
        <v>0</v>
      </c>
      <c r="E48" s="61">
        <f t="shared" si="4"/>
        <v>134947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1311592</v>
      </c>
      <c r="J48" s="64">
        <f t="shared" si="4"/>
        <v>8014188</v>
      </c>
      <c r="K48" s="60">
        <f t="shared" si="4"/>
        <v>1500000</v>
      </c>
      <c r="L48" s="61">
        <f t="shared" si="4"/>
        <v>1500000</v>
      </c>
    </row>
    <row r="49" spans="1:12" ht="13.5">
      <c r="A49" s="70" t="s">
        <v>37</v>
      </c>
      <c r="B49" s="71"/>
      <c r="C49" s="72">
        <f>SUM(C41:C48)</f>
        <v>182247519</v>
      </c>
      <c r="D49" s="72">
        <f aca="true" t="shared" si="6" ref="D49:L49">SUM(D41:D48)</f>
        <v>287994523</v>
      </c>
      <c r="E49" s="73">
        <f t="shared" si="6"/>
        <v>239178258</v>
      </c>
      <c r="F49" s="74">
        <f t="shared" si="6"/>
        <v>345673377</v>
      </c>
      <c r="G49" s="72">
        <f t="shared" si="6"/>
        <v>350772782</v>
      </c>
      <c r="H49" s="72">
        <f>SUM(H41:H48)</f>
        <v>182085100</v>
      </c>
      <c r="I49" s="75">
        <f t="shared" si="6"/>
        <v>253376422</v>
      </c>
      <c r="J49" s="76">
        <f t="shared" si="6"/>
        <v>423588837</v>
      </c>
      <c r="K49" s="72">
        <f t="shared" si="6"/>
        <v>336650400</v>
      </c>
      <c r="L49" s="73">
        <f t="shared" si="6"/>
        <v>359452890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4738686399</v>
      </c>
      <c r="D52" s="6">
        <v>5155132567</v>
      </c>
      <c r="E52" s="7">
        <v>5243365838</v>
      </c>
      <c r="F52" s="8">
        <v>5379920868</v>
      </c>
      <c r="G52" s="6">
        <v>5379920867</v>
      </c>
      <c r="H52" s="6"/>
      <c r="I52" s="9">
        <v>4938436054</v>
      </c>
      <c r="J52" s="10">
        <v>5332110196</v>
      </c>
      <c r="K52" s="6">
        <v>5403885196</v>
      </c>
      <c r="L52" s="7">
        <v>5513699156</v>
      </c>
    </row>
    <row r="53" spans="1:12" ht="13.5">
      <c r="A53" s="79" t="s">
        <v>20</v>
      </c>
      <c r="B53" s="47"/>
      <c r="C53" s="6">
        <v>1775993823</v>
      </c>
      <c r="D53" s="6">
        <v>1742437932</v>
      </c>
      <c r="E53" s="7">
        <v>1779426797</v>
      </c>
      <c r="F53" s="8">
        <v>1842076115</v>
      </c>
      <c r="G53" s="6">
        <v>1842076115</v>
      </c>
      <c r="H53" s="6"/>
      <c r="I53" s="9">
        <v>1232317213</v>
      </c>
      <c r="J53" s="10">
        <v>1920926798</v>
      </c>
      <c r="K53" s="6">
        <v>2008091798</v>
      </c>
      <c r="L53" s="7">
        <v>2113048448</v>
      </c>
    </row>
    <row r="54" spans="1:12" ht="13.5">
      <c r="A54" s="79" t="s">
        <v>21</v>
      </c>
      <c r="B54" s="47"/>
      <c r="C54" s="6">
        <v>648292827</v>
      </c>
      <c r="D54" s="6">
        <v>685122665</v>
      </c>
      <c r="E54" s="7">
        <v>739198459</v>
      </c>
      <c r="F54" s="8">
        <v>775406821</v>
      </c>
      <c r="G54" s="6">
        <v>775406822</v>
      </c>
      <c r="H54" s="6"/>
      <c r="I54" s="9">
        <v>652616850</v>
      </c>
      <c r="J54" s="10">
        <v>803296927</v>
      </c>
      <c r="K54" s="6">
        <v>844492928</v>
      </c>
      <c r="L54" s="7">
        <v>859492928</v>
      </c>
    </row>
    <row r="55" spans="1:12" ht="13.5">
      <c r="A55" s="79" t="s">
        <v>22</v>
      </c>
      <c r="B55" s="47"/>
      <c r="C55" s="6">
        <v>787123790</v>
      </c>
      <c r="D55" s="6">
        <v>867928936</v>
      </c>
      <c r="E55" s="7">
        <v>868819466</v>
      </c>
      <c r="F55" s="8">
        <v>914883050</v>
      </c>
      <c r="G55" s="6">
        <v>914883050</v>
      </c>
      <c r="H55" s="6"/>
      <c r="I55" s="9">
        <v>814149250</v>
      </c>
      <c r="J55" s="10">
        <v>872819464</v>
      </c>
      <c r="K55" s="6">
        <v>889719464</v>
      </c>
      <c r="L55" s="7">
        <v>913174084</v>
      </c>
    </row>
    <row r="56" spans="1:12" ht="13.5">
      <c r="A56" s="79" t="s">
        <v>23</v>
      </c>
      <c r="B56" s="47"/>
      <c r="C56" s="6">
        <v>179624024</v>
      </c>
      <c r="D56" s="6">
        <v>1665636194</v>
      </c>
      <c r="E56" s="7">
        <v>59642719</v>
      </c>
      <c r="F56" s="8">
        <v>84048085</v>
      </c>
      <c r="G56" s="6">
        <v>84048085</v>
      </c>
      <c r="H56" s="6"/>
      <c r="I56" s="9">
        <v>622760871</v>
      </c>
      <c r="J56" s="10">
        <v>64274539</v>
      </c>
      <c r="K56" s="6">
        <v>69274539</v>
      </c>
      <c r="L56" s="7">
        <v>79274539</v>
      </c>
    </row>
    <row r="57" spans="1:12" ht="13.5">
      <c r="A57" s="80" t="s">
        <v>24</v>
      </c>
      <c r="B57" s="47"/>
      <c r="C57" s="21">
        <f>SUM(C52:C56)</f>
        <v>8129720863</v>
      </c>
      <c r="D57" s="21">
        <f aca="true" t="shared" si="7" ref="D57:L57">SUM(D52:D56)</f>
        <v>10116258294</v>
      </c>
      <c r="E57" s="22">
        <f t="shared" si="7"/>
        <v>8690453279</v>
      </c>
      <c r="F57" s="23">
        <f t="shared" si="7"/>
        <v>8996334939</v>
      </c>
      <c r="G57" s="21">
        <f t="shared" si="7"/>
        <v>8996334939</v>
      </c>
      <c r="H57" s="21">
        <f>SUM(H52:H56)</f>
        <v>0</v>
      </c>
      <c r="I57" s="24">
        <f t="shared" si="7"/>
        <v>8260280238</v>
      </c>
      <c r="J57" s="25">
        <f t="shared" si="7"/>
        <v>8993427924</v>
      </c>
      <c r="K57" s="21">
        <f t="shared" si="7"/>
        <v>9215463925</v>
      </c>
      <c r="L57" s="22">
        <f t="shared" si="7"/>
        <v>9478689155</v>
      </c>
    </row>
    <row r="58" spans="1:12" ht="13.5">
      <c r="A58" s="77" t="s">
        <v>25</v>
      </c>
      <c r="B58" s="39"/>
      <c r="C58" s="6">
        <v>-3459996</v>
      </c>
      <c r="D58" s="6">
        <v>611173545</v>
      </c>
      <c r="E58" s="7">
        <v>785731761</v>
      </c>
      <c r="F58" s="8">
        <v>647459382</v>
      </c>
      <c r="G58" s="6">
        <v>648459382</v>
      </c>
      <c r="H58" s="6"/>
      <c r="I58" s="9">
        <v>658923835</v>
      </c>
      <c r="J58" s="10">
        <v>842033587</v>
      </c>
      <c r="K58" s="6">
        <v>901847986</v>
      </c>
      <c r="L58" s="7">
        <v>943275646</v>
      </c>
    </row>
    <row r="59" spans="1:12" ht="13.5">
      <c r="A59" s="77" t="s">
        <v>26</v>
      </c>
      <c r="B59" s="39"/>
      <c r="C59" s="11">
        <v>459280</v>
      </c>
      <c r="D59" s="11">
        <v>90316</v>
      </c>
      <c r="E59" s="12">
        <v>90316</v>
      </c>
      <c r="F59" s="13">
        <v>357974</v>
      </c>
      <c r="G59" s="11">
        <v>357974</v>
      </c>
      <c r="H59" s="11"/>
      <c r="I59" s="14">
        <v>90316</v>
      </c>
      <c r="J59" s="15">
        <v>90316</v>
      </c>
      <c r="K59" s="11">
        <v>90316</v>
      </c>
      <c r="L59" s="12">
        <v>90316</v>
      </c>
    </row>
    <row r="60" spans="1:12" ht="13.5">
      <c r="A60" s="77" t="s">
        <v>27</v>
      </c>
      <c r="B60" s="39"/>
      <c r="C60" s="6">
        <v>1341180685</v>
      </c>
      <c r="D60" s="6">
        <v>1374629356</v>
      </c>
      <c r="E60" s="7">
        <v>1402059070</v>
      </c>
      <c r="F60" s="8">
        <v>1373409256</v>
      </c>
      <c r="G60" s="6">
        <v>1402059070</v>
      </c>
      <c r="H60" s="6"/>
      <c r="I60" s="9">
        <v>1422643908</v>
      </c>
      <c r="J60" s="10">
        <v>1438059071</v>
      </c>
      <c r="K60" s="6">
        <v>1488859071</v>
      </c>
      <c r="L60" s="7">
        <v>1539659071</v>
      </c>
    </row>
    <row r="61" spans="1:12" ht="13.5">
      <c r="A61" s="77" t="s">
        <v>28</v>
      </c>
      <c r="B61" s="39" t="s">
        <v>29</v>
      </c>
      <c r="C61" s="6">
        <v>405425948</v>
      </c>
      <c r="D61" s="6">
        <v>478860900</v>
      </c>
      <c r="E61" s="7">
        <v>388341015</v>
      </c>
      <c r="F61" s="8">
        <v>502882307</v>
      </c>
      <c r="G61" s="6">
        <v>501882307</v>
      </c>
      <c r="H61" s="6"/>
      <c r="I61" s="9">
        <v>488142871</v>
      </c>
      <c r="J61" s="10">
        <v>436316308</v>
      </c>
      <c r="K61" s="6">
        <v>440316308</v>
      </c>
      <c r="L61" s="7">
        <v>444316308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19950596</v>
      </c>
      <c r="D64" s="6">
        <v>19555060</v>
      </c>
      <c r="E64" s="7">
        <v>17961105</v>
      </c>
      <c r="F64" s="8">
        <v>19555059</v>
      </c>
      <c r="G64" s="6">
        <v>17961106</v>
      </c>
      <c r="H64" s="6"/>
      <c r="I64" s="9">
        <v>17838330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9893277376</v>
      </c>
      <c r="D65" s="72">
        <f aca="true" t="shared" si="8" ref="D65:L65">SUM(D57:D64)</f>
        <v>12600567471</v>
      </c>
      <c r="E65" s="73">
        <f t="shared" si="8"/>
        <v>11284636546</v>
      </c>
      <c r="F65" s="74">
        <f t="shared" si="8"/>
        <v>11539998917</v>
      </c>
      <c r="G65" s="72">
        <f t="shared" si="8"/>
        <v>11567054778</v>
      </c>
      <c r="H65" s="72">
        <f>SUM(H57:H64)</f>
        <v>0</v>
      </c>
      <c r="I65" s="75">
        <f t="shared" si="8"/>
        <v>10847919498</v>
      </c>
      <c r="J65" s="82">
        <f t="shared" si="8"/>
        <v>11709927206</v>
      </c>
      <c r="K65" s="72">
        <f t="shared" si="8"/>
        <v>12046577606</v>
      </c>
      <c r="L65" s="73">
        <f t="shared" si="8"/>
        <v>12406030496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477059423</v>
      </c>
      <c r="D68" s="60">
        <v>464240663</v>
      </c>
      <c r="E68" s="61">
        <v>444652379</v>
      </c>
      <c r="F68" s="62">
        <v>459225154</v>
      </c>
      <c r="G68" s="60">
        <v>433674479</v>
      </c>
      <c r="H68" s="60"/>
      <c r="I68" s="63">
        <v>479227085</v>
      </c>
      <c r="J68" s="64">
        <v>502092771</v>
      </c>
      <c r="K68" s="60">
        <v>673182648</v>
      </c>
      <c r="L68" s="61">
        <v>673534546</v>
      </c>
    </row>
    <row r="69" spans="1:12" ht="13.5">
      <c r="A69" s="84" t="s">
        <v>43</v>
      </c>
      <c r="B69" s="39" t="s">
        <v>44</v>
      </c>
      <c r="C69" s="60">
        <f>SUM(C75:C79)</f>
        <v>98321972</v>
      </c>
      <c r="D69" s="60">
        <f aca="true" t="shared" si="9" ref="D69:L69">SUM(D75:D79)</f>
        <v>50725289</v>
      </c>
      <c r="E69" s="61">
        <f t="shared" si="9"/>
        <v>55384682</v>
      </c>
      <c r="F69" s="62">
        <f t="shared" si="9"/>
        <v>252676972</v>
      </c>
      <c r="G69" s="60">
        <f t="shared" si="9"/>
        <v>0</v>
      </c>
      <c r="H69" s="60">
        <f>SUM(H75:H79)</f>
        <v>167593485</v>
      </c>
      <c r="I69" s="63">
        <f t="shared" si="9"/>
        <v>0</v>
      </c>
      <c r="J69" s="64">
        <f t="shared" si="9"/>
        <v>184813732</v>
      </c>
      <c r="K69" s="60">
        <f t="shared" si="9"/>
        <v>199362293</v>
      </c>
      <c r="L69" s="61">
        <f t="shared" si="9"/>
        <v>206035949</v>
      </c>
    </row>
    <row r="70" spans="1:12" ht="13.5">
      <c r="A70" s="79" t="s">
        <v>19</v>
      </c>
      <c r="B70" s="47"/>
      <c r="C70" s="6">
        <v>46361648</v>
      </c>
      <c r="D70" s="6">
        <v>48124558</v>
      </c>
      <c r="E70" s="7">
        <v>3461572</v>
      </c>
      <c r="F70" s="8">
        <v>114701063</v>
      </c>
      <c r="G70" s="6"/>
      <c r="H70" s="6">
        <v>72588203</v>
      </c>
      <c r="I70" s="9"/>
      <c r="J70" s="10">
        <v>82755998</v>
      </c>
      <c r="K70" s="6">
        <v>75708367</v>
      </c>
      <c r="L70" s="7">
        <v>77718133</v>
      </c>
    </row>
    <row r="71" spans="1:12" ht="13.5">
      <c r="A71" s="79" t="s">
        <v>20</v>
      </c>
      <c r="B71" s="47"/>
      <c r="C71" s="6">
        <v>24019402</v>
      </c>
      <c r="D71" s="6">
        <v>30615645</v>
      </c>
      <c r="E71" s="7">
        <v>29577979</v>
      </c>
      <c r="F71" s="8">
        <v>49407479</v>
      </c>
      <c r="G71" s="6"/>
      <c r="H71" s="6">
        <v>58157380</v>
      </c>
      <c r="I71" s="9"/>
      <c r="J71" s="10">
        <v>39095472</v>
      </c>
      <c r="K71" s="6">
        <v>41024679</v>
      </c>
      <c r="L71" s="7">
        <v>41181587</v>
      </c>
    </row>
    <row r="72" spans="1:12" ht="13.5">
      <c r="A72" s="79" t="s">
        <v>21</v>
      </c>
      <c r="B72" s="47"/>
      <c r="C72" s="6">
        <v>3754729</v>
      </c>
      <c r="D72" s="6">
        <v>-4441574</v>
      </c>
      <c r="E72" s="7">
        <v>4608360</v>
      </c>
      <c r="F72" s="8">
        <v>22428963</v>
      </c>
      <c r="G72" s="6"/>
      <c r="H72" s="6">
        <v>10517713</v>
      </c>
      <c r="I72" s="9"/>
      <c r="J72" s="10">
        <v>17849069</v>
      </c>
      <c r="K72" s="6">
        <v>12221666</v>
      </c>
      <c r="L72" s="7">
        <v>12930523</v>
      </c>
    </row>
    <row r="73" spans="1:12" ht="13.5">
      <c r="A73" s="79" t="s">
        <v>22</v>
      </c>
      <c r="B73" s="47"/>
      <c r="C73" s="6">
        <v>24181895</v>
      </c>
      <c r="D73" s="6">
        <v>-23573340</v>
      </c>
      <c r="E73" s="7">
        <v>17736771</v>
      </c>
      <c r="F73" s="8">
        <v>22395007</v>
      </c>
      <c r="G73" s="6"/>
      <c r="H73" s="6">
        <v>26330189</v>
      </c>
      <c r="I73" s="9"/>
      <c r="J73" s="10">
        <v>23512192</v>
      </c>
      <c r="K73" s="6">
        <v>29086487</v>
      </c>
      <c r="L73" s="7">
        <v>30487073</v>
      </c>
    </row>
    <row r="74" spans="1:12" ht="13.5">
      <c r="A74" s="79" t="s">
        <v>23</v>
      </c>
      <c r="B74" s="47"/>
      <c r="C74" s="6">
        <v>4298</v>
      </c>
      <c r="D74" s="6"/>
      <c r="E74" s="7"/>
      <c r="F74" s="8">
        <v>76625</v>
      </c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98321972</v>
      </c>
      <c r="D75" s="21">
        <f aca="true" t="shared" si="10" ref="D75:L75">SUM(D70:D74)</f>
        <v>50725289</v>
      </c>
      <c r="E75" s="22">
        <f t="shared" si="10"/>
        <v>55384682</v>
      </c>
      <c r="F75" s="23">
        <f t="shared" si="10"/>
        <v>209009137</v>
      </c>
      <c r="G75" s="21">
        <f t="shared" si="10"/>
        <v>0</v>
      </c>
      <c r="H75" s="21">
        <f>SUM(H70:H74)</f>
        <v>167593485</v>
      </c>
      <c r="I75" s="24">
        <f t="shared" si="10"/>
        <v>0</v>
      </c>
      <c r="J75" s="25">
        <f t="shared" si="10"/>
        <v>163212731</v>
      </c>
      <c r="K75" s="21">
        <f t="shared" si="10"/>
        <v>158041199</v>
      </c>
      <c r="L75" s="22">
        <f t="shared" si="10"/>
        <v>162317316</v>
      </c>
    </row>
    <row r="76" spans="1:12" ht="13.5">
      <c r="A76" s="86" t="s">
        <v>25</v>
      </c>
      <c r="B76" s="39"/>
      <c r="C76" s="6"/>
      <c r="D76" s="6"/>
      <c r="E76" s="7"/>
      <c r="F76" s="8">
        <v>7328499</v>
      </c>
      <c r="G76" s="6"/>
      <c r="H76" s="6"/>
      <c r="I76" s="9"/>
      <c r="J76" s="10">
        <v>1554021</v>
      </c>
      <c r="K76" s="6">
        <v>4531521</v>
      </c>
      <c r="L76" s="7">
        <v>4795264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>
        <v>1167006</v>
      </c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35172330</v>
      </c>
      <c r="G79" s="6"/>
      <c r="H79" s="6"/>
      <c r="I79" s="9"/>
      <c r="J79" s="10">
        <v>20046980</v>
      </c>
      <c r="K79" s="6">
        <v>36789573</v>
      </c>
      <c r="L79" s="7">
        <v>38923369</v>
      </c>
    </row>
    <row r="80" spans="1:12" ht="13.5">
      <c r="A80" s="87" t="s">
        <v>46</v>
      </c>
      <c r="B80" s="71"/>
      <c r="C80" s="72">
        <f>SUM(C68:C69)</f>
        <v>575381395</v>
      </c>
      <c r="D80" s="72">
        <f aca="true" t="shared" si="11" ref="D80:L80">SUM(D68:D69)</f>
        <v>514965952</v>
      </c>
      <c r="E80" s="73">
        <f t="shared" si="11"/>
        <v>500037061</v>
      </c>
      <c r="F80" s="74">
        <f t="shared" si="11"/>
        <v>711902126</v>
      </c>
      <c r="G80" s="72">
        <f t="shared" si="11"/>
        <v>433674479</v>
      </c>
      <c r="H80" s="72">
        <f>SUM(H68:H69)</f>
        <v>167593485</v>
      </c>
      <c r="I80" s="75">
        <f t="shared" si="11"/>
        <v>479227085</v>
      </c>
      <c r="J80" s="76">
        <f t="shared" si="11"/>
        <v>686906503</v>
      </c>
      <c r="K80" s="72">
        <f t="shared" si="11"/>
        <v>872544941</v>
      </c>
      <c r="L80" s="73">
        <f t="shared" si="11"/>
        <v>879570495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63</v>
      </c>
      <c r="B82" s="94"/>
      <c r="C82" s="95">
        <f aca="true" t="shared" si="12" ref="C82:L82">IF(ISERROR(C20/C5),0,(C20/C5))</f>
        <v>0.2436807125636159</v>
      </c>
      <c r="D82" s="95">
        <f t="shared" si="12"/>
        <v>0.3722292586044997</v>
      </c>
      <c r="E82" s="96">
        <f t="shared" si="12"/>
        <v>0.23732976064307928</v>
      </c>
      <c r="F82" s="97">
        <f t="shared" si="12"/>
        <v>0.5421141473098591</v>
      </c>
      <c r="G82" s="95">
        <f t="shared" si="12"/>
        <v>0.1521924096201289</v>
      </c>
      <c r="H82" s="95">
        <f t="shared" si="12"/>
        <v>0.1954096713995677</v>
      </c>
      <c r="I82" s="98">
        <f t="shared" si="12"/>
        <v>5.033517810106431</v>
      </c>
      <c r="J82" s="99">
        <f t="shared" si="12"/>
        <v>0.30692444869590724</v>
      </c>
      <c r="K82" s="95">
        <f t="shared" si="12"/>
        <v>0.40250994948708</v>
      </c>
      <c r="L82" s="96">
        <f t="shared" si="12"/>
        <v>0.3745256763022073</v>
      </c>
    </row>
    <row r="83" spans="1:12" ht="13.5">
      <c r="A83" s="93" t="s">
        <v>64</v>
      </c>
      <c r="B83" s="94"/>
      <c r="C83" s="95">
        <f aca="true" t="shared" si="13" ref="C83:L83">IF(ISERROR(C20/C68),0,(C20/C68))</f>
        <v>0.07485165427703962</v>
      </c>
      <c r="D83" s="95">
        <f t="shared" si="13"/>
        <v>0.16827704728657084</v>
      </c>
      <c r="E83" s="96">
        <f t="shared" si="13"/>
        <v>0.10317341853241271</v>
      </c>
      <c r="F83" s="97">
        <f t="shared" si="13"/>
        <v>0.2646150149693237</v>
      </c>
      <c r="G83" s="95">
        <f t="shared" si="13"/>
        <v>0.10683904689720052</v>
      </c>
      <c r="H83" s="95">
        <f t="shared" si="13"/>
        <v>0</v>
      </c>
      <c r="I83" s="98">
        <f t="shared" si="13"/>
        <v>0.44108862085706196</v>
      </c>
      <c r="J83" s="99">
        <f t="shared" si="13"/>
        <v>0.1981260311752228</v>
      </c>
      <c r="K83" s="95">
        <f t="shared" si="13"/>
        <v>0.1435214756159312</v>
      </c>
      <c r="L83" s="96">
        <f t="shared" si="13"/>
        <v>0.14541554784630156</v>
      </c>
    </row>
    <row r="84" spans="1:12" ht="13.5">
      <c r="A84" s="93" t="s">
        <v>65</v>
      </c>
      <c r="B84" s="94"/>
      <c r="C84" s="95">
        <f aca="true" t="shared" si="14" ref="C84:L84">IF(ISERROR(ROUND(C69/C65,3)),0,(ROUND(C69/C65,3)))</f>
        <v>0.01</v>
      </c>
      <c r="D84" s="95">
        <f t="shared" si="14"/>
        <v>0.004</v>
      </c>
      <c r="E84" s="96">
        <f t="shared" si="14"/>
        <v>0.005</v>
      </c>
      <c r="F84" s="97">
        <f t="shared" si="14"/>
        <v>0.022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0.016</v>
      </c>
      <c r="K84" s="95">
        <f t="shared" si="14"/>
        <v>0.017</v>
      </c>
      <c r="L84" s="96">
        <f t="shared" si="14"/>
        <v>0.017</v>
      </c>
    </row>
    <row r="85" spans="1:12" ht="13.5">
      <c r="A85" s="93" t="s">
        <v>66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0.01</v>
      </c>
      <c r="F85" s="97">
        <f t="shared" si="15"/>
        <v>0.03</v>
      </c>
      <c r="G85" s="95">
        <f t="shared" si="15"/>
        <v>0</v>
      </c>
      <c r="H85" s="95">
        <f t="shared" si="15"/>
        <v>0</v>
      </c>
      <c r="I85" s="98">
        <f t="shared" si="15"/>
        <v>0.02</v>
      </c>
      <c r="J85" s="99">
        <f t="shared" si="15"/>
        <v>0.02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2203307</v>
      </c>
      <c r="G89" s="6"/>
      <c r="H89" s="6">
        <v>9286</v>
      </c>
      <c r="I89" s="9"/>
      <c r="J89" s="10">
        <v>9666</v>
      </c>
      <c r="K89" s="6">
        <v>169303</v>
      </c>
      <c r="L89" s="26">
        <v>180037</v>
      </c>
    </row>
    <row r="90" spans="1:12" ht="13.5">
      <c r="A90" s="86" t="s">
        <v>49</v>
      </c>
      <c r="B90" s="94"/>
      <c r="C90" s="11"/>
      <c r="D90" s="11"/>
      <c r="E90" s="12"/>
      <c r="F90" s="13">
        <v>13451320</v>
      </c>
      <c r="G90" s="11"/>
      <c r="H90" s="11">
        <v>17413970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180539750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237022345</v>
      </c>
      <c r="G92" s="6"/>
      <c r="H92" s="6">
        <v>1748269</v>
      </c>
      <c r="I92" s="9"/>
      <c r="J92" s="10">
        <v>184804065</v>
      </c>
      <c r="K92" s="6">
        <v>199192989</v>
      </c>
      <c r="L92" s="26">
        <v>205855911</v>
      </c>
    </row>
    <row r="93" spans="1:12" ht="13.5">
      <c r="A93" s="87" t="s">
        <v>75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252676972</v>
      </c>
      <c r="G93" s="72">
        <f t="shared" si="16"/>
        <v>0</v>
      </c>
      <c r="H93" s="72">
        <f>SUM(H89:H92)</f>
        <v>199711275</v>
      </c>
      <c r="I93" s="75">
        <f t="shared" si="16"/>
        <v>0</v>
      </c>
      <c r="J93" s="76">
        <f t="shared" si="16"/>
        <v>184813731</v>
      </c>
      <c r="K93" s="72">
        <f t="shared" si="16"/>
        <v>199362292</v>
      </c>
      <c r="L93" s="121">
        <f t="shared" si="16"/>
        <v>206035948</v>
      </c>
    </row>
    <row r="94" spans="1:12" ht="13.5">
      <c r="A94" s="1" t="s">
        <v>67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68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69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72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73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74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55366809</v>
      </c>
      <c r="D5" s="40">
        <f aca="true" t="shared" si="0" ref="D5:L5">SUM(D11:D18)</f>
        <v>51722060</v>
      </c>
      <c r="E5" s="41">
        <f t="shared" si="0"/>
        <v>57485288</v>
      </c>
      <c r="F5" s="42">
        <f t="shared" si="0"/>
        <v>45819000</v>
      </c>
      <c r="G5" s="40">
        <f t="shared" si="0"/>
        <v>49856076</v>
      </c>
      <c r="H5" s="40">
        <f>SUM(H11:H18)</f>
        <v>67380784</v>
      </c>
      <c r="I5" s="43">
        <f t="shared" si="0"/>
        <v>83494229</v>
      </c>
      <c r="J5" s="44">
        <f t="shared" si="0"/>
        <v>139459000</v>
      </c>
      <c r="K5" s="40">
        <f t="shared" si="0"/>
        <v>98314000</v>
      </c>
      <c r="L5" s="41">
        <f t="shared" si="0"/>
        <v>128499278</v>
      </c>
    </row>
    <row r="6" spans="1:12" ht="13.5">
      <c r="A6" s="46" t="s">
        <v>19</v>
      </c>
      <c r="B6" s="47"/>
      <c r="C6" s="6">
        <v>8112244</v>
      </c>
      <c r="D6" s="6">
        <v>21588932</v>
      </c>
      <c r="E6" s="7">
        <v>14221450</v>
      </c>
      <c r="F6" s="8">
        <v>2889000</v>
      </c>
      <c r="G6" s="6">
        <v>2622806</v>
      </c>
      <c r="H6" s="6">
        <v>2715636</v>
      </c>
      <c r="I6" s="9">
        <v>6644892</v>
      </c>
      <c r="J6" s="10">
        <v>9539000</v>
      </c>
      <c r="K6" s="6">
        <v>3281000</v>
      </c>
      <c r="L6" s="7">
        <v>966000</v>
      </c>
    </row>
    <row r="7" spans="1:12" ht="13.5">
      <c r="A7" s="46" t="s">
        <v>20</v>
      </c>
      <c r="B7" s="47"/>
      <c r="C7" s="6">
        <v>9142365</v>
      </c>
      <c r="D7" s="6">
        <v>5692552</v>
      </c>
      <c r="E7" s="7">
        <v>12292819</v>
      </c>
      <c r="F7" s="8">
        <v>23300000</v>
      </c>
      <c r="G7" s="6">
        <v>21367000</v>
      </c>
      <c r="H7" s="6">
        <v>19514461</v>
      </c>
      <c r="I7" s="9">
        <v>19545161</v>
      </c>
      <c r="J7" s="10">
        <v>47853000</v>
      </c>
      <c r="K7" s="6">
        <v>14250000</v>
      </c>
      <c r="L7" s="7">
        <v>45990278</v>
      </c>
    </row>
    <row r="8" spans="1:12" ht="13.5">
      <c r="A8" s="46" t="s">
        <v>21</v>
      </c>
      <c r="B8" s="47"/>
      <c r="C8" s="6">
        <v>6149975</v>
      </c>
      <c r="D8" s="6">
        <v>1043329</v>
      </c>
      <c r="E8" s="7">
        <v>8543134</v>
      </c>
      <c r="F8" s="8">
        <v>8100000</v>
      </c>
      <c r="G8" s="6">
        <v>10581229</v>
      </c>
      <c r="H8" s="6">
        <v>16468830</v>
      </c>
      <c r="I8" s="9">
        <v>18644630</v>
      </c>
      <c r="J8" s="10">
        <v>22050000</v>
      </c>
      <c r="K8" s="6">
        <v>29800000</v>
      </c>
      <c r="L8" s="7">
        <v>23800000</v>
      </c>
    </row>
    <row r="9" spans="1:12" ht="13.5">
      <c r="A9" s="46" t="s">
        <v>22</v>
      </c>
      <c r="B9" s="47"/>
      <c r="C9" s="6">
        <v>11948799</v>
      </c>
      <c r="D9" s="6">
        <v>270079</v>
      </c>
      <c r="E9" s="7">
        <v>3130064</v>
      </c>
      <c r="F9" s="8">
        <v>2500000</v>
      </c>
      <c r="G9" s="6">
        <v>624732</v>
      </c>
      <c r="H9" s="6">
        <v>969270</v>
      </c>
      <c r="I9" s="9">
        <v>1339125</v>
      </c>
      <c r="J9" s="10">
        <v>28000000</v>
      </c>
      <c r="K9" s="6">
        <v>11720000</v>
      </c>
      <c r="L9" s="7">
        <v>15400000</v>
      </c>
    </row>
    <row r="10" spans="1:12" ht="13.5">
      <c r="A10" s="46" t="s">
        <v>23</v>
      </c>
      <c r="B10" s="47"/>
      <c r="C10" s="6"/>
      <c r="D10" s="6">
        <v>766119</v>
      </c>
      <c r="E10" s="7">
        <v>1331387</v>
      </c>
      <c r="F10" s="8">
        <v>4480000</v>
      </c>
      <c r="G10" s="6">
        <v>7806000</v>
      </c>
      <c r="H10" s="6">
        <v>14478928</v>
      </c>
      <c r="I10" s="9">
        <v>14720742</v>
      </c>
      <c r="J10" s="10">
        <v>10100000</v>
      </c>
      <c r="K10" s="6">
        <v>4600000</v>
      </c>
      <c r="L10" s="7">
        <v>5250000</v>
      </c>
    </row>
    <row r="11" spans="1:12" ht="13.5">
      <c r="A11" s="48" t="s">
        <v>24</v>
      </c>
      <c r="B11" s="47"/>
      <c r="C11" s="21">
        <f>SUM(C6:C10)</f>
        <v>35353383</v>
      </c>
      <c r="D11" s="21">
        <f aca="true" t="shared" si="1" ref="D11:L11">SUM(D6:D10)</f>
        <v>29361011</v>
      </c>
      <c r="E11" s="22">
        <f t="shared" si="1"/>
        <v>39518854</v>
      </c>
      <c r="F11" s="23">
        <f t="shared" si="1"/>
        <v>41269000</v>
      </c>
      <c r="G11" s="21">
        <f t="shared" si="1"/>
        <v>43001767</v>
      </c>
      <c r="H11" s="21">
        <f>SUM(H6:H10)</f>
        <v>54147125</v>
      </c>
      <c r="I11" s="24">
        <f t="shared" si="1"/>
        <v>60894550</v>
      </c>
      <c r="J11" s="25">
        <f t="shared" si="1"/>
        <v>117542000</v>
      </c>
      <c r="K11" s="21">
        <f t="shared" si="1"/>
        <v>63651000</v>
      </c>
      <c r="L11" s="22">
        <f t="shared" si="1"/>
        <v>91406278</v>
      </c>
    </row>
    <row r="12" spans="1:12" ht="13.5">
      <c r="A12" s="49" t="s">
        <v>25</v>
      </c>
      <c r="B12" s="39"/>
      <c r="C12" s="6">
        <v>7918186</v>
      </c>
      <c r="D12" s="6">
        <v>7295997</v>
      </c>
      <c r="E12" s="7">
        <v>1879935</v>
      </c>
      <c r="F12" s="8">
        <v>350000</v>
      </c>
      <c r="G12" s="6">
        <v>643954</v>
      </c>
      <c r="H12" s="6">
        <v>2747487</v>
      </c>
      <c r="I12" s="9">
        <v>3264431</v>
      </c>
      <c r="J12" s="10">
        <v>5600000</v>
      </c>
      <c r="K12" s="6">
        <v>4050000</v>
      </c>
      <c r="L12" s="7">
        <v>3050000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12095240</v>
      </c>
      <c r="D15" s="6">
        <v>15065052</v>
      </c>
      <c r="E15" s="7">
        <v>16086499</v>
      </c>
      <c r="F15" s="8">
        <v>4200000</v>
      </c>
      <c r="G15" s="6">
        <v>6210355</v>
      </c>
      <c r="H15" s="6">
        <v>10486172</v>
      </c>
      <c r="I15" s="9">
        <v>19335248</v>
      </c>
      <c r="J15" s="10">
        <v>16317000</v>
      </c>
      <c r="K15" s="6">
        <v>30613000</v>
      </c>
      <c r="L15" s="7">
        <v>34043000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30804740</v>
      </c>
      <c r="D20" s="53">
        <f aca="true" t="shared" si="2" ref="D20:L20">SUM(D26:D33)</f>
        <v>17247157</v>
      </c>
      <c r="E20" s="54">
        <f t="shared" si="2"/>
        <v>25430553</v>
      </c>
      <c r="F20" s="55">
        <f t="shared" si="2"/>
        <v>36149732</v>
      </c>
      <c r="G20" s="53">
        <f t="shared" si="2"/>
        <v>42836841</v>
      </c>
      <c r="H20" s="53">
        <f>SUM(H26:H33)</f>
        <v>16937325</v>
      </c>
      <c r="I20" s="56">
        <f t="shared" si="2"/>
        <v>994948</v>
      </c>
      <c r="J20" s="57">
        <f t="shared" si="2"/>
        <v>4534000</v>
      </c>
      <c r="K20" s="53">
        <f t="shared" si="2"/>
        <v>5237000</v>
      </c>
      <c r="L20" s="54">
        <f t="shared" si="2"/>
        <v>3393000</v>
      </c>
    </row>
    <row r="21" spans="1:12" ht="13.5">
      <c r="A21" s="46" t="s">
        <v>19</v>
      </c>
      <c r="B21" s="47"/>
      <c r="C21" s="6">
        <v>6799777</v>
      </c>
      <c r="D21" s="6"/>
      <c r="E21" s="7">
        <v>2079205</v>
      </c>
      <c r="F21" s="8">
        <v>4000000</v>
      </c>
      <c r="G21" s="6">
        <v>4000000</v>
      </c>
      <c r="H21" s="6">
        <v>4000000</v>
      </c>
      <c r="I21" s="9"/>
      <c r="J21" s="10"/>
      <c r="K21" s="6"/>
      <c r="L21" s="7"/>
    </row>
    <row r="22" spans="1:12" ht="13.5">
      <c r="A22" s="46" t="s">
        <v>20</v>
      </c>
      <c r="B22" s="47"/>
      <c r="C22" s="6">
        <v>652945</v>
      </c>
      <c r="D22" s="6"/>
      <c r="E22" s="7"/>
      <c r="F22" s="8">
        <v>10000</v>
      </c>
      <c r="G22" s="6">
        <v>39000</v>
      </c>
      <c r="H22" s="6">
        <v>27860</v>
      </c>
      <c r="I22" s="9"/>
      <c r="J22" s="10"/>
      <c r="K22" s="6"/>
      <c r="L22" s="7"/>
    </row>
    <row r="23" spans="1:12" ht="13.5">
      <c r="A23" s="46" t="s">
        <v>21</v>
      </c>
      <c r="B23" s="47"/>
      <c r="C23" s="6">
        <v>1190943</v>
      </c>
      <c r="D23" s="6">
        <v>6388878</v>
      </c>
      <c r="E23" s="7">
        <v>2780914</v>
      </c>
      <c r="F23" s="8">
        <v>10800000</v>
      </c>
      <c r="G23" s="6">
        <v>10859115</v>
      </c>
      <c r="H23" s="6">
        <v>2716321</v>
      </c>
      <c r="I23" s="9">
        <v>485042</v>
      </c>
      <c r="J23" s="10">
        <v>1500000</v>
      </c>
      <c r="K23" s="6">
        <v>1500000</v>
      </c>
      <c r="L23" s="7">
        <v>1500000</v>
      </c>
    </row>
    <row r="24" spans="1:12" ht="13.5">
      <c r="A24" s="46" t="s">
        <v>22</v>
      </c>
      <c r="B24" s="47"/>
      <c r="C24" s="6">
        <v>833070</v>
      </c>
      <c r="D24" s="6">
        <v>10848865</v>
      </c>
      <c r="E24" s="7">
        <v>721742</v>
      </c>
      <c r="F24" s="8">
        <v>1200000</v>
      </c>
      <c r="G24" s="6">
        <v>709182</v>
      </c>
      <c r="H24" s="6">
        <v>677548</v>
      </c>
      <c r="I24" s="9">
        <v>493506</v>
      </c>
      <c r="J24" s="10">
        <v>1500000</v>
      </c>
      <c r="K24" s="6">
        <v>1200000</v>
      </c>
      <c r="L24" s="7"/>
    </row>
    <row r="25" spans="1:12" ht="13.5">
      <c r="A25" s="46" t="s">
        <v>23</v>
      </c>
      <c r="B25" s="47"/>
      <c r="C25" s="6"/>
      <c r="D25" s="6"/>
      <c r="E25" s="7">
        <v>1669018</v>
      </c>
      <c r="F25" s="8">
        <v>200000</v>
      </c>
      <c r="G25" s="6">
        <v>8825104</v>
      </c>
      <c r="H25" s="6">
        <v>171069</v>
      </c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9476735</v>
      </c>
      <c r="D26" s="21">
        <f t="shared" si="3"/>
        <v>17237743</v>
      </c>
      <c r="E26" s="22">
        <f t="shared" si="3"/>
        <v>7250879</v>
      </c>
      <c r="F26" s="23">
        <f t="shared" si="3"/>
        <v>16210000</v>
      </c>
      <c r="G26" s="21">
        <f t="shared" si="3"/>
        <v>24432401</v>
      </c>
      <c r="H26" s="21">
        <f>SUM(H21:H25)</f>
        <v>7592798</v>
      </c>
      <c r="I26" s="24">
        <f t="shared" si="3"/>
        <v>978548</v>
      </c>
      <c r="J26" s="25">
        <f t="shared" si="3"/>
        <v>3000000</v>
      </c>
      <c r="K26" s="21">
        <f t="shared" si="3"/>
        <v>2700000</v>
      </c>
      <c r="L26" s="22">
        <f t="shared" si="3"/>
        <v>1500000</v>
      </c>
    </row>
    <row r="27" spans="1:12" ht="13.5">
      <c r="A27" s="49" t="s">
        <v>25</v>
      </c>
      <c r="B27" s="59"/>
      <c r="C27" s="6">
        <v>729105</v>
      </c>
      <c r="D27" s="6"/>
      <c r="E27" s="7">
        <v>1561499</v>
      </c>
      <c r="F27" s="8">
        <v>4500000</v>
      </c>
      <c r="G27" s="6">
        <v>3522445</v>
      </c>
      <c r="H27" s="6">
        <v>388387</v>
      </c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20598900</v>
      </c>
      <c r="D30" s="6">
        <v>9414</v>
      </c>
      <c r="E30" s="7">
        <v>16618175</v>
      </c>
      <c r="F30" s="8">
        <v>15439732</v>
      </c>
      <c r="G30" s="6">
        <v>14881995</v>
      </c>
      <c r="H30" s="6">
        <v>8956140</v>
      </c>
      <c r="I30" s="9">
        <v>16400</v>
      </c>
      <c r="J30" s="10">
        <v>1534000</v>
      </c>
      <c r="K30" s="6">
        <v>2537000</v>
      </c>
      <c r="L30" s="7">
        <v>1893000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14912021</v>
      </c>
      <c r="D36" s="6">
        <f t="shared" si="4"/>
        <v>21588932</v>
      </c>
      <c r="E36" s="7">
        <f t="shared" si="4"/>
        <v>16300655</v>
      </c>
      <c r="F36" s="8">
        <f t="shared" si="4"/>
        <v>6889000</v>
      </c>
      <c r="G36" s="6">
        <f t="shared" si="4"/>
        <v>6622806</v>
      </c>
      <c r="H36" s="6">
        <f>H6+H21</f>
        <v>6715636</v>
      </c>
      <c r="I36" s="9">
        <f t="shared" si="4"/>
        <v>6644892</v>
      </c>
      <c r="J36" s="10">
        <f t="shared" si="4"/>
        <v>9539000</v>
      </c>
      <c r="K36" s="6">
        <f t="shared" si="4"/>
        <v>3281000</v>
      </c>
      <c r="L36" s="7">
        <f t="shared" si="4"/>
        <v>966000</v>
      </c>
    </row>
    <row r="37" spans="1:12" ht="13.5">
      <c r="A37" s="46" t="s">
        <v>20</v>
      </c>
      <c r="B37" s="47"/>
      <c r="C37" s="6">
        <f t="shared" si="4"/>
        <v>9795310</v>
      </c>
      <c r="D37" s="6">
        <f t="shared" si="4"/>
        <v>5692552</v>
      </c>
      <c r="E37" s="7">
        <f t="shared" si="4"/>
        <v>12292819</v>
      </c>
      <c r="F37" s="8">
        <f t="shared" si="4"/>
        <v>23310000</v>
      </c>
      <c r="G37" s="6">
        <f t="shared" si="4"/>
        <v>21406000</v>
      </c>
      <c r="H37" s="6">
        <f>H7+H22</f>
        <v>19542321</v>
      </c>
      <c r="I37" s="9">
        <f t="shared" si="4"/>
        <v>19545161</v>
      </c>
      <c r="J37" s="10">
        <f t="shared" si="4"/>
        <v>47853000</v>
      </c>
      <c r="K37" s="6">
        <f t="shared" si="4"/>
        <v>14250000</v>
      </c>
      <c r="L37" s="7">
        <f t="shared" si="4"/>
        <v>45990278</v>
      </c>
    </row>
    <row r="38" spans="1:12" ht="13.5">
      <c r="A38" s="46" t="s">
        <v>21</v>
      </c>
      <c r="B38" s="47"/>
      <c r="C38" s="6">
        <f t="shared" si="4"/>
        <v>7340918</v>
      </c>
      <c r="D38" s="6">
        <f t="shared" si="4"/>
        <v>7432207</v>
      </c>
      <c r="E38" s="7">
        <f t="shared" si="4"/>
        <v>11324048</v>
      </c>
      <c r="F38" s="8">
        <f t="shared" si="4"/>
        <v>18900000</v>
      </c>
      <c r="G38" s="6">
        <f t="shared" si="4"/>
        <v>21440344</v>
      </c>
      <c r="H38" s="6">
        <f>H8+H23</f>
        <v>19185151</v>
      </c>
      <c r="I38" s="9">
        <f t="shared" si="4"/>
        <v>19129672</v>
      </c>
      <c r="J38" s="10">
        <f t="shared" si="4"/>
        <v>23550000</v>
      </c>
      <c r="K38" s="6">
        <f t="shared" si="4"/>
        <v>31300000</v>
      </c>
      <c r="L38" s="7">
        <f t="shared" si="4"/>
        <v>25300000</v>
      </c>
    </row>
    <row r="39" spans="1:12" ht="13.5">
      <c r="A39" s="46" t="s">
        <v>22</v>
      </c>
      <c r="B39" s="47"/>
      <c r="C39" s="6">
        <f t="shared" si="4"/>
        <v>12781869</v>
      </c>
      <c r="D39" s="6">
        <f t="shared" si="4"/>
        <v>11118944</v>
      </c>
      <c r="E39" s="7">
        <f t="shared" si="4"/>
        <v>3851806</v>
      </c>
      <c r="F39" s="8">
        <f t="shared" si="4"/>
        <v>3700000</v>
      </c>
      <c r="G39" s="6">
        <f t="shared" si="4"/>
        <v>1333914</v>
      </c>
      <c r="H39" s="6">
        <f>H9+H24</f>
        <v>1646818</v>
      </c>
      <c r="I39" s="9">
        <f t="shared" si="4"/>
        <v>1832631</v>
      </c>
      <c r="J39" s="10">
        <f t="shared" si="4"/>
        <v>29500000</v>
      </c>
      <c r="K39" s="6">
        <f t="shared" si="4"/>
        <v>12920000</v>
      </c>
      <c r="L39" s="7">
        <f t="shared" si="4"/>
        <v>15400000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766119</v>
      </c>
      <c r="E40" s="7">
        <f t="shared" si="4"/>
        <v>3000405</v>
      </c>
      <c r="F40" s="8">
        <f t="shared" si="4"/>
        <v>4680000</v>
      </c>
      <c r="G40" s="6">
        <f t="shared" si="4"/>
        <v>16631104</v>
      </c>
      <c r="H40" s="6">
        <f>H10+H25</f>
        <v>14649997</v>
      </c>
      <c r="I40" s="9">
        <f t="shared" si="4"/>
        <v>14720742</v>
      </c>
      <c r="J40" s="10">
        <f t="shared" si="4"/>
        <v>10100000</v>
      </c>
      <c r="K40" s="6">
        <f t="shared" si="4"/>
        <v>4600000</v>
      </c>
      <c r="L40" s="7">
        <f t="shared" si="4"/>
        <v>5250000</v>
      </c>
    </row>
    <row r="41" spans="1:12" ht="13.5">
      <c r="A41" s="48" t="s">
        <v>24</v>
      </c>
      <c r="B41" s="47"/>
      <c r="C41" s="21">
        <f>SUM(C36:C40)</f>
        <v>44830118</v>
      </c>
      <c r="D41" s="21">
        <f aca="true" t="shared" si="5" ref="D41:L41">SUM(D36:D40)</f>
        <v>46598754</v>
      </c>
      <c r="E41" s="22">
        <f t="shared" si="5"/>
        <v>46769733</v>
      </c>
      <c r="F41" s="23">
        <f t="shared" si="5"/>
        <v>57479000</v>
      </c>
      <c r="G41" s="21">
        <f t="shared" si="5"/>
        <v>67434168</v>
      </c>
      <c r="H41" s="21">
        <f>SUM(H36:H40)</f>
        <v>61739923</v>
      </c>
      <c r="I41" s="24">
        <f t="shared" si="5"/>
        <v>61873098</v>
      </c>
      <c r="J41" s="25">
        <f t="shared" si="5"/>
        <v>120542000</v>
      </c>
      <c r="K41" s="21">
        <f t="shared" si="5"/>
        <v>66351000</v>
      </c>
      <c r="L41" s="22">
        <f t="shared" si="5"/>
        <v>92906278</v>
      </c>
    </row>
    <row r="42" spans="1:12" ht="13.5">
      <c r="A42" s="49" t="s">
        <v>25</v>
      </c>
      <c r="B42" s="39"/>
      <c r="C42" s="6">
        <f t="shared" si="4"/>
        <v>8647291</v>
      </c>
      <c r="D42" s="6">
        <f t="shared" si="4"/>
        <v>7295997</v>
      </c>
      <c r="E42" s="61">
        <f t="shared" si="4"/>
        <v>3441434</v>
      </c>
      <c r="F42" s="62">
        <f t="shared" si="4"/>
        <v>4850000</v>
      </c>
      <c r="G42" s="60">
        <f t="shared" si="4"/>
        <v>4166399</v>
      </c>
      <c r="H42" s="60">
        <f t="shared" si="4"/>
        <v>3135874</v>
      </c>
      <c r="I42" s="63">
        <f t="shared" si="4"/>
        <v>3264431</v>
      </c>
      <c r="J42" s="64">
        <f t="shared" si="4"/>
        <v>5600000</v>
      </c>
      <c r="K42" s="60">
        <f t="shared" si="4"/>
        <v>4050000</v>
      </c>
      <c r="L42" s="61">
        <f t="shared" si="4"/>
        <v>3050000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32694140</v>
      </c>
      <c r="D45" s="6">
        <f t="shared" si="4"/>
        <v>15074466</v>
      </c>
      <c r="E45" s="61">
        <f t="shared" si="4"/>
        <v>32704674</v>
      </c>
      <c r="F45" s="62">
        <f t="shared" si="4"/>
        <v>19639732</v>
      </c>
      <c r="G45" s="60">
        <f t="shared" si="4"/>
        <v>21092350</v>
      </c>
      <c r="H45" s="60">
        <f t="shared" si="4"/>
        <v>19442312</v>
      </c>
      <c r="I45" s="63">
        <f t="shared" si="4"/>
        <v>19351648</v>
      </c>
      <c r="J45" s="64">
        <f t="shared" si="4"/>
        <v>17851000</v>
      </c>
      <c r="K45" s="60">
        <f t="shared" si="4"/>
        <v>33150000</v>
      </c>
      <c r="L45" s="61">
        <f t="shared" si="4"/>
        <v>35936000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86171549</v>
      </c>
      <c r="D49" s="72">
        <f aca="true" t="shared" si="6" ref="D49:L49">SUM(D41:D48)</f>
        <v>68969217</v>
      </c>
      <c r="E49" s="73">
        <f t="shared" si="6"/>
        <v>82915841</v>
      </c>
      <c r="F49" s="74">
        <f t="shared" si="6"/>
        <v>81968732</v>
      </c>
      <c r="G49" s="72">
        <f t="shared" si="6"/>
        <v>92692917</v>
      </c>
      <c r="H49" s="72">
        <f>SUM(H41:H48)</f>
        <v>84318109</v>
      </c>
      <c r="I49" s="75">
        <f t="shared" si="6"/>
        <v>84489177</v>
      </c>
      <c r="J49" s="76">
        <f t="shared" si="6"/>
        <v>143993000</v>
      </c>
      <c r="K49" s="72">
        <f t="shared" si="6"/>
        <v>103551000</v>
      </c>
      <c r="L49" s="73">
        <f t="shared" si="6"/>
        <v>131892278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614279014</v>
      </c>
      <c r="D52" s="6">
        <v>620955925</v>
      </c>
      <c r="E52" s="7">
        <v>614851957</v>
      </c>
      <c r="F52" s="8">
        <v>497298680</v>
      </c>
      <c r="G52" s="6">
        <v>599765319</v>
      </c>
      <c r="H52" s="6"/>
      <c r="I52" s="9">
        <v>964410202</v>
      </c>
      <c r="J52" s="10">
        <v>475375958</v>
      </c>
      <c r="K52" s="6">
        <v>447195236</v>
      </c>
      <c r="L52" s="7">
        <v>416699514</v>
      </c>
    </row>
    <row r="53" spans="1:12" ht="13.5">
      <c r="A53" s="79" t="s">
        <v>20</v>
      </c>
      <c r="B53" s="47"/>
      <c r="C53" s="6">
        <v>686024739</v>
      </c>
      <c r="D53" s="6">
        <v>670799545</v>
      </c>
      <c r="E53" s="7">
        <v>618346320</v>
      </c>
      <c r="F53" s="8">
        <v>643357355</v>
      </c>
      <c r="G53" s="6">
        <v>511871534</v>
      </c>
      <c r="H53" s="6"/>
      <c r="I53" s="9">
        <v>1207523814</v>
      </c>
      <c r="J53" s="10">
        <v>653770323</v>
      </c>
      <c r="K53" s="6">
        <v>595223999</v>
      </c>
      <c r="L53" s="7">
        <v>577770953</v>
      </c>
    </row>
    <row r="54" spans="1:12" ht="13.5">
      <c r="A54" s="79" t="s">
        <v>21</v>
      </c>
      <c r="B54" s="47"/>
      <c r="C54" s="6">
        <v>191992354</v>
      </c>
      <c r="D54" s="6">
        <v>192083643</v>
      </c>
      <c r="E54" s="7">
        <v>199878593</v>
      </c>
      <c r="F54" s="8">
        <v>208195370</v>
      </c>
      <c r="G54" s="6">
        <v>217239883</v>
      </c>
      <c r="H54" s="6"/>
      <c r="I54" s="9">
        <v>394271060</v>
      </c>
      <c r="J54" s="10">
        <v>225833697</v>
      </c>
      <c r="K54" s="6">
        <v>251822024</v>
      </c>
      <c r="L54" s="7">
        <v>271210351</v>
      </c>
    </row>
    <row r="55" spans="1:12" ht="13.5">
      <c r="A55" s="79" t="s">
        <v>22</v>
      </c>
      <c r="B55" s="47"/>
      <c r="C55" s="6">
        <v>12781869</v>
      </c>
      <c r="D55" s="6">
        <v>11118944</v>
      </c>
      <c r="E55" s="7">
        <v>3851806</v>
      </c>
      <c r="F55" s="8">
        <v>310291856</v>
      </c>
      <c r="G55" s="6">
        <v>5185720</v>
      </c>
      <c r="H55" s="6"/>
      <c r="I55" s="9">
        <v>600883213</v>
      </c>
      <c r="J55" s="10">
        <v>339791856</v>
      </c>
      <c r="K55" s="6">
        <v>354184856</v>
      </c>
      <c r="L55" s="7">
        <v>369584856</v>
      </c>
    </row>
    <row r="56" spans="1:12" ht="13.5">
      <c r="A56" s="79" t="s">
        <v>23</v>
      </c>
      <c r="B56" s="47"/>
      <c r="C56" s="6">
        <v>453934748</v>
      </c>
      <c r="D56" s="6">
        <v>454700867</v>
      </c>
      <c r="E56" s="7">
        <v>471485827</v>
      </c>
      <c r="F56" s="8">
        <v>131082888</v>
      </c>
      <c r="G56" s="6">
        <v>474196844</v>
      </c>
      <c r="H56" s="6"/>
      <c r="I56" s="9">
        <v>83086162</v>
      </c>
      <c r="J56" s="10">
        <v>128139611</v>
      </c>
      <c r="K56" s="6">
        <v>119646334</v>
      </c>
      <c r="L56" s="7">
        <v>111853057</v>
      </c>
    </row>
    <row r="57" spans="1:12" ht="13.5">
      <c r="A57" s="80" t="s">
        <v>24</v>
      </c>
      <c r="B57" s="47"/>
      <c r="C57" s="21">
        <f>SUM(C52:C56)</f>
        <v>1959012724</v>
      </c>
      <c r="D57" s="21">
        <f aca="true" t="shared" si="7" ref="D57:L57">SUM(D52:D56)</f>
        <v>1949658924</v>
      </c>
      <c r="E57" s="22">
        <f t="shared" si="7"/>
        <v>1908414503</v>
      </c>
      <c r="F57" s="23">
        <f t="shared" si="7"/>
        <v>1790226149</v>
      </c>
      <c r="G57" s="21">
        <f t="shared" si="7"/>
        <v>1808259300</v>
      </c>
      <c r="H57" s="21">
        <f>SUM(H52:H56)</f>
        <v>0</v>
      </c>
      <c r="I57" s="24">
        <f t="shared" si="7"/>
        <v>3250174451</v>
      </c>
      <c r="J57" s="25">
        <f t="shared" si="7"/>
        <v>1822911445</v>
      </c>
      <c r="K57" s="21">
        <f t="shared" si="7"/>
        <v>1768072449</v>
      </c>
      <c r="L57" s="22">
        <f t="shared" si="7"/>
        <v>1747118731</v>
      </c>
    </row>
    <row r="58" spans="1:12" ht="13.5">
      <c r="A58" s="77" t="s">
        <v>25</v>
      </c>
      <c r="B58" s="39"/>
      <c r="C58" s="6">
        <v>47168691</v>
      </c>
      <c r="D58" s="6">
        <v>45817397</v>
      </c>
      <c r="E58" s="7">
        <v>41211405</v>
      </c>
      <c r="F58" s="8">
        <v>80848271</v>
      </c>
      <c r="G58" s="6">
        <v>44626375</v>
      </c>
      <c r="H58" s="6"/>
      <c r="I58" s="9">
        <v>141904523</v>
      </c>
      <c r="J58" s="10">
        <v>85359245</v>
      </c>
      <c r="K58" s="6">
        <v>88080219</v>
      </c>
      <c r="L58" s="7">
        <v>90041193</v>
      </c>
    </row>
    <row r="59" spans="1:12" ht="13.5">
      <c r="A59" s="77" t="s">
        <v>26</v>
      </c>
      <c r="B59" s="39"/>
      <c r="C59" s="11">
        <v>18701</v>
      </c>
      <c r="D59" s="11">
        <v>18701</v>
      </c>
      <c r="E59" s="12">
        <v>18701</v>
      </c>
      <c r="F59" s="13">
        <v>18701</v>
      </c>
      <c r="G59" s="11">
        <v>18701</v>
      </c>
      <c r="H59" s="11"/>
      <c r="I59" s="14"/>
      <c r="J59" s="15">
        <v>18701</v>
      </c>
      <c r="K59" s="11">
        <v>18701</v>
      </c>
      <c r="L59" s="12">
        <v>18701</v>
      </c>
    </row>
    <row r="60" spans="1:12" ht="13.5">
      <c r="A60" s="77" t="s">
        <v>27</v>
      </c>
      <c r="B60" s="39"/>
      <c r="C60" s="6">
        <v>47487000</v>
      </c>
      <c r="D60" s="6">
        <v>47487000</v>
      </c>
      <c r="E60" s="7">
        <v>47487000</v>
      </c>
      <c r="F60" s="8">
        <v>46930000</v>
      </c>
      <c r="G60" s="6">
        <v>47487000</v>
      </c>
      <c r="H60" s="6"/>
      <c r="I60" s="9">
        <v>46569574</v>
      </c>
      <c r="J60" s="10">
        <v>46930000</v>
      </c>
      <c r="K60" s="6">
        <v>46930000</v>
      </c>
      <c r="L60" s="7">
        <v>46930000</v>
      </c>
    </row>
    <row r="61" spans="1:12" ht="13.5">
      <c r="A61" s="77" t="s">
        <v>28</v>
      </c>
      <c r="B61" s="39" t="s">
        <v>29</v>
      </c>
      <c r="C61" s="6">
        <v>62379999</v>
      </c>
      <c r="D61" s="6">
        <v>44760325</v>
      </c>
      <c r="E61" s="7">
        <v>63299936</v>
      </c>
      <c r="F61" s="8">
        <v>54147673</v>
      </c>
      <c r="G61" s="6">
        <v>83058560</v>
      </c>
      <c r="H61" s="6"/>
      <c r="I61" s="9">
        <v>71720923</v>
      </c>
      <c r="J61" s="10">
        <v>70065740</v>
      </c>
      <c r="K61" s="6">
        <v>108552807</v>
      </c>
      <c r="L61" s="7">
        <v>142255874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27737</v>
      </c>
      <c r="D64" s="6">
        <v>27737</v>
      </c>
      <c r="E64" s="7">
        <v>-15143</v>
      </c>
      <c r="F64" s="8">
        <v>496941</v>
      </c>
      <c r="G64" s="6">
        <v>-58023</v>
      </c>
      <c r="H64" s="6"/>
      <c r="I64" s="9">
        <v>5958265</v>
      </c>
      <c r="J64" s="10">
        <v>434796</v>
      </c>
      <c r="K64" s="6">
        <v>372651</v>
      </c>
      <c r="L64" s="7">
        <v>310506</v>
      </c>
    </row>
    <row r="65" spans="1:12" ht="13.5">
      <c r="A65" s="70" t="s">
        <v>40</v>
      </c>
      <c r="B65" s="71"/>
      <c r="C65" s="72">
        <f>SUM(C57:C64)</f>
        <v>2116094852</v>
      </c>
      <c r="D65" s="72">
        <f aca="true" t="shared" si="8" ref="D65:L65">SUM(D57:D64)</f>
        <v>2087770084</v>
      </c>
      <c r="E65" s="73">
        <f t="shared" si="8"/>
        <v>2060416402</v>
      </c>
      <c r="F65" s="74">
        <f t="shared" si="8"/>
        <v>1972667735</v>
      </c>
      <c r="G65" s="72">
        <f t="shared" si="8"/>
        <v>1983391913</v>
      </c>
      <c r="H65" s="72">
        <f>SUM(H57:H64)</f>
        <v>0</v>
      </c>
      <c r="I65" s="75">
        <f t="shared" si="8"/>
        <v>3516327736</v>
      </c>
      <c r="J65" s="82">
        <f t="shared" si="8"/>
        <v>2025719927</v>
      </c>
      <c r="K65" s="72">
        <f t="shared" si="8"/>
        <v>2012026827</v>
      </c>
      <c r="L65" s="73">
        <f t="shared" si="8"/>
        <v>2026675005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115484153</v>
      </c>
      <c r="D68" s="60">
        <v>112943498</v>
      </c>
      <c r="E68" s="61">
        <v>112758461</v>
      </c>
      <c r="F68" s="62">
        <v>144869000</v>
      </c>
      <c r="G68" s="60">
        <v>144869000</v>
      </c>
      <c r="H68" s="60"/>
      <c r="I68" s="63">
        <v>116485634</v>
      </c>
      <c r="J68" s="64">
        <v>117244100</v>
      </c>
      <c r="K68" s="60">
        <v>117244100</v>
      </c>
      <c r="L68" s="61">
        <v>117244100</v>
      </c>
    </row>
    <row r="69" spans="1:12" ht="13.5">
      <c r="A69" s="84" t="s">
        <v>43</v>
      </c>
      <c r="B69" s="39" t="s">
        <v>44</v>
      </c>
      <c r="C69" s="60">
        <f>SUM(C75:C79)</f>
        <v>30242000</v>
      </c>
      <c r="D69" s="60">
        <f aca="true" t="shared" si="9" ref="D69:L69">SUM(D75:D79)</f>
        <v>41066105</v>
      </c>
      <c r="E69" s="61">
        <f t="shared" si="9"/>
        <v>51359627</v>
      </c>
      <c r="F69" s="62">
        <f t="shared" si="9"/>
        <v>54909080</v>
      </c>
      <c r="G69" s="60">
        <f t="shared" si="9"/>
        <v>55002056</v>
      </c>
      <c r="H69" s="60">
        <f>SUM(H75:H79)</f>
        <v>50191213</v>
      </c>
      <c r="I69" s="63">
        <f t="shared" si="9"/>
        <v>50705738</v>
      </c>
      <c r="J69" s="64">
        <f t="shared" si="9"/>
        <v>58613567</v>
      </c>
      <c r="K69" s="60">
        <f t="shared" si="9"/>
        <v>62051118</v>
      </c>
      <c r="L69" s="61">
        <f t="shared" si="9"/>
        <v>65650084</v>
      </c>
    </row>
    <row r="70" spans="1:12" ht="13.5">
      <c r="A70" s="79" t="s">
        <v>19</v>
      </c>
      <c r="B70" s="47"/>
      <c r="C70" s="6">
        <v>17873000</v>
      </c>
      <c r="D70" s="6"/>
      <c r="E70" s="7">
        <v>16912354</v>
      </c>
      <c r="F70" s="8">
        <v>17329508</v>
      </c>
      <c r="G70" s="6">
        <v>17336069</v>
      </c>
      <c r="H70" s="6">
        <v>3444067</v>
      </c>
      <c r="I70" s="9"/>
      <c r="J70" s="10"/>
      <c r="K70" s="6"/>
      <c r="L70" s="7"/>
    </row>
    <row r="71" spans="1:12" ht="13.5">
      <c r="A71" s="79" t="s">
        <v>20</v>
      </c>
      <c r="B71" s="47"/>
      <c r="C71" s="6">
        <v>2951000</v>
      </c>
      <c r="D71" s="6"/>
      <c r="E71" s="7">
        <v>4087337</v>
      </c>
      <c r="F71" s="8">
        <v>4739604</v>
      </c>
      <c r="G71" s="6">
        <v>4739604</v>
      </c>
      <c r="H71" s="6">
        <v>1408374</v>
      </c>
      <c r="I71" s="9"/>
      <c r="J71" s="10"/>
      <c r="K71" s="6"/>
      <c r="L71" s="7"/>
    </row>
    <row r="72" spans="1:12" ht="13.5">
      <c r="A72" s="79" t="s">
        <v>21</v>
      </c>
      <c r="B72" s="47"/>
      <c r="C72" s="6">
        <v>1588000</v>
      </c>
      <c r="D72" s="6"/>
      <c r="E72" s="7">
        <v>2656432</v>
      </c>
      <c r="F72" s="8">
        <v>3083000</v>
      </c>
      <c r="G72" s="6">
        <v>2019000</v>
      </c>
      <c r="H72" s="6">
        <v>1340507</v>
      </c>
      <c r="I72" s="9"/>
      <c r="J72" s="10"/>
      <c r="K72" s="6"/>
      <c r="L72" s="7"/>
    </row>
    <row r="73" spans="1:12" ht="13.5">
      <c r="A73" s="79" t="s">
        <v>22</v>
      </c>
      <c r="B73" s="47"/>
      <c r="C73" s="6">
        <v>2694000</v>
      </c>
      <c r="D73" s="6"/>
      <c r="E73" s="7">
        <v>6850160</v>
      </c>
      <c r="F73" s="8">
        <v>6736076</v>
      </c>
      <c r="G73" s="6">
        <v>7386075</v>
      </c>
      <c r="H73" s="6">
        <v>3299174</v>
      </c>
      <c r="I73" s="9"/>
      <c r="J73" s="10"/>
      <c r="K73" s="6"/>
      <c r="L73" s="7"/>
    </row>
    <row r="74" spans="1:12" ht="13.5">
      <c r="A74" s="79" t="s">
        <v>23</v>
      </c>
      <c r="B74" s="47"/>
      <c r="C74" s="6">
        <v>-1344000</v>
      </c>
      <c r="D74" s="6">
        <v>41066105</v>
      </c>
      <c r="E74" s="7"/>
      <c r="F74" s="8"/>
      <c r="G74" s="6"/>
      <c r="H74" s="6">
        <v>35812604</v>
      </c>
      <c r="I74" s="9">
        <v>50705738</v>
      </c>
      <c r="J74" s="10">
        <v>58613567</v>
      </c>
      <c r="K74" s="6">
        <v>62051118</v>
      </c>
      <c r="L74" s="7">
        <v>65650084</v>
      </c>
    </row>
    <row r="75" spans="1:12" ht="13.5">
      <c r="A75" s="85" t="s">
        <v>24</v>
      </c>
      <c r="B75" s="47"/>
      <c r="C75" s="21">
        <f>SUM(C70:C74)</f>
        <v>23762000</v>
      </c>
      <c r="D75" s="21">
        <f aca="true" t="shared" si="10" ref="D75:L75">SUM(D70:D74)</f>
        <v>41066105</v>
      </c>
      <c r="E75" s="22">
        <f t="shared" si="10"/>
        <v>30506283</v>
      </c>
      <c r="F75" s="23">
        <f t="shared" si="10"/>
        <v>31888188</v>
      </c>
      <c r="G75" s="21">
        <f t="shared" si="10"/>
        <v>31480748</v>
      </c>
      <c r="H75" s="21">
        <f>SUM(H70:H74)</f>
        <v>45304726</v>
      </c>
      <c r="I75" s="24">
        <f t="shared" si="10"/>
        <v>50705738</v>
      </c>
      <c r="J75" s="25">
        <f t="shared" si="10"/>
        <v>58613567</v>
      </c>
      <c r="K75" s="21">
        <f t="shared" si="10"/>
        <v>62051118</v>
      </c>
      <c r="L75" s="22">
        <f t="shared" si="10"/>
        <v>65650084</v>
      </c>
    </row>
    <row r="76" spans="1:12" ht="13.5">
      <c r="A76" s="86" t="s">
        <v>25</v>
      </c>
      <c r="B76" s="39"/>
      <c r="C76" s="6">
        <v>494000</v>
      </c>
      <c r="D76" s="6"/>
      <c r="E76" s="7">
        <v>5446208</v>
      </c>
      <c r="F76" s="8">
        <v>7337259</v>
      </c>
      <c r="G76" s="6">
        <v>7320333</v>
      </c>
      <c r="H76" s="6">
        <v>1410109</v>
      </c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5986000</v>
      </c>
      <c r="D79" s="6"/>
      <c r="E79" s="7">
        <v>15407136</v>
      </c>
      <c r="F79" s="8">
        <v>15683633</v>
      </c>
      <c r="G79" s="6">
        <v>16200975</v>
      </c>
      <c r="H79" s="6">
        <v>3476378</v>
      </c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145726153</v>
      </c>
      <c r="D80" s="72">
        <f aca="true" t="shared" si="11" ref="D80:L80">SUM(D68:D69)</f>
        <v>154009603</v>
      </c>
      <c r="E80" s="73">
        <f t="shared" si="11"/>
        <v>164118088</v>
      </c>
      <c r="F80" s="74">
        <f t="shared" si="11"/>
        <v>199778080</v>
      </c>
      <c r="G80" s="72">
        <f t="shared" si="11"/>
        <v>199871056</v>
      </c>
      <c r="H80" s="72">
        <f>SUM(H68:H69)</f>
        <v>50191213</v>
      </c>
      <c r="I80" s="75">
        <f t="shared" si="11"/>
        <v>167191372</v>
      </c>
      <c r="J80" s="76">
        <f t="shared" si="11"/>
        <v>175857667</v>
      </c>
      <c r="K80" s="72">
        <f t="shared" si="11"/>
        <v>179295218</v>
      </c>
      <c r="L80" s="73">
        <f t="shared" si="11"/>
        <v>182894184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63</v>
      </c>
      <c r="B82" s="94"/>
      <c r="C82" s="95">
        <f aca="true" t="shared" si="12" ref="C82:L82">IF(ISERROR(C20/C5),0,(C20/C5))</f>
        <v>0.5563755715089161</v>
      </c>
      <c r="D82" s="95">
        <f t="shared" si="12"/>
        <v>0.3334584314700536</v>
      </c>
      <c r="E82" s="96">
        <f t="shared" si="12"/>
        <v>0.4423836756284495</v>
      </c>
      <c r="F82" s="97">
        <f t="shared" si="12"/>
        <v>0.7889681573146511</v>
      </c>
      <c r="G82" s="95">
        <f t="shared" si="12"/>
        <v>0.8592100389128098</v>
      </c>
      <c r="H82" s="95">
        <f t="shared" si="12"/>
        <v>0.2513672889291404</v>
      </c>
      <c r="I82" s="98">
        <f t="shared" si="12"/>
        <v>0.01191636849536032</v>
      </c>
      <c r="J82" s="99">
        <f t="shared" si="12"/>
        <v>0.03251134742110585</v>
      </c>
      <c r="K82" s="95">
        <f t="shared" si="12"/>
        <v>0.053268100168846755</v>
      </c>
      <c r="L82" s="96">
        <f t="shared" si="12"/>
        <v>0.026404817620842975</v>
      </c>
    </row>
    <row r="83" spans="1:12" ht="13.5">
      <c r="A83" s="93" t="s">
        <v>64</v>
      </c>
      <c r="B83" s="94"/>
      <c r="C83" s="95">
        <f aca="true" t="shared" si="13" ref="C83:L83">IF(ISERROR(C20/C68),0,(C20/C68))</f>
        <v>0.2667443038699864</v>
      </c>
      <c r="D83" s="95">
        <f t="shared" si="13"/>
        <v>0.15270606369921358</v>
      </c>
      <c r="E83" s="96">
        <f t="shared" si="13"/>
        <v>0.22553121756424113</v>
      </c>
      <c r="F83" s="97">
        <f t="shared" si="13"/>
        <v>0.24953393755737943</v>
      </c>
      <c r="G83" s="95">
        <f t="shared" si="13"/>
        <v>0.2956936335585943</v>
      </c>
      <c r="H83" s="95">
        <f t="shared" si="13"/>
        <v>0</v>
      </c>
      <c r="I83" s="98">
        <f t="shared" si="13"/>
        <v>0.008541379445983871</v>
      </c>
      <c r="J83" s="99">
        <f t="shared" si="13"/>
        <v>0.038671455535928885</v>
      </c>
      <c r="K83" s="95">
        <f t="shared" si="13"/>
        <v>0.04466749286318032</v>
      </c>
      <c r="L83" s="96">
        <f t="shared" si="13"/>
        <v>0.028939622548170868</v>
      </c>
    </row>
    <row r="84" spans="1:12" ht="13.5">
      <c r="A84" s="93" t="s">
        <v>65</v>
      </c>
      <c r="B84" s="94"/>
      <c r="C84" s="95">
        <f aca="true" t="shared" si="14" ref="C84:L84">IF(ISERROR(ROUND(C69/C65,3)),0,(ROUND(C69/C65,3)))</f>
        <v>0.014</v>
      </c>
      <c r="D84" s="95">
        <f t="shared" si="14"/>
        <v>0.02</v>
      </c>
      <c r="E84" s="96">
        <f t="shared" si="14"/>
        <v>0.025</v>
      </c>
      <c r="F84" s="97">
        <f t="shared" si="14"/>
        <v>0.028</v>
      </c>
      <c r="G84" s="95">
        <f t="shared" si="14"/>
        <v>0.028</v>
      </c>
      <c r="H84" s="95">
        <f t="shared" si="14"/>
        <v>0</v>
      </c>
      <c r="I84" s="98">
        <f t="shared" si="14"/>
        <v>0.014</v>
      </c>
      <c r="J84" s="99">
        <f t="shared" si="14"/>
        <v>0.029</v>
      </c>
      <c r="K84" s="95">
        <f t="shared" si="14"/>
        <v>0.031</v>
      </c>
      <c r="L84" s="96">
        <f t="shared" si="14"/>
        <v>0.032</v>
      </c>
    </row>
    <row r="85" spans="1:12" ht="13.5">
      <c r="A85" s="93" t="s">
        <v>66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0.03</v>
      </c>
      <c r="E85" s="96">
        <f t="shared" si="15"/>
        <v>0.04</v>
      </c>
      <c r="F85" s="97">
        <f t="shared" si="15"/>
        <v>0.05</v>
      </c>
      <c r="G85" s="95">
        <f t="shared" si="15"/>
        <v>0.05</v>
      </c>
      <c r="H85" s="95">
        <f t="shared" si="15"/>
        <v>0</v>
      </c>
      <c r="I85" s="98">
        <f t="shared" si="15"/>
        <v>0.01</v>
      </c>
      <c r="J85" s="99">
        <f t="shared" si="15"/>
        <v>0.03</v>
      </c>
      <c r="K85" s="95">
        <f t="shared" si="15"/>
        <v>0.03</v>
      </c>
      <c r="L85" s="96">
        <f t="shared" si="15"/>
        <v>0.03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>
        <v>30203487</v>
      </c>
      <c r="D92" s="6"/>
      <c r="E92" s="7"/>
      <c r="F92" s="8">
        <v>54909079</v>
      </c>
      <c r="G92" s="6">
        <v>56179506</v>
      </c>
      <c r="H92" s="6">
        <v>50191216</v>
      </c>
      <c r="I92" s="9">
        <v>39474502</v>
      </c>
      <c r="J92" s="10">
        <v>57874146</v>
      </c>
      <c r="K92" s="6">
        <v>61268070</v>
      </c>
      <c r="L92" s="26">
        <v>64821622</v>
      </c>
    </row>
    <row r="93" spans="1:12" ht="13.5">
      <c r="A93" s="87" t="s">
        <v>75</v>
      </c>
      <c r="B93" s="71"/>
      <c r="C93" s="72">
        <f>SUM(C89:C92)</f>
        <v>30203487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54909079</v>
      </c>
      <c r="G93" s="72">
        <f t="shared" si="16"/>
        <v>56179506</v>
      </c>
      <c r="H93" s="72">
        <f>SUM(H89:H92)</f>
        <v>50191216</v>
      </c>
      <c r="I93" s="75">
        <f t="shared" si="16"/>
        <v>39474502</v>
      </c>
      <c r="J93" s="76">
        <f t="shared" si="16"/>
        <v>57874146</v>
      </c>
      <c r="K93" s="72">
        <f t="shared" si="16"/>
        <v>61268070</v>
      </c>
      <c r="L93" s="121">
        <f t="shared" si="16"/>
        <v>64821622</v>
      </c>
    </row>
    <row r="94" spans="1:12" ht="13.5">
      <c r="A94" s="1" t="s">
        <v>67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68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69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72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73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74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33234151</v>
      </c>
      <c r="D5" s="40">
        <f aca="true" t="shared" si="0" ref="D5:L5">SUM(D11:D18)</f>
        <v>54443097</v>
      </c>
      <c r="E5" s="41">
        <f t="shared" si="0"/>
        <v>32029345</v>
      </c>
      <c r="F5" s="42">
        <f t="shared" si="0"/>
        <v>52011000</v>
      </c>
      <c r="G5" s="40">
        <f t="shared" si="0"/>
        <v>43244074</v>
      </c>
      <c r="H5" s="40">
        <f>SUM(H11:H18)</f>
        <v>28615318</v>
      </c>
      <c r="I5" s="43">
        <f t="shared" si="0"/>
        <v>34574663</v>
      </c>
      <c r="J5" s="44">
        <f t="shared" si="0"/>
        <v>75919000</v>
      </c>
      <c r="K5" s="40">
        <f t="shared" si="0"/>
        <v>63758000</v>
      </c>
      <c r="L5" s="41">
        <f t="shared" si="0"/>
        <v>86235000</v>
      </c>
    </row>
    <row r="6" spans="1:12" ht="13.5">
      <c r="A6" s="46" t="s">
        <v>19</v>
      </c>
      <c r="B6" s="47"/>
      <c r="C6" s="6">
        <v>21788953</v>
      </c>
      <c r="D6" s="6">
        <v>28952204</v>
      </c>
      <c r="E6" s="7">
        <v>14086194</v>
      </c>
      <c r="F6" s="8">
        <v>9500000</v>
      </c>
      <c r="G6" s="6">
        <v>8570519</v>
      </c>
      <c r="H6" s="6">
        <v>3283611</v>
      </c>
      <c r="I6" s="9">
        <v>5391583</v>
      </c>
      <c r="J6" s="10"/>
      <c r="K6" s="6">
        <v>28158000</v>
      </c>
      <c r="L6" s="7">
        <v>29585000</v>
      </c>
    </row>
    <row r="7" spans="1:12" ht="13.5">
      <c r="A7" s="46" t="s">
        <v>20</v>
      </c>
      <c r="B7" s="47"/>
      <c r="C7" s="6">
        <v>6220476</v>
      </c>
      <c r="D7" s="6">
        <v>19937103</v>
      </c>
      <c r="E7" s="7">
        <v>3164247</v>
      </c>
      <c r="F7" s="8">
        <v>10904000</v>
      </c>
      <c r="G7" s="6">
        <v>9590590</v>
      </c>
      <c r="H7" s="6">
        <v>6717063</v>
      </c>
      <c r="I7" s="9">
        <v>9025734</v>
      </c>
      <c r="J7" s="10">
        <v>12876800</v>
      </c>
      <c r="K7" s="6">
        <v>16000000</v>
      </c>
      <c r="L7" s="7">
        <v>29500000</v>
      </c>
    </row>
    <row r="8" spans="1:12" ht="13.5">
      <c r="A8" s="46" t="s">
        <v>21</v>
      </c>
      <c r="B8" s="47"/>
      <c r="C8" s="6"/>
      <c r="D8" s="6"/>
      <c r="E8" s="7">
        <v>8607780</v>
      </c>
      <c r="F8" s="8">
        <v>7500000</v>
      </c>
      <c r="G8" s="6">
        <v>13863385</v>
      </c>
      <c r="H8" s="6">
        <v>10291224</v>
      </c>
      <c r="I8" s="9">
        <v>11261482</v>
      </c>
      <c r="J8" s="10">
        <v>28000000</v>
      </c>
      <c r="K8" s="6">
        <v>15000000</v>
      </c>
      <c r="L8" s="7">
        <v>15000000</v>
      </c>
    </row>
    <row r="9" spans="1:12" ht="13.5">
      <c r="A9" s="46" t="s">
        <v>22</v>
      </c>
      <c r="B9" s="47"/>
      <c r="C9" s="6">
        <v>49175</v>
      </c>
      <c r="D9" s="6"/>
      <c r="E9" s="7">
        <v>832051</v>
      </c>
      <c r="F9" s="8">
        <v>11500000</v>
      </c>
      <c r="G9" s="6">
        <v>670096</v>
      </c>
      <c r="H9" s="6">
        <v>520376</v>
      </c>
      <c r="I9" s="9">
        <v>520376</v>
      </c>
      <c r="J9" s="10">
        <v>11260200</v>
      </c>
      <c r="K9" s="6"/>
      <c r="L9" s="7">
        <v>1500000</v>
      </c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>
        <v>1096583</v>
      </c>
      <c r="I10" s="9">
        <v>1165692</v>
      </c>
      <c r="J10" s="10"/>
      <c r="K10" s="6">
        <v>1000000</v>
      </c>
      <c r="L10" s="7">
        <v>3000000</v>
      </c>
    </row>
    <row r="11" spans="1:12" ht="13.5">
      <c r="A11" s="48" t="s">
        <v>24</v>
      </c>
      <c r="B11" s="47"/>
      <c r="C11" s="21">
        <f>SUM(C6:C10)</f>
        <v>28058604</v>
      </c>
      <c r="D11" s="21">
        <f aca="true" t="shared" si="1" ref="D11:L11">SUM(D6:D10)</f>
        <v>48889307</v>
      </c>
      <c r="E11" s="22">
        <f t="shared" si="1"/>
        <v>26690272</v>
      </c>
      <c r="F11" s="23">
        <f t="shared" si="1"/>
        <v>39404000</v>
      </c>
      <c r="G11" s="21">
        <f t="shared" si="1"/>
        <v>32694590</v>
      </c>
      <c r="H11" s="21">
        <f>SUM(H6:H10)</f>
        <v>21908857</v>
      </c>
      <c r="I11" s="24">
        <f t="shared" si="1"/>
        <v>27364867</v>
      </c>
      <c r="J11" s="25">
        <f t="shared" si="1"/>
        <v>52137000</v>
      </c>
      <c r="K11" s="21">
        <f t="shared" si="1"/>
        <v>60158000</v>
      </c>
      <c r="L11" s="22">
        <f t="shared" si="1"/>
        <v>78585000</v>
      </c>
    </row>
    <row r="12" spans="1:12" ht="13.5">
      <c r="A12" s="49" t="s">
        <v>25</v>
      </c>
      <c r="B12" s="39"/>
      <c r="C12" s="6">
        <v>2647891</v>
      </c>
      <c r="D12" s="6">
        <v>1292801</v>
      </c>
      <c r="E12" s="7">
        <v>2331501</v>
      </c>
      <c r="F12" s="8">
        <v>5167000</v>
      </c>
      <c r="G12" s="6">
        <v>5625123</v>
      </c>
      <c r="H12" s="6">
        <v>3923418</v>
      </c>
      <c r="I12" s="9">
        <v>3561636</v>
      </c>
      <c r="J12" s="10">
        <v>20182000</v>
      </c>
      <c r="K12" s="6">
        <v>2000000</v>
      </c>
      <c r="L12" s="7">
        <v>500000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1358764</v>
      </c>
      <c r="D15" s="6">
        <v>3991133</v>
      </c>
      <c r="E15" s="7">
        <v>2612658</v>
      </c>
      <c r="F15" s="8">
        <v>7090000</v>
      </c>
      <c r="G15" s="6">
        <v>4574361</v>
      </c>
      <c r="H15" s="6">
        <v>2783043</v>
      </c>
      <c r="I15" s="9">
        <v>3648160</v>
      </c>
      <c r="J15" s="10">
        <v>3600000</v>
      </c>
      <c r="K15" s="6">
        <v>1600000</v>
      </c>
      <c r="L15" s="7">
        <v>7150000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1168892</v>
      </c>
      <c r="D18" s="16">
        <v>269856</v>
      </c>
      <c r="E18" s="17">
        <v>394914</v>
      </c>
      <c r="F18" s="18">
        <v>350000</v>
      </c>
      <c r="G18" s="16">
        <v>350000</v>
      </c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3919629</v>
      </c>
      <c r="D20" s="53">
        <f aca="true" t="shared" si="2" ref="D20:L20">SUM(D26:D33)</f>
        <v>700903</v>
      </c>
      <c r="E20" s="54">
        <f t="shared" si="2"/>
        <v>0</v>
      </c>
      <c r="F20" s="55">
        <f t="shared" si="2"/>
        <v>5000000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19643925</v>
      </c>
      <c r="K20" s="53">
        <f t="shared" si="2"/>
        <v>9500000</v>
      </c>
      <c r="L20" s="54">
        <f t="shared" si="2"/>
        <v>13000000</v>
      </c>
    </row>
    <row r="21" spans="1:12" ht="13.5">
      <c r="A21" s="46" t="s">
        <v>19</v>
      </c>
      <c r="B21" s="47"/>
      <c r="C21" s="6">
        <v>3919629</v>
      </c>
      <c r="D21" s="6">
        <v>677219</v>
      </c>
      <c r="E21" s="7"/>
      <c r="F21" s="8">
        <v>5000000</v>
      </c>
      <c r="G21" s="6"/>
      <c r="H21" s="6"/>
      <c r="I21" s="9"/>
      <c r="J21" s="10">
        <v>15496800</v>
      </c>
      <c r="K21" s="6">
        <v>5500000</v>
      </c>
      <c r="L21" s="7">
        <v>6500000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>
        <v>973200</v>
      </c>
      <c r="K22" s="6"/>
      <c r="L22" s="7">
        <v>6500000</v>
      </c>
    </row>
    <row r="23" spans="1:12" ht="13.5">
      <c r="A23" s="46" t="s">
        <v>21</v>
      </c>
      <c r="B23" s="47"/>
      <c r="C23" s="6"/>
      <c r="D23" s="6">
        <v>23684</v>
      </c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3919629</v>
      </c>
      <c r="D26" s="21">
        <f t="shared" si="3"/>
        <v>700903</v>
      </c>
      <c r="E26" s="22">
        <f t="shared" si="3"/>
        <v>0</v>
      </c>
      <c r="F26" s="23">
        <f t="shared" si="3"/>
        <v>5000000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16470000</v>
      </c>
      <c r="K26" s="21">
        <f t="shared" si="3"/>
        <v>5500000</v>
      </c>
      <c r="L26" s="22">
        <f t="shared" si="3"/>
        <v>13000000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>
        <v>2246000</v>
      </c>
      <c r="K30" s="6">
        <v>4000000</v>
      </c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>
        <v>927925</v>
      </c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25708582</v>
      </c>
      <c r="D36" s="6">
        <f t="shared" si="4"/>
        <v>29629423</v>
      </c>
      <c r="E36" s="7">
        <f t="shared" si="4"/>
        <v>14086194</v>
      </c>
      <c r="F36" s="8">
        <f t="shared" si="4"/>
        <v>14500000</v>
      </c>
      <c r="G36" s="6">
        <f t="shared" si="4"/>
        <v>8570519</v>
      </c>
      <c r="H36" s="6">
        <f>H6+H21</f>
        <v>3283611</v>
      </c>
      <c r="I36" s="9">
        <f t="shared" si="4"/>
        <v>5391583</v>
      </c>
      <c r="J36" s="10">
        <f t="shared" si="4"/>
        <v>15496800</v>
      </c>
      <c r="K36" s="6">
        <f t="shared" si="4"/>
        <v>33658000</v>
      </c>
      <c r="L36" s="7">
        <f t="shared" si="4"/>
        <v>36085000</v>
      </c>
    </row>
    <row r="37" spans="1:12" ht="13.5">
      <c r="A37" s="46" t="s">
        <v>20</v>
      </c>
      <c r="B37" s="47"/>
      <c r="C37" s="6">
        <f t="shared" si="4"/>
        <v>6220476</v>
      </c>
      <c r="D37" s="6">
        <f t="shared" si="4"/>
        <v>19937103</v>
      </c>
      <c r="E37" s="7">
        <f t="shared" si="4"/>
        <v>3164247</v>
      </c>
      <c r="F37" s="8">
        <f t="shared" si="4"/>
        <v>10904000</v>
      </c>
      <c r="G37" s="6">
        <f t="shared" si="4"/>
        <v>9590590</v>
      </c>
      <c r="H37" s="6">
        <f>H7+H22</f>
        <v>6717063</v>
      </c>
      <c r="I37" s="9">
        <f t="shared" si="4"/>
        <v>9025734</v>
      </c>
      <c r="J37" s="10">
        <f t="shared" si="4"/>
        <v>13850000</v>
      </c>
      <c r="K37" s="6">
        <f t="shared" si="4"/>
        <v>16000000</v>
      </c>
      <c r="L37" s="7">
        <f t="shared" si="4"/>
        <v>36000000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23684</v>
      </c>
      <c r="E38" s="7">
        <f t="shared" si="4"/>
        <v>8607780</v>
      </c>
      <c r="F38" s="8">
        <f t="shared" si="4"/>
        <v>7500000</v>
      </c>
      <c r="G38" s="6">
        <f t="shared" si="4"/>
        <v>13863385</v>
      </c>
      <c r="H38" s="6">
        <f>H8+H23</f>
        <v>10291224</v>
      </c>
      <c r="I38" s="9">
        <f t="shared" si="4"/>
        <v>11261482</v>
      </c>
      <c r="J38" s="10">
        <f t="shared" si="4"/>
        <v>28000000</v>
      </c>
      <c r="K38" s="6">
        <f t="shared" si="4"/>
        <v>15000000</v>
      </c>
      <c r="L38" s="7">
        <f t="shared" si="4"/>
        <v>15000000</v>
      </c>
    </row>
    <row r="39" spans="1:12" ht="13.5">
      <c r="A39" s="46" t="s">
        <v>22</v>
      </c>
      <c r="B39" s="47"/>
      <c r="C39" s="6">
        <f t="shared" si="4"/>
        <v>49175</v>
      </c>
      <c r="D39" s="6">
        <f t="shared" si="4"/>
        <v>0</v>
      </c>
      <c r="E39" s="7">
        <f t="shared" si="4"/>
        <v>832051</v>
      </c>
      <c r="F39" s="8">
        <f t="shared" si="4"/>
        <v>11500000</v>
      </c>
      <c r="G39" s="6">
        <f t="shared" si="4"/>
        <v>670096</v>
      </c>
      <c r="H39" s="6">
        <f>H9+H24</f>
        <v>520376</v>
      </c>
      <c r="I39" s="9">
        <f t="shared" si="4"/>
        <v>520376</v>
      </c>
      <c r="J39" s="10">
        <f t="shared" si="4"/>
        <v>11260200</v>
      </c>
      <c r="K39" s="6">
        <f t="shared" si="4"/>
        <v>0</v>
      </c>
      <c r="L39" s="7">
        <f t="shared" si="4"/>
        <v>1500000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1096583</v>
      </c>
      <c r="I40" s="9">
        <f t="shared" si="4"/>
        <v>1165692</v>
      </c>
      <c r="J40" s="10">
        <f t="shared" si="4"/>
        <v>0</v>
      </c>
      <c r="K40" s="6">
        <f t="shared" si="4"/>
        <v>1000000</v>
      </c>
      <c r="L40" s="7">
        <f t="shared" si="4"/>
        <v>3000000</v>
      </c>
    </row>
    <row r="41" spans="1:12" ht="13.5">
      <c r="A41" s="48" t="s">
        <v>24</v>
      </c>
      <c r="B41" s="47"/>
      <c r="C41" s="21">
        <f>SUM(C36:C40)</f>
        <v>31978233</v>
      </c>
      <c r="D41" s="21">
        <f aca="true" t="shared" si="5" ref="D41:L41">SUM(D36:D40)</f>
        <v>49590210</v>
      </c>
      <c r="E41" s="22">
        <f t="shared" si="5"/>
        <v>26690272</v>
      </c>
      <c r="F41" s="23">
        <f t="shared" si="5"/>
        <v>44404000</v>
      </c>
      <c r="G41" s="21">
        <f t="shared" si="5"/>
        <v>32694590</v>
      </c>
      <c r="H41" s="21">
        <f>SUM(H36:H40)</f>
        <v>21908857</v>
      </c>
      <c r="I41" s="24">
        <f t="shared" si="5"/>
        <v>27364867</v>
      </c>
      <c r="J41" s="25">
        <f t="shared" si="5"/>
        <v>68607000</v>
      </c>
      <c r="K41" s="21">
        <f t="shared" si="5"/>
        <v>65658000</v>
      </c>
      <c r="L41" s="22">
        <f t="shared" si="5"/>
        <v>91585000</v>
      </c>
    </row>
    <row r="42" spans="1:12" ht="13.5">
      <c r="A42" s="49" t="s">
        <v>25</v>
      </c>
      <c r="B42" s="39"/>
      <c r="C42" s="6">
        <f t="shared" si="4"/>
        <v>2647891</v>
      </c>
      <c r="D42" s="6">
        <f t="shared" si="4"/>
        <v>1292801</v>
      </c>
      <c r="E42" s="61">
        <f t="shared" si="4"/>
        <v>2331501</v>
      </c>
      <c r="F42" s="62">
        <f t="shared" si="4"/>
        <v>5167000</v>
      </c>
      <c r="G42" s="60">
        <f t="shared" si="4"/>
        <v>5625123</v>
      </c>
      <c r="H42" s="60">
        <f t="shared" si="4"/>
        <v>3923418</v>
      </c>
      <c r="I42" s="63">
        <f t="shared" si="4"/>
        <v>3561636</v>
      </c>
      <c r="J42" s="64">
        <f t="shared" si="4"/>
        <v>20182000</v>
      </c>
      <c r="K42" s="60">
        <f t="shared" si="4"/>
        <v>2000000</v>
      </c>
      <c r="L42" s="61">
        <f t="shared" si="4"/>
        <v>500000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1358764</v>
      </c>
      <c r="D45" s="6">
        <f t="shared" si="4"/>
        <v>3991133</v>
      </c>
      <c r="E45" s="61">
        <f t="shared" si="4"/>
        <v>2612658</v>
      </c>
      <c r="F45" s="62">
        <f t="shared" si="4"/>
        <v>7090000</v>
      </c>
      <c r="G45" s="60">
        <f t="shared" si="4"/>
        <v>4574361</v>
      </c>
      <c r="H45" s="60">
        <f t="shared" si="4"/>
        <v>2783043</v>
      </c>
      <c r="I45" s="63">
        <f t="shared" si="4"/>
        <v>3648160</v>
      </c>
      <c r="J45" s="64">
        <f t="shared" si="4"/>
        <v>5846000</v>
      </c>
      <c r="K45" s="60">
        <f t="shared" si="4"/>
        <v>5600000</v>
      </c>
      <c r="L45" s="61">
        <f t="shared" si="4"/>
        <v>7150000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1168892</v>
      </c>
      <c r="D48" s="6">
        <f t="shared" si="4"/>
        <v>269856</v>
      </c>
      <c r="E48" s="61">
        <f t="shared" si="4"/>
        <v>394914</v>
      </c>
      <c r="F48" s="62">
        <f t="shared" si="4"/>
        <v>350000</v>
      </c>
      <c r="G48" s="60">
        <f t="shared" si="4"/>
        <v>350000</v>
      </c>
      <c r="H48" s="60">
        <f t="shared" si="4"/>
        <v>0</v>
      </c>
      <c r="I48" s="63">
        <f t="shared" si="4"/>
        <v>0</v>
      </c>
      <c r="J48" s="64">
        <f t="shared" si="4"/>
        <v>927925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37153780</v>
      </c>
      <c r="D49" s="72">
        <f aca="true" t="shared" si="6" ref="D49:L49">SUM(D41:D48)</f>
        <v>55144000</v>
      </c>
      <c r="E49" s="73">
        <f t="shared" si="6"/>
        <v>32029345</v>
      </c>
      <c r="F49" s="74">
        <f t="shared" si="6"/>
        <v>57011000</v>
      </c>
      <c r="G49" s="72">
        <f t="shared" si="6"/>
        <v>43244074</v>
      </c>
      <c r="H49" s="72">
        <f>SUM(H41:H48)</f>
        <v>28615318</v>
      </c>
      <c r="I49" s="75">
        <f t="shared" si="6"/>
        <v>34574663</v>
      </c>
      <c r="J49" s="76">
        <f t="shared" si="6"/>
        <v>95562925</v>
      </c>
      <c r="K49" s="72">
        <f t="shared" si="6"/>
        <v>73258000</v>
      </c>
      <c r="L49" s="73">
        <f t="shared" si="6"/>
        <v>99235000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25708582</v>
      </c>
      <c r="D52" s="6">
        <v>147822423</v>
      </c>
      <c r="E52" s="7">
        <v>147996194</v>
      </c>
      <c r="F52" s="8">
        <v>156959000</v>
      </c>
      <c r="G52" s="6">
        <v>162887519</v>
      </c>
      <c r="H52" s="6"/>
      <c r="I52" s="9">
        <v>148169583</v>
      </c>
      <c r="J52" s="10">
        <v>155552904</v>
      </c>
      <c r="K52" s="6">
        <v>181476448</v>
      </c>
      <c r="L52" s="7">
        <v>209475025</v>
      </c>
    </row>
    <row r="53" spans="1:12" ht="13.5">
      <c r="A53" s="79" t="s">
        <v>20</v>
      </c>
      <c r="B53" s="47"/>
      <c r="C53" s="6">
        <v>6220476</v>
      </c>
      <c r="D53" s="6">
        <v>99406103</v>
      </c>
      <c r="E53" s="7">
        <v>99061247</v>
      </c>
      <c r="F53" s="8">
        <v>105255000</v>
      </c>
      <c r="G53" s="6">
        <v>106567590</v>
      </c>
      <c r="H53" s="6"/>
      <c r="I53" s="9">
        <v>108086734</v>
      </c>
      <c r="J53" s="10">
        <v>106973702</v>
      </c>
      <c r="K53" s="6">
        <v>116443013</v>
      </c>
      <c r="L53" s="7">
        <v>145615137</v>
      </c>
    </row>
    <row r="54" spans="1:12" ht="13.5">
      <c r="A54" s="79" t="s">
        <v>21</v>
      </c>
      <c r="B54" s="47"/>
      <c r="C54" s="6"/>
      <c r="D54" s="6">
        <v>30304684</v>
      </c>
      <c r="E54" s="7">
        <v>26702780</v>
      </c>
      <c r="F54" s="8">
        <v>49807000</v>
      </c>
      <c r="G54" s="6">
        <v>43442385</v>
      </c>
      <c r="H54" s="6"/>
      <c r="I54" s="9">
        <v>27981482</v>
      </c>
      <c r="J54" s="10">
        <v>51598932</v>
      </c>
      <c r="K54" s="6">
        <v>63204369</v>
      </c>
      <c r="L54" s="7">
        <v>78655332</v>
      </c>
    </row>
    <row r="55" spans="1:12" ht="13.5">
      <c r="A55" s="79" t="s">
        <v>22</v>
      </c>
      <c r="B55" s="47"/>
      <c r="C55" s="6">
        <v>49175</v>
      </c>
      <c r="D55" s="6">
        <v>25701000</v>
      </c>
      <c r="E55" s="7">
        <v>24752051</v>
      </c>
      <c r="F55" s="8">
        <v>37283000</v>
      </c>
      <c r="G55" s="6">
        <v>48113096</v>
      </c>
      <c r="H55" s="6"/>
      <c r="I55" s="9">
        <v>24701376</v>
      </c>
      <c r="J55" s="10">
        <v>34980010</v>
      </c>
      <c r="K55" s="6">
        <v>33884432</v>
      </c>
      <c r="L55" s="7">
        <v>34238999</v>
      </c>
    </row>
    <row r="56" spans="1:12" ht="13.5">
      <c r="A56" s="79" t="s">
        <v>23</v>
      </c>
      <c r="B56" s="47"/>
      <c r="C56" s="6"/>
      <c r="D56" s="6"/>
      <c r="E56" s="7">
        <v>38433000</v>
      </c>
      <c r="F56" s="8"/>
      <c r="G56" s="6"/>
      <c r="H56" s="6"/>
      <c r="I56" s="9">
        <v>8653274</v>
      </c>
      <c r="J56" s="10"/>
      <c r="K56" s="6">
        <v>1000000</v>
      </c>
      <c r="L56" s="7">
        <v>3000000</v>
      </c>
    </row>
    <row r="57" spans="1:12" ht="13.5">
      <c r="A57" s="80" t="s">
        <v>24</v>
      </c>
      <c r="B57" s="47"/>
      <c r="C57" s="21">
        <f>SUM(C52:C56)</f>
        <v>31978233</v>
      </c>
      <c r="D57" s="21">
        <f aca="true" t="shared" si="7" ref="D57:L57">SUM(D52:D56)</f>
        <v>303234210</v>
      </c>
      <c r="E57" s="22">
        <f t="shared" si="7"/>
        <v>336945272</v>
      </c>
      <c r="F57" s="23">
        <f t="shared" si="7"/>
        <v>349304000</v>
      </c>
      <c r="G57" s="21">
        <f t="shared" si="7"/>
        <v>361010590</v>
      </c>
      <c r="H57" s="21">
        <f>SUM(H52:H56)</f>
        <v>0</v>
      </c>
      <c r="I57" s="24">
        <f t="shared" si="7"/>
        <v>317592449</v>
      </c>
      <c r="J57" s="25">
        <f t="shared" si="7"/>
        <v>349105548</v>
      </c>
      <c r="K57" s="21">
        <f t="shared" si="7"/>
        <v>396008262</v>
      </c>
      <c r="L57" s="22">
        <f t="shared" si="7"/>
        <v>470984493</v>
      </c>
    </row>
    <row r="58" spans="1:12" ht="13.5">
      <c r="A58" s="77" t="s">
        <v>25</v>
      </c>
      <c r="B58" s="39"/>
      <c r="C58" s="6">
        <v>2647891</v>
      </c>
      <c r="D58" s="6">
        <v>71896801</v>
      </c>
      <c r="E58" s="7">
        <v>67612501</v>
      </c>
      <c r="F58" s="8">
        <v>69343000</v>
      </c>
      <c r="G58" s="6">
        <v>68885123</v>
      </c>
      <c r="H58" s="6"/>
      <c r="I58" s="9">
        <v>76332799</v>
      </c>
      <c r="J58" s="10">
        <v>77904305</v>
      </c>
      <c r="K58" s="6">
        <v>98896896</v>
      </c>
      <c r="L58" s="7">
        <v>96686182</v>
      </c>
    </row>
    <row r="59" spans="1:12" ht="13.5">
      <c r="A59" s="77" t="s">
        <v>26</v>
      </c>
      <c r="B59" s="39"/>
      <c r="C59" s="11"/>
      <c r="D59" s="11">
        <v>158000</v>
      </c>
      <c r="E59" s="12">
        <v>158000</v>
      </c>
      <c r="F59" s="13">
        <v>158000</v>
      </c>
      <c r="G59" s="11">
        <v>158000</v>
      </c>
      <c r="H59" s="11"/>
      <c r="I59" s="14">
        <v>4662664</v>
      </c>
      <c r="J59" s="15"/>
      <c r="K59" s="11"/>
      <c r="L59" s="12"/>
    </row>
    <row r="60" spans="1:12" ht="13.5">
      <c r="A60" s="77" t="s">
        <v>27</v>
      </c>
      <c r="B60" s="39"/>
      <c r="C60" s="6"/>
      <c r="D60" s="6">
        <v>220980000</v>
      </c>
      <c r="E60" s="7">
        <v>208605000</v>
      </c>
      <c r="F60" s="8">
        <v>192619000</v>
      </c>
      <c r="G60" s="6">
        <v>197891000</v>
      </c>
      <c r="H60" s="6"/>
      <c r="I60" s="9">
        <v>198779297</v>
      </c>
      <c r="J60" s="10">
        <v>374168697</v>
      </c>
      <c r="K60" s="6">
        <v>363565171</v>
      </c>
      <c r="L60" s="7">
        <v>351699185</v>
      </c>
    </row>
    <row r="61" spans="1:12" ht="13.5">
      <c r="A61" s="77" t="s">
        <v>28</v>
      </c>
      <c r="B61" s="39" t="s">
        <v>29</v>
      </c>
      <c r="C61" s="6">
        <v>1358764</v>
      </c>
      <c r="D61" s="6">
        <v>217141133</v>
      </c>
      <c r="E61" s="7">
        <v>198048658</v>
      </c>
      <c r="F61" s="8">
        <v>202414000</v>
      </c>
      <c r="G61" s="6">
        <v>204930361</v>
      </c>
      <c r="H61" s="6"/>
      <c r="I61" s="9">
        <v>199599143</v>
      </c>
      <c r="J61" s="10">
        <v>14256979</v>
      </c>
      <c r="K61" s="6">
        <v>17389948</v>
      </c>
      <c r="L61" s="7">
        <v>17860652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1168892</v>
      </c>
      <c r="D64" s="6">
        <v>5163856</v>
      </c>
      <c r="E64" s="7">
        <v>4033914</v>
      </c>
      <c r="F64" s="8">
        <v>3100000</v>
      </c>
      <c r="G64" s="6">
        <v>3602000</v>
      </c>
      <c r="H64" s="6"/>
      <c r="I64" s="9">
        <v>3375823</v>
      </c>
      <c r="J64" s="10">
        <v>3879050</v>
      </c>
      <c r="K64" s="6">
        <v>2715437</v>
      </c>
      <c r="L64" s="7">
        <v>453366</v>
      </c>
    </row>
    <row r="65" spans="1:12" ht="13.5">
      <c r="A65" s="70" t="s">
        <v>40</v>
      </c>
      <c r="B65" s="71"/>
      <c r="C65" s="72">
        <f>SUM(C57:C64)</f>
        <v>37153780</v>
      </c>
      <c r="D65" s="72">
        <f aca="true" t="shared" si="8" ref="D65:L65">SUM(D57:D64)</f>
        <v>818574000</v>
      </c>
      <c r="E65" s="73">
        <f t="shared" si="8"/>
        <v>815403345</v>
      </c>
      <c r="F65" s="74">
        <f t="shared" si="8"/>
        <v>816938000</v>
      </c>
      <c r="G65" s="72">
        <f t="shared" si="8"/>
        <v>836477074</v>
      </c>
      <c r="H65" s="72">
        <f>SUM(H57:H64)</f>
        <v>0</v>
      </c>
      <c r="I65" s="75">
        <f t="shared" si="8"/>
        <v>800342175</v>
      </c>
      <c r="J65" s="82">
        <f t="shared" si="8"/>
        <v>819314579</v>
      </c>
      <c r="K65" s="72">
        <f t="shared" si="8"/>
        <v>878575714</v>
      </c>
      <c r="L65" s="73">
        <f t="shared" si="8"/>
        <v>937683878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38150526</v>
      </c>
      <c r="D68" s="60">
        <v>41127767</v>
      </c>
      <c r="E68" s="61">
        <v>43236424</v>
      </c>
      <c r="F68" s="62">
        <v>41807809</v>
      </c>
      <c r="G68" s="60">
        <v>41807809</v>
      </c>
      <c r="H68" s="60"/>
      <c r="I68" s="63">
        <v>36535436</v>
      </c>
      <c r="J68" s="64">
        <v>41742207</v>
      </c>
      <c r="K68" s="60">
        <v>45467178</v>
      </c>
      <c r="L68" s="61">
        <v>48127000</v>
      </c>
    </row>
    <row r="69" spans="1:12" ht="13.5">
      <c r="A69" s="84" t="s">
        <v>43</v>
      </c>
      <c r="B69" s="39" t="s">
        <v>44</v>
      </c>
      <c r="C69" s="60">
        <f>SUM(C75:C79)</f>
        <v>17715753</v>
      </c>
      <c r="D69" s="60">
        <f aca="true" t="shared" si="9" ref="D69:L69">SUM(D75:D79)</f>
        <v>27859431</v>
      </c>
      <c r="E69" s="61">
        <f t="shared" si="9"/>
        <v>21475149</v>
      </c>
      <c r="F69" s="62">
        <f t="shared" si="9"/>
        <v>29891279</v>
      </c>
      <c r="G69" s="60">
        <f t="shared" si="9"/>
        <v>28262330</v>
      </c>
      <c r="H69" s="60">
        <f>SUM(H75:H79)</f>
        <v>0</v>
      </c>
      <c r="I69" s="63">
        <f t="shared" si="9"/>
        <v>19416977</v>
      </c>
      <c r="J69" s="64">
        <f t="shared" si="9"/>
        <v>28296330</v>
      </c>
      <c r="K69" s="60">
        <f t="shared" si="9"/>
        <v>29872211</v>
      </c>
      <c r="L69" s="61">
        <f t="shared" si="9"/>
        <v>31664545</v>
      </c>
    </row>
    <row r="70" spans="1:12" ht="13.5">
      <c r="A70" s="79" t="s">
        <v>19</v>
      </c>
      <c r="B70" s="47"/>
      <c r="C70" s="6">
        <v>1956045</v>
      </c>
      <c r="D70" s="6">
        <v>3353576</v>
      </c>
      <c r="E70" s="7">
        <v>6690211</v>
      </c>
      <c r="F70" s="8">
        <v>5200000</v>
      </c>
      <c r="G70" s="6">
        <v>5200000</v>
      </c>
      <c r="H70" s="6"/>
      <c r="I70" s="9">
        <v>6019263</v>
      </c>
      <c r="J70" s="10">
        <v>5250000</v>
      </c>
      <c r="K70" s="6">
        <v>5565000</v>
      </c>
      <c r="L70" s="7">
        <v>5898900</v>
      </c>
    </row>
    <row r="71" spans="1:12" ht="13.5">
      <c r="A71" s="79" t="s">
        <v>20</v>
      </c>
      <c r="B71" s="47"/>
      <c r="C71" s="6">
        <v>7801896</v>
      </c>
      <c r="D71" s="6">
        <v>13376097</v>
      </c>
      <c r="E71" s="7">
        <v>8757637</v>
      </c>
      <c r="F71" s="8">
        <v>11500000</v>
      </c>
      <c r="G71" s="6">
        <v>11250000</v>
      </c>
      <c r="H71" s="6"/>
      <c r="I71" s="9">
        <v>7902710</v>
      </c>
      <c r="J71" s="10">
        <v>11300000</v>
      </c>
      <c r="K71" s="6">
        <v>11978000</v>
      </c>
      <c r="L71" s="7">
        <v>12696680</v>
      </c>
    </row>
    <row r="72" spans="1:12" ht="13.5">
      <c r="A72" s="79" t="s">
        <v>21</v>
      </c>
      <c r="B72" s="47"/>
      <c r="C72" s="6">
        <v>1191759</v>
      </c>
      <c r="D72" s="6">
        <v>2043232</v>
      </c>
      <c r="E72" s="7">
        <v>1949914</v>
      </c>
      <c r="F72" s="8">
        <v>2000000</v>
      </c>
      <c r="G72" s="6">
        <v>2000000</v>
      </c>
      <c r="H72" s="6"/>
      <c r="I72" s="9">
        <v>1747528</v>
      </c>
      <c r="J72" s="10">
        <v>2140000</v>
      </c>
      <c r="K72" s="6">
        <v>2268400</v>
      </c>
      <c r="L72" s="7">
        <v>2404504</v>
      </c>
    </row>
    <row r="73" spans="1:12" ht="13.5">
      <c r="A73" s="79" t="s">
        <v>22</v>
      </c>
      <c r="B73" s="47"/>
      <c r="C73" s="6">
        <v>1970517</v>
      </c>
      <c r="D73" s="6">
        <v>3378387</v>
      </c>
      <c r="E73" s="7">
        <v>1949574</v>
      </c>
      <c r="F73" s="8">
        <v>1500000</v>
      </c>
      <c r="G73" s="6">
        <v>1500000</v>
      </c>
      <c r="H73" s="6"/>
      <c r="I73" s="9">
        <v>1747528</v>
      </c>
      <c r="J73" s="10">
        <v>1535000</v>
      </c>
      <c r="K73" s="6">
        <v>1627100</v>
      </c>
      <c r="L73" s="7">
        <v>1724726</v>
      </c>
    </row>
    <row r="74" spans="1:12" ht="13.5">
      <c r="A74" s="79" t="s">
        <v>23</v>
      </c>
      <c r="B74" s="47"/>
      <c r="C74" s="6">
        <v>35011</v>
      </c>
      <c r="D74" s="6">
        <v>60024</v>
      </c>
      <c r="E74" s="7">
        <v>54837</v>
      </c>
      <c r="F74" s="8">
        <v>100000</v>
      </c>
      <c r="G74" s="6">
        <v>100000</v>
      </c>
      <c r="H74" s="6"/>
      <c r="I74" s="9">
        <v>38834</v>
      </c>
      <c r="J74" s="10">
        <v>100000</v>
      </c>
      <c r="K74" s="6">
        <v>106000</v>
      </c>
      <c r="L74" s="7">
        <v>112360</v>
      </c>
    </row>
    <row r="75" spans="1:12" ht="13.5">
      <c r="A75" s="85" t="s">
        <v>24</v>
      </c>
      <c r="B75" s="47"/>
      <c r="C75" s="21">
        <f>SUM(C70:C74)</f>
        <v>12955228</v>
      </c>
      <c r="D75" s="21">
        <f aca="true" t="shared" si="10" ref="D75:L75">SUM(D70:D74)</f>
        <v>22211316</v>
      </c>
      <c r="E75" s="22">
        <f t="shared" si="10"/>
        <v>19402173</v>
      </c>
      <c r="F75" s="23">
        <f t="shared" si="10"/>
        <v>20300000</v>
      </c>
      <c r="G75" s="21">
        <f t="shared" si="10"/>
        <v>20050000</v>
      </c>
      <c r="H75" s="21">
        <f>SUM(H70:H74)</f>
        <v>0</v>
      </c>
      <c r="I75" s="24">
        <f t="shared" si="10"/>
        <v>17455863</v>
      </c>
      <c r="J75" s="25">
        <f t="shared" si="10"/>
        <v>20325000</v>
      </c>
      <c r="K75" s="21">
        <f t="shared" si="10"/>
        <v>21544500</v>
      </c>
      <c r="L75" s="22">
        <f t="shared" si="10"/>
        <v>22837170</v>
      </c>
    </row>
    <row r="76" spans="1:12" ht="13.5">
      <c r="A76" s="86" t="s">
        <v>25</v>
      </c>
      <c r="B76" s="39"/>
      <c r="C76" s="6">
        <v>148171</v>
      </c>
      <c r="D76" s="6">
        <v>254036</v>
      </c>
      <c r="E76" s="7">
        <v>697321</v>
      </c>
      <c r="F76" s="8">
        <v>2159199</v>
      </c>
      <c r="G76" s="6">
        <v>1435750</v>
      </c>
      <c r="H76" s="6"/>
      <c r="I76" s="9">
        <v>621343</v>
      </c>
      <c r="J76" s="10">
        <v>290000</v>
      </c>
      <c r="K76" s="6">
        <v>307400</v>
      </c>
      <c r="L76" s="7">
        <v>325844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4612354</v>
      </c>
      <c r="D79" s="6">
        <v>5394079</v>
      </c>
      <c r="E79" s="7">
        <v>1375655</v>
      </c>
      <c r="F79" s="8">
        <v>7432080</v>
      </c>
      <c r="G79" s="6">
        <v>6776580</v>
      </c>
      <c r="H79" s="6"/>
      <c r="I79" s="9">
        <v>1339771</v>
      </c>
      <c r="J79" s="10">
        <v>7681330</v>
      </c>
      <c r="K79" s="6">
        <v>8020311</v>
      </c>
      <c r="L79" s="7">
        <v>8501531</v>
      </c>
    </row>
    <row r="80" spans="1:12" ht="13.5">
      <c r="A80" s="87" t="s">
        <v>46</v>
      </c>
      <c r="B80" s="71"/>
      <c r="C80" s="72">
        <f>SUM(C68:C69)</f>
        <v>55866279</v>
      </c>
      <c r="D80" s="72">
        <f aca="true" t="shared" si="11" ref="D80:L80">SUM(D68:D69)</f>
        <v>68987198</v>
      </c>
      <c r="E80" s="73">
        <f t="shared" si="11"/>
        <v>64711573</v>
      </c>
      <c r="F80" s="74">
        <f t="shared" si="11"/>
        <v>71699088</v>
      </c>
      <c r="G80" s="72">
        <f t="shared" si="11"/>
        <v>70070139</v>
      </c>
      <c r="H80" s="72">
        <f>SUM(H68:H69)</f>
        <v>0</v>
      </c>
      <c r="I80" s="75">
        <f t="shared" si="11"/>
        <v>55952413</v>
      </c>
      <c r="J80" s="76">
        <f t="shared" si="11"/>
        <v>70038537</v>
      </c>
      <c r="K80" s="72">
        <f t="shared" si="11"/>
        <v>75339389</v>
      </c>
      <c r="L80" s="73">
        <f t="shared" si="11"/>
        <v>79791545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63</v>
      </c>
      <c r="B82" s="94"/>
      <c r="C82" s="95">
        <f aca="true" t="shared" si="12" ref="C82:L82">IF(ISERROR(C20/C5),0,(C20/C5))</f>
        <v>0.11793979632577345</v>
      </c>
      <c r="D82" s="95">
        <f t="shared" si="12"/>
        <v>0.012874047190959765</v>
      </c>
      <c r="E82" s="96">
        <f t="shared" si="12"/>
        <v>0</v>
      </c>
      <c r="F82" s="97">
        <f t="shared" si="12"/>
        <v>0.09613351021899214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0.2587484687627603</v>
      </c>
      <c r="K82" s="95">
        <f t="shared" si="12"/>
        <v>0.14900090968976443</v>
      </c>
      <c r="L82" s="96">
        <f t="shared" si="12"/>
        <v>0.15075085522119788</v>
      </c>
    </row>
    <row r="83" spans="1:12" ht="13.5">
      <c r="A83" s="93" t="s">
        <v>64</v>
      </c>
      <c r="B83" s="94"/>
      <c r="C83" s="95">
        <f aca="true" t="shared" si="13" ref="C83:L83">IF(ISERROR(C20/C68),0,(C20/C68))</f>
        <v>0.10274115224518791</v>
      </c>
      <c r="D83" s="95">
        <f t="shared" si="13"/>
        <v>0.01704208740532886</v>
      </c>
      <c r="E83" s="96">
        <f t="shared" si="13"/>
        <v>0</v>
      </c>
      <c r="F83" s="97">
        <f t="shared" si="13"/>
        <v>0.11959488238190143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0.47060101541827914</v>
      </c>
      <c r="K83" s="95">
        <f t="shared" si="13"/>
        <v>0.2089419316941113</v>
      </c>
      <c r="L83" s="96">
        <f t="shared" si="13"/>
        <v>0.27011864441997213</v>
      </c>
    </row>
    <row r="84" spans="1:12" ht="13.5">
      <c r="A84" s="93" t="s">
        <v>65</v>
      </c>
      <c r="B84" s="94"/>
      <c r="C84" s="95">
        <f aca="true" t="shared" si="14" ref="C84:L84">IF(ISERROR(ROUND(C69/C65,3)),0,(ROUND(C69/C65,3)))</f>
        <v>0.477</v>
      </c>
      <c r="D84" s="95">
        <f t="shared" si="14"/>
        <v>0.034</v>
      </c>
      <c r="E84" s="96">
        <f t="shared" si="14"/>
        <v>0.026</v>
      </c>
      <c r="F84" s="97">
        <f t="shared" si="14"/>
        <v>0.037</v>
      </c>
      <c r="G84" s="95">
        <f t="shared" si="14"/>
        <v>0.034</v>
      </c>
      <c r="H84" s="95">
        <f t="shared" si="14"/>
        <v>0</v>
      </c>
      <c r="I84" s="98">
        <f t="shared" si="14"/>
        <v>0.024</v>
      </c>
      <c r="J84" s="99">
        <f t="shared" si="14"/>
        <v>0.035</v>
      </c>
      <c r="K84" s="95">
        <f t="shared" si="14"/>
        <v>0.034</v>
      </c>
      <c r="L84" s="96">
        <f t="shared" si="14"/>
        <v>0.034</v>
      </c>
    </row>
    <row r="85" spans="1:12" ht="13.5">
      <c r="A85" s="93" t="s">
        <v>66</v>
      </c>
      <c r="B85" s="94"/>
      <c r="C85" s="95">
        <f aca="true" t="shared" si="15" ref="C85:L85">IF(ISERROR(ROUND((C20+C69)/C65,2)),0,(ROUND((C20+C69)/C65,2)))</f>
        <v>0.58</v>
      </c>
      <c r="D85" s="95">
        <f t="shared" si="15"/>
        <v>0.03</v>
      </c>
      <c r="E85" s="96">
        <f t="shared" si="15"/>
        <v>0.03</v>
      </c>
      <c r="F85" s="97">
        <f t="shared" si="15"/>
        <v>0.04</v>
      </c>
      <c r="G85" s="95">
        <f t="shared" si="15"/>
        <v>0.03</v>
      </c>
      <c r="H85" s="95">
        <f t="shared" si="15"/>
        <v>0</v>
      </c>
      <c r="I85" s="98">
        <f t="shared" si="15"/>
        <v>0.02</v>
      </c>
      <c r="J85" s="99">
        <f t="shared" si="15"/>
        <v>0.06</v>
      </c>
      <c r="K85" s="95">
        <f t="shared" si="15"/>
        <v>0.04</v>
      </c>
      <c r="L85" s="96">
        <f t="shared" si="15"/>
        <v>0.05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793452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19045964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2818181</v>
      </c>
      <c r="I92" s="9"/>
      <c r="J92" s="10"/>
      <c r="K92" s="6"/>
      <c r="L92" s="26"/>
    </row>
    <row r="93" spans="1:12" ht="13.5">
      <c r="A93" s="87" t="s">
        <v>75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22657597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67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68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69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72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73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74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17245228</v>
      </c>
      <c r="D5" s="40">
        <f aca="true" t="shared" si="0" ref="D5:L5">SUM(D11:D18)</f>
        <v>15675567</v>
      </c>
      <c r="E5" s="41">
        <f t="shared" si="0"/>
        <v>9033475</v>
      </c>
      <c r="F5" s="42">
        <f t="shared" si="0"/>
        <v>17619592</v>
      </c>
      <c r="G5" s="40">
        <f t="shared" si="0"/>
        <v>9471100</v>
      </c>
      <c r="H5" s="40">
        <f>SUM(H11:H18)</f>
        <v>5278547</v>
      </c>
      <c r="I5" s="43">
        <f t="shared" si="0"/>
        <v>5618496</v>
      </c>
      <c r="J5" s="44">
        <f t="shared" si="0"/>
        <v>6000000</v>
      </c>
      <c r="K5" s="40">
        <f t="shared" si="0"/>
        <v>0</v>
      </c>
      <c r="L5" s="41">
        <f t="shared" si="0"/>
        <v>0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1272489</v>
      </c>
      <c r="D10" s="6">
        <v>704893</v>
      </c>
      <c r="E10" s="7"/>
      <c r="F10" s="8"/>
      <c r="G10" s="6"/>
      <c r="H10" s="6"/>
      <c r="I10" s="9">
        <v>686678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1272489</v>
      </c>
      <c r="D11" s="21">
        <f aca="true" t="shared" si="1" ref="D11:L11">SUM(D6:D10)</f>
        <v>704893</v>
      </c>
      <c r="E11" s="22">
        <f t="shared" si="1"/>
        <v>0</v>
      </c>
      <c r="F11" s="23">
        <f t="shared" si="1"/>
        <v>0</v>
      </c>
      <c r="G11" s="21">
        <f t="shared" si="1"/>
        <v>0</v>
      </c>
      <c r="H11" s="21">
        <f>SUM(H6:H10)</f>
        <v>0</v>
      </c>
      <c r="I11" s="24">
        <f t="shared" si="1"/>
        <v>686678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>
        <v>447685</v>
      </c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14819056</v>
      </c>
      <c r="D15" s="6">
        <v>13933447</v>
      </c>
      <c r="E15" s="7">
        <v>8844818</v>
      </c>
      <c r="F15" s="8">
        <v>16477592</v>
      </c>
      <c r="G15" s="6">
        <v>9471100</v>
      </c>
      <c r="H15" s="6">
        <v>4556212</v>
      </c>
      <c r="I15" s="9">
        <v>3728209</v>
      </c>
      <c r="J15" s="10">
        <v>6000000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1153683</v>
      </c>
      <c r="D18" s="16">
        <v>1037227</v>
      </c>
      <c r="E18" s="17">
        <v>188657</v>
      </c>
      <c r="F18" s="18">
        <v>1142000</v>
      </c>
      <c r="G18" s="16"/>
      <c r="H18" s="16">
        <v>274650</v>
      </c>
      <c r="I18" s="19">
        <v>1203609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3200000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>
        <v>3200000</v>
      </c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1272489</v>
      </c>
      <c r="D40" s="6">
        <f t="shared" si="4"/>
        <v>704893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686678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1272489</v>
      </c>
      <c r="D41" s="21">
        <f aca="true" t="shared" si="5" ref="D41:L41">SUM(D36:D40)</f>
        <v>704893</v>
      </c>
      <c r="E41" s="22">
        <f t="shared" si="5"/>
        <v>0</v>
      </c>
      <c r="F41" s="23">
        <f t="shared" si="5"/>
        <v>0</v>
      </c>
      <c r="G41" s="21">
        <f t="shared" si="5"/>
        <v>0</v>
      </c>
      <c r="H41" s="21">
        <f>SUM(H36:H40)</f>
        <v>0</v>
      </c>
      <c r="I41" s="24">
        <f t="shared" si="5"/>
        <v>686678</v>
      </c>
      <c r="J41" s="25">
        <f t="shared" si="5"/>
        <v>0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447685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14819056</v>
      </c>
      <c r="D45" s="6">
        <f t="shared" si="4"/>
        <v>13933447</v>
      </c>
      <c r="E45" s="61">
        <f t="shared" si="4"/>
        <v>8844818</v>
      </c>
      <c r="F45" s="62">
        <f t="shared" si="4"/>
        <v>19677592</v>
      </c>
      <c r="G45" s="60">
        <f t="shared" si="4"/>
        <v>9471100</v>
      </c>
      <c r="H45" s="60">
        <f t="shared" si="4"/>
        <v>4556212</v>
      </c>
      <c r="I45" s="63">
        <f t="shared" si="4"/>
        <v>3728209</v>
      </c>
      <c r="J45" s="64">
        <f t="shared" si="4"/>
        <v>6000000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1153683</v>
      </c>
      <c r="D48" s="6">
        <f t="shared" si="4"/>
        <v>1037227</v>
      </c>
      <c r="E48" s="61">
        <f t="shared" si="4"/>
        <v>188657</v>
      </c>
      <c r="F48" s="62">
        <f t="shared" si="4"/>
        <v>1142000</v>
      </c>
      <c r="G48" s="60">
        <f t="shared" si="4"/>
        <v>0</v>
      </c>
      <c r="H48" s="60">
        <f t="shared" si="4"/>
        <v>274650</v>
      </c>
      <c r="I48" s="63">
        <f t="shared" si="4"/>
        <v>1203609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17245228</v>
      </c>
      <c r="D49" s="72">
        <f aca="true" t="shared" si="6" ref="D49:L49">SUM(D41:D48)</f>
        <v>15675567</v>
      </c>
      <c r="E49" s="73">
        <f t="shared" si="6"/>
        <v>9033475</v>
      </c>
      <c r="F49" s="74">
        <f t="shared" si="6"/>
        <v>20819592</v>
      </c>
      <c r="G49" s="72">
        <f t="shared" si="6"/>
        <v>9471100</v>
      </c>
      <c r="H49" s="72">
        <f>SUM(H41:H48)</f>
        <v>5278547</v>
      </c>
      <c r="I49" s="75">
        <f t="shared" si="6"/>
        <v>5618496</v>
      </c>
      <c r="J49" s="76">
        <f t="shared" si="6"/>
        <v>6000000</v>
      </c>
      <c r="K49" s="72">
        <f t="shared" si="6"/>
        <v>0</v>
      </c>
      <c r="L49" s="73">
        <f t="shared" si="6"/>
        <v>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/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>
        <v>60170</v>
      </c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1272489</v>
      </c>
      <c r="D56" s="6">
        <v>7376411</v>
      </c>
      <c r="E56" s="7"/>
      <c r="F56" s="8">
        <v>4391396</v>
      </c>
      <c r="G56" s="6">
        <v>4391396</v>
      </c>
      <c r="H56" s="6"/>
      <c r="I56" s="9">
        <v>6364223</v>
      </c>
      <c r="J56" s="10">
        <v>4707506</v>
      </c>
      <c r="K56" s="6">
        <v>3957208</v>
      </c>
      <c r="L56" s="7">
        <v>-77642137</v>
      </c>
    </row>
    <row r="57" spans="1:12" ht="13.5">
      <c r="A57" s="80" t="s">
        <v>24</v>
      </c>
      <c r="B57" s="47"/>
      <c r="C57" s="21">
        <f>SUM(C52:C56)</f>
        <v>1272489</v>
      </c>
      <c r="D57" s="21">
        <f aca="true" t="shared" si="7" ref="D57:L57">SUM(D52:D56)</f>
        <v>7376411</v>
      </c>
      <c r="E57" s="22">
        <f t="shared" si="7"/>
        <v>0</v>
      </c>
      <c r="F57" s="23">
        <f t="shared" si="7"/>
        <v>4391396</v>
      </c>
      <c r="G57" s="21">
        <f t="shared" si="7"/>
        <v>4391396</v>
      </c>
      <c r="H57" s="21">
        <f>SUM(H52:H56)</f>
        <v>0</v>
      </c>
      <c r="I57" s="24">
        <f t="shared" si="7"/>
        <v>6424393</v>
      </c>
      <c r="J57" s="25">
        <f t="shared" si="7"/>
        <v>4707506</v>
      </c>
      <c r="K57" s="21">
        <f t="shared" si="7"/>
        <v>3957208</v>
      </c>
      <c r="L57" s="22">
        <f t="shared" si="7"/>
        <v>-77642137</v>
      </c>
    </row>
    <row r="58" spans="1:12" ht="13.5">
      <c r="A58" s="77" t="s">
        <v>25</v>
      </c>
      <c r="B58" s="39"/>
      <c r="C58" s="6"/>
      <c r="D58" s="6">
        <v>5803697</v>
      </c>
      <c r="E58" s="7">
        <v>138994000</v>
      </c>
      <c r="F58" s="8">
        <v>4173639</v>
      </c>
      <c r="G58" s="6">
        <v>4173639</v>
      </c>
      <c r="H58" s="6"/>
      <c r="I58" s="9">
        <v>745478</v>
      </c>
      <c r="J58" s="10">
        <v>1329207</v>
      </c>
      <c r="K58" s="6">
        <v>1117353</v>
      </c>
      <c r="L58" s="7">
        <v>86094310</v>
      </c>
    </row>
    <row r="59" spans="1:12" ht="13.5">
      <c r="A59" s="77" t="s">
        <v>26</v>
      </c>
      <c r="B59" s="39"/>
      <c r="C59" s="11"/>
      <c r="D59" s="11">
        <v>4462880</v>
      </c>
      <c r="E59" s="12">
        <v>4463000</v>
      </c>
      <c r="F59" s="13">
        <v>2861825</v>
      </c>
      <c r="G59" s="11">
        <v>2861825</v>
      </c>
      <c r="H59" s="11"/>
      <c r="I59" s="14">
        <v>4462880</v>
      </c>
      <c r="J59" s="15">
        <v>4462880</v>
      </c>
      <c r="K59" s="11">
        <v>4462880</v>
      </c>
      <c r="L59" s="12">
        <v>-120</v>
      </c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>
        <v>4463000</v>
      </c>
    </row>
    <row r="61" spans="1:12" ht="13.5">
      <c r="A61" s="77" t="s">
        <v>28</v>
      </c>
      <c r="B61" s="39" t="s">
        <v>29</v>
      </c>
      <c r="C61" s="6">
        <v>14819056</v>
      </c>
      <c r="D61" s="6">
        <v>138774669</v>
      </c>
      <c r="E61" s="7">
        <v>-182</v>
      </c>
      <c r="F61" s="8">
        <v>84846420</v>
      </c>
      <c r="G61" s="6">
        <v>74639928</v>
      </c>
      <c r="H61" s="6"/>
      <c r="I61" s="9">
        <v>120222227</v>
      </c>
      <c r="J61" s="10">
        <v>103201894</v>
      </c>
      <c r="K61" s="6">
        <v>91881070</v>
      </c>
      <c r="L61" s="7">
        <v>75112332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1153683</v>
      </c>
      <c r="D64" s="6">
        <v>1636268</v>
      </c>
      <c r="E64" s="7">
        <v>954657</v>
      </c>
      <c r="F64" s="8">
        <v>2191258</v>
      </c>
      <c r="G64" s="6">
        <v>1049258</v>
      </c>
      <c r="H64" s="6"/>
      <c r="I64" s="9">
        <v>1456168</v>
      </c>
      <c r="J64" s="10">
        <v>3131261</v>
      </c>
      <c r="K64" s="6">
        <v>4518164</v>
      </c>
      <c r="L64" s="7">
        <v>-246</v>
      </c>
    </row>
    <row r="65" spans="1:12" ht="13.5">
      <c r="A65" s="70" t="s">
        <v>40</v>
      </c>
      <c r="B65" s="71"/>
      <c r="C65" s="72">
        <f>SUM(C57:C64)</f>
        <v>17245228</v>
      </c>
      <c r="D65" s="72">
        <f aca="true" t="shared" si="8" ref="D65:L65">SUM(D57:D64)</f>
        <v>158053925</v>
      </c>
      <c r="E65" s="73">
        <f t="shared" si="8"/>
        <v>144411475</v>
      </c>
      <c r="F65" s="74">
        <f t="shared" si="8"/>
        <v>98464538</v>
      </c>
      <c r="G65" s="72">
        <f t="shared" si="8"/>
        <v>87116046</v>
      </c>
      <c r="H65" s="72">
        <f>SUM(H57:H64)</f>
        <v>0</v>
      </c>
      <c r="I65" s="75">
        <f t="shared" si="8"/>
        <v>133311146</v>
      </c>
      <c r="J65" s="82">
        <f t="shared" si="8"/>
        <v>116832748</v>
      </c>
      <c r="K65" s="72">
        <f t="shared" si="8"/>
        <v>105936675</v>
      </c>
      <c r="L65" s="73">
        <f t="shared" si="8"/>
        <v>88027139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28018728</v>
      </c>
      <c r="D68" s="60">
        <v>28583637</v>
      </c>
      <c r="E68" s="61">
        <v>22294572</v>
      </c>
      <c r="F68" s="62">
        <v>25168452</v>
      </c>
      <c r="G68" s="60">
        <v>23848600</v>
      </c>
      <c r="H68" s="60"/>
      <c r="I68" s="63">
        <v>16002138</v>
      </c>
      <c r="J68" s="64">
        <v>16896075</v>
      </c>
      <c r="K68" s="60">
        <v>17909840</v>
      </c>
      <c r="L68" s="61">
        <v>18984430</v>
      </c>
    </row>
    <row r="69" spans="1:12" ht="13.5">
      <c r="A69" s="84" t="s">
        <v>43</v>
      </c>
      <c r="B69" s="39" t="s">
        <v>44</v>
      </c>
      <c r="C69" s="60">
        <f>SUM(C75:C79)</f>
        <v>4316000</v>
      </c>
      <c r="D69" s="60">
        <f aca="true" t="shared" si="9" ref="D69:L69">SUM(D75:D79)</f>
        <v>0</v>
      </c>
      <c r="E69" s="61">
        <f t="shared" si="9"/>
        <v>5473453</v>
      </c>
      <c r="F69" s="62">
        <f t="shared" si="9"/>
        <v>3610224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7503341</v>
      </c>
      <c r="K69" s="60">
        <f t="shared" si="9"/>
        <v>7947541</v>
      </c>
      <c r="L69" s="61">
        <f t="shared" si="9"/>
        <v>8424394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>
        <v>7503341</v>
      </c>
      <c r="K78" s="6">
        <v>7947541</v>
      </c>
      <c r="L78" s="7">
        <v>8424394</v>
      </c>
    </row>
    <row r="79" spans="1:12" ht="13.5">
      <c r="A79" s="86" t="s">
        <v>28</v>
      </c>
      <c r="B79" s="39" t="s">
        <v>45</v>
      </c>
      <c r="C79" s="6">
        <v>4316000</v>
      </c>
      <c r="D79" s="6"/>
      <c r="E79" s="7">
        <v>5473453</v>
      </c>
      <c r="F79" s="8">
        <v>3610224</v>
      </c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32334728</v>
      </c>
      <c r="D80" s="72">
        <f aca="true" t="shared" si="11" ref="D80:L80">SUM(D68:D69)</f>
        <v>28583637</v>
      </c>
      <c r="E80" s="73">
        <f t="shared" si="11"/>
        <v>27768025</v>
      </c>
      <c r="F80" s="74">
        <f t="shared" si="11"/>
        <v>28778676</v>
      </c>
      <c r="G80" s="72">
        <f t="shared" si="11"/>
        <v>23848600</v>
      </c>
      <c r="H80" s="72">
        <f>SUM(H68:H69)</f>
        <v>0</v>
      </c>
      <c r="I80" s="75">
        <f t="shared" si="11"/>
        <v>16002138</v>
      </c>
      <c r="J80" s="76">
        <f t="shared" si="11"/>
        <v>24399416</v>
      </c>
      <c r="K80" s="72">
        <f t="shared" si="11"/>
        <v>25857381</v>
      </c>
      <c r="L80" s="73">
        <f t="shared" si="11"/>
        <v>27408824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63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0.18161601017776122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64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0.12714329828469387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65</v>
      </c>
      <c r="B84" s="94"/>
      <c r="C84" s="95">
        <f aca="true" t="shared" si="14" ref="C84:L84">IF(ISERROR(ROUND(C69/C65,3)),0,(ROUND(C69/C65,3)))</f>
        <v>0.25</v>
      </c>
      <c r="D84" s="95">
        <f t="shared" si="14"/>
        <v>0</v>
      </c>
      <c r="E84" s="96">
        <f t="shared" si="14"/>
        <v>0.038</v>
      </c>
      <c r="F84" s="97">
        <f t="shared" si="14"/>
        <v>0.037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0.064</v>
      </c>
      <c r="K84" s="95">
        <f t="shared" si="14"/>
        <v>0.075</v>
      </c>
      <c r="L84" s="96">
        <f t="shared" si="14"/>
        <v>0.096</v>
      </c>
    </row>
    <row r="85" spans="1:12" ht="13.5">
      <c r="A85" s="93" t="s">
        <v>66</v>
      </c>
      <c r="B85" s="94"/>
      <c r="C85" s="95">
        <f aca="true" t="shared" si="15" ref="C85:L85">IF(ISERROR(ROUND((C20+C69)/C65,2)),0,(ROUND((C20+C69)/C65,2)))</f>
        <v>0.25</v>
      </c>
      <c r="D85" s="95">
        <f t="shared" si="15"/>
        <v>0</v>
      </c>
      <c r="E85" s="96">
        <f t="shared" si="15"/>
        <v>0.04</v>
      </c>
      <c r="F85" s="97">
        <f t="shared" si="15"/>
        <v>0.07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0.06</v>
      </c>
      <c r="K85" s="95">
        <f t="shared" si="15"/>
        <v>0.08</v>
      </c>
      <c r="L85" s="96">
        <f t="shared" si="15"/>
        <v>0.1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420580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11278070</v>
      </c>
      <c r="I91" s="9"/>
      <c r="J91" s="10"/>
      <c r="K91" s="6"/>
      <c r="L91" s="26"/>
    </row>
    <row r="92" spans="1:12" ht="13.5">
      <c r="A92" s="86" t="s">
        <v>51</v>
      </c>
      <c r="B92" s="94"/>
      <c r="C92" s="6">
        <v>4316120</v>
      </c>
      <c r="D92" s="6">
        <v>4103046</v>
      </c>
      <c r="E92" s="7">
        <v>5473452</v>
      </c>
      <c r="F92" s="8">
        <v>3610224</v>
      </c>
      <c r="G92" s="6">
        <v>4577176</v>
      </c>
      <c r="H92" s="6">
        <v>2295871</v>
      </c>
      <c r="I92" s="9">
        <v>4577176</v>
      </c>
      <c r="J92" s="10">
        <v>7503341</v>
      </c>
      <c r="K92" s="6">
        <v>7947541</v>
      </c>
      <c r="L92" s="26">
        <v>8424394</v>
      </c>
    </row>
    <row r="93" spans="1:12" ht="13.5">
      <c r="A93" s="87" t="s">
        <v>75</v>
      </c>
      <c r="B93" s="71"/>
      <c r="C93" s="72">
        <f>SUM(C89:C92)</f>
        <v>4316120</v>
      </c>
      <c r="D93" s="72">
        <f aca="true" t="shared" si="16" ref="D93:L93">SUM(D89:D92)</f>
        <v>4103046</v>
      </c>
      <c r="E93" s="73">
        <f t="shared" si="16"/>
        <v>5473452</v>
      </c>
      <c r="F93" s="74">
        <f t="shared" si="16"/>
        <v>3610224</v>
      </c>
      <c r="G93" s="72">
        <f t="shared" si="16"/>
        <v>4577176</v>
      </c>
      <c r="H93" s="72">
        <f>SUM(H89:H92)</f>
        <v>13994521</v>
      </c>
      <c r="I93" s="75">
        <f t="shared" si="16"/>
        <v>4577176</v>
      </c>
      <c r="J93" s="76">
        <f t="shared" si="16"/>
        <v>7503341</v>
      </c>
      <c r="K93" s="72">
        <f t="shared" si="16"/>
        <v>7947541</v>
      </c>
      <c r="L93" s="121">
        <f t="shared" si="16"/>
        <v>8424394</v>
      </c>
    </row>
    <row r="94" spans="1:12" ht="13.5">
      <c r="A94" s="1" t="s">
        <v>67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68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69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72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73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74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92159112</v>
      </c>
      <c r="D5" s="40">
        <f aca="true" t="shared" si="0" ref="D5:L5">SUM(D11:D18)</f>
        <v>255061199</v>
      </c>
      <c r="E5" s="41">
        <f t="shared" si="0"/>
        <v>347418948</v>
      </c>
      <c r="F5" s="42">
        <f t="shared" si="0"/>
        <v>309684952</v>
      </c>
      <c r="G5" s="40">
        <f t="shared" si="0"/>
        <v>195203730</v>
      </c>
      <c r="H5" s="40">
        <f>SUM(H11:H18)</f>
        <v>145271712</v>
      </c>
      <c r="I5" s="43">
        <f t="shared" si="0"/>
        <v>182459910</v>
      </c>
      <c r="J5" s="44">
        <f t="shared" si="0"/>
        <v>258823409</v>
      </c>
      <c r="K5" s="40">
        <f t="shared" si="0"/>
        <v>256452249</v>
      </c>
      <c r="L5" s="41">
        <f t="shared" si="0"/>
        <v>263779061</v>
      </c>
    </row>
    <row r="6" spans="1:12" ht="13.5">
      <c r="A6" s="46" t="s">
        <v>19</v>
      </c>
      <c r="B6" s="47"/>
      <c r="C6" s="6">
        <v>1511895</v>
      </c>
      <c r="D6" s="6">
        <v>41652944</v>
      </c>
      <c r="E6" s="7">
        <v>35217400</v>
      </c>
      <c r="F6" s="8">
        <v>31638232</v>
      </c>
      <c r="G6" s="6">
        <v>32896977</v>
      </c>
      <c r="H6" s="6">
        <v>25373497</v>
      </c>
      <c r="I6" s="9">
        <v>26268002</v>
      </c>
      <c r="J6" s="10">
        <v>18151996</v>
      </c>
      <c r="K6" s="6">
        <v>36018273</v>
      </c>
      <c r="L6" s="7">
        <v>38254992</v>
      </c>
    </row>
    <row r="7" spans="1:12" ht="13.5">
      <c r="A7" s="46" t="s">
        <v>20</v>
      </c>
      <c r="B7" s="47"/>
      <c r="C7" s="6">
        <v>54468462</v>
      </c>
      <c r="D7" s="6">
        <v>52461319</v>
      </c>
      <c r="E7" s="7">
        <v>32255964</v>
      </c>
      <c r="F7" s="8">
        <v>10043559</v>
      </c>
      <c r="G7" s="6">
        <v>15608559</v>
      </c>
      <c r="H7" s="6">
        <v>11723006</v>
      </c>
      <c r="I7" s="9">
        <v>11983266</v>
      </c>
      <c r="J7" s="10">
        <v>25900000</v>
      </c>
      <c r="K7" s="6">
        <v>7000000</v>
      </c>
      <c r="L7" s="7">
        <v>23000000</v>
      </c>
    </row>
    <row r="8" spans="1:12" ht="13.5">
      <c r="A8" s="46" t="s">
        <v>21</v>
      </c>
      <c r="B8" s="47"/>
      <c r="C8" s="6">
        <v>7673661</v>
      </c>
      <c r="D8" s="6">
        <v>30273590</v>
      </c>
      <c r="E8" s="7">
        <v>48207964</v>
      </c>
      <c r="F8" s="8">
        <v>20400000</v>
      </c>
      <c r="G8" s="6">
        <v>18350000</v>
      </c>
      <c r="H8" s="6">
        <v>18650266</v>
      </c>
      <c r="I8" s="9">
        <v>37190714</v>
      </c>
      <c r="J8" s="10">
        <v>43500000</v>
      </c>
      <c r="K8" s="6">
        <v>42000000</v>
      </c>
      <c r="L8" s="7">
        <v>67000000</v>
      </c>
    </row>
    <row r="9" spans="1:12" ht="13.5">
      <c r="A9" s="46" t="s">
        <v>22</v>
      </c>
      <c r="B9" s="47"/>
      <c r="C9" s="6">
        <v>5112541</v>
      </c>
      <c r="D9" s="6">
        <v>13621760</v>
      </c>
      <c r="E9" s="7">
        <v>35260276</v>
      </c>
      <c r="F9" s="8">
        <v>21362610</v>
      </c>
      <c r="G9" s="6">
        <v>21343978</v>
      </c>
      <c r="H9" s="6">
        <v>32516131</v>
      </c>
      <c r="I9" s="9">
        <v>32481656</v>
      </c>
      <c r="J9" s="10">
        <v>68324413</v>
      </c>
      <c r="K9" s="6">
        <v>80471684</v>
      </c>
      <c r="L9" s="7">
        <v>26924351</v>
      </c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>
        <v>20000000</v>
      </c>
      <c r="K10" s="6">
        <v>40000000</v>
      </c>
      <c r="L10" s="7">
        <v>40000000</v>
      </c>
    </row>
    <row r="11" spans="1:12" ht="13.5">
      <c r="A11" s="48" t="s">
        <v>24</v>
      </c>
      <c r="B11" s="47"/>
      <c r="C11" s="21">
        <f>SUM(C6:C10)</f>
        <v>68766559</v>
      </c>
      <c r="D11" s="21">
        <f aca="true" t="shared" si="1" ref="D11:L11">SUM(D6:D10)</f>
        <v>138009613</v>
      </c>
      <c r="E11" s="22">
        <f t="shared" si="1"/>
        <v>150941604</v>
      </c>
      <c r="F11" s="23">
        <f t="shared" si="1"/>
        <v>83444401</v>
      </c>
      <c r="G11" s="21">
        <f t="shared" si="1"/>
        <v>88199514</v>
      </c>
      <c r="H11" s="21">
        <f>SUM(H6:H10)</f>
        <v>88262900</v>
      </c>
      <c r="I11" s="24">
        <f t="shared" si="1"/>
        <v>107923638</v>
      </c>
      <c r="J11" s="25">
        <f t="shared" si="1"/>
        <v>175876409</v>
      </c>
      <c r="K11" s="21">
        <f t="shared" si="1"/>
        <v>205489957</v>
      </c>
      <c r="L11" s="22">
        <f t="shared" si="1"/>
        <v>195179343</v>
      </c>
    </row>
    <row r="12" spans="1:12" ht="13.5">
      <c r="A12" s="49" t="s">
        <v>25</v>
      </c>
      <c r="B12" s="39"/>
      <c r="C12" s="6">
        <v>7826266</v>
      </c>
      <c r="D12" s="6">
        <v>19592287</v>
      </c>
      <c r="E12" s="7">
        <v>11272321</v>
      </c>
      <c r="F12" s="8">
        <v>12622737</v>
      </c>
      <c r="G12" s="6">
        <v>12646779</v>
      </c>
      <c r="H12" s="6">
        <v>10630404</v>
      </c>
      <c r="I12" s="9">
        <v>13113293</v>
      </c>
      <c r="J12" s="10">
        <v>13700000</v>
      </c>
      <c r="K12" s="6">
        <v>15522614</v>
      </c>
      <c r="L12" s="7">
        <v>22510983</v>
      </c>
    </row>
    <row r="13" spans="1:12" ht="13.5">
      <c r="A13" s="49" t="s">
        <v>26</v>
      </c>
      <c r="B13" s="39"/>
      <c r="C13" s="11"/>
      <c r="D13" s="11">
        <v>239184</v>
      </c>
      <c r="E13" s="12">
        <v>1005920</v>
      </c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12824339</v>
      </c>
      <c r="D15" s="6">
        <v>70323403</v>
      </c>
      <c r="E15" s="7">
        <v>180554161</v>
      </c>
      <c r="F15" s="8">
        <v>197791414</v>
      </c>
      <c r="G15" s="6">
        <v>92341938</v>
      </c>
      <c r="H15" s="6">
        <v>44399941</v>
      </c>
      <c r="I15" s="9">
        <v>59177947</v>
      </c>
      <c r="J15" s="10">
        <v>62247000</v>
      </c>
      <c r="K15" s="6">
        <v>35439678</v>
      </c>
      <c r="L15" s="7">
        <v>46088735</v>
      </c>
    </row>
    <row r="16" spans="1:12" ht="13.5">
      <c r="A16" s="50" t="s">
        <v>30</v>
      </c>
      <c r="B16" s="51"/>
      <c r="C16" s="6"/>
      <c r="D16" s="6">
        <v>57391</v>
      </c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2741948</v>
      </c>
      <c r="D18" s="16">
        <v>26839321</v>
      </c>
      <c r="E18" s="17">
        <v>3644942</v>
      </c>
      <c r="F18" s="18">
        <v>15826400</v>
      </c>
      <c r="G18" s="16">
        <v>2015499</v>
      </c>
      <c r="H18" s="16">
        <v>1978467</v>
      </c>
      <c r="I18" s="19">
        <v>2245032</v>
      </c>
      <c r="J18" s="20">
        <v>7000000</v>
      </c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131393981</v>
      </c>
      <c r="D20" s="53">
        <f aca="true" t="shared" si="2" ref="D20:L20">SUM(D26:D33)</f>
        <v>143807239</v>
      </c>
      <c r="E20" s="54">
        <f t="shared" si="2"/>
        <v>123271115</v>
      </c>
      <c r="F20" s="55">
        <f t="shared" si="2"/>
        <v>115283646</v>
      </c>
      <c r="G20" s="53">
        <f t="shared" si="2"/>
        <v>80304120</v>
      </c>
      <c r="H20" s="53">
        <f>SUM(H26:H33)</f>
        <v>63863931</v>
      </c>
      <c r="I20" s="56">
        <f t="shared" si="2"/>
        <v>63128822</v>
      </c>
      <c r="J20" s="57">
        <f t="shared" si="2"/>
        <v>35054656</v>
      </c>
      <c r="K20" s="53">
        <f t="shared" si="2"/>
        <v>27666749</v>
      </c>
      <c r="L20" s="54">
        <f t="shared" si="2"/>
        <v>39000939</v>
      </c>
    </row>
    <row r="21" spans="1:12" ht="13.5">
      <c r="A21" s="46" t="s">
        <v>19</v>
      </c>
      <c r="B21" s="47"/>
      <c r="C21" s="6">
        <v>32432103</v>
      </c>
      <c r="D21" s="6">
        <v>20675383</v>
      </c>
      <c r="E21" s="7">
        <v>21013002</v>
      </c>
      <c r="F21" s="8">
        <v>12200000</v>
      </c>
      <c r="G21" s="6">
        <v>10300000</v>
      </c>
      <c r="H21" s="6">
        <v>12277920</v>
      </c>
      <c r="I21" s="9">
        <v>11372167</v>
      </c>
      <c r="J21" s="10"/>
      <c r="K21" s="6"/>
      <c r="L21" s="7"/>
    </row>
    <row r="22" spans="1:12" ht="13.5">
      <c r="A22" s="46" t="s">
        <v>20</v>
      </c>
      <c r="B22" s="47"/>
      <c r="C22" s="6">
        <v>14910</v>
      </c>
      <c r="D22" s="6">
        <v>7000624</v>
      </c>
      <c r="E22" s="7">
        <v>3412675</v>
      </c>
      <c r="F22" s="8">
        <v>21336071</v>
      </c>
      <c r="G22" s="6">
        <v>1870000</v>
      </c>
      <c r="H22" s="6">
        <v>561465</v>
      </c>
      <c r="I22" s="9">
        <v>375884</v>
      </c>
      <c r="J22" s="10"/>
      <c r="K22" s="6"/>
      <c r="L22" s="7">
        <v>10020118</v>
      </c>
    </row>
    <row r="23" spans="1:12" ht="13.5">
      <c r="A23" s="46" t="s">
        <v>21</v>
      </c>
      <c r="B23" s="47"/>
      <c r="C23" s="6">
        <v>21773687</v>
      </c>
      <c r="D23" s="6">
        <v>57360133</v>
      </c>
      <c r="E23" s="7">
        <v>37838130</v>
      </c>
      <c r="F23" s="8">
        <v>24000000</v>
      </c>
      <c r="G23" s="6">
        <v>22000000</v>
      </c>
      <c r="H23" s="6">
        <v>15985030</v>
      </c>
      <c r="I23" s="9">
        <v>15380218</v>
      </c>
      <c r="J23" s="10">
        <v>4500000</v>
      </c>
      <c r="K23" s="6"/>
      <c r="L23" s="7"/>
    </row>
    <row r="24" spans="1:12" ht="13.5">
      <c r="A24" s="46" t="s">
        <v>22</v>
      </c>
      <c r="B24" s="47"/>
      <c r="C24" s="6">
        <v>20191062</v>
      </c>
      <c r="D24" s="6">
        <v>15440983</v>
      </c>
      <c r="E24" s="7">
        <v>17488346</v>
      </c>
      <c r="F24" s="8">
        <v>1300000</v>
      </c>
      <c r="G24" s="6">
        <v>400000</v>
      </c>
      <c r="H24" s="6">
        <v>584092</v>
      </c>
      <c r="I24" s="9">
        <v>584092</v>
      </c>
      <c r="J24" s="10"/>
      <c r="K24" s="6"/>
      <c r="L24" s="7"/>
    </row>
    <row r="25" spans="1:12" ht="13.5">
      <c r="A25" s="46" t="s">
        <v>23</v>
      </c>
      <c r="B25" s="47"/>
      <c r="C25" s="6">
        <v>10070028</v>
      </c>
      <c r="D25" s="6">
        <v>2482766</v>
      </c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84481790</v>
      </c>
      <c r="D26" s="21">
        <f t="shared" si="3"/>
        <v>102959889</v>
      </c>
      <c r="E26" s="22">
        <f t="shared" si="3"/>
        <v>79752153</v>
      </c>
      <c r="F26" s="23">
        <f t="shared" si="3"/>
        <v>58836071</v>
      </c>
      <c r="G26" s="21">
        <f t="shared" si="3"/>
        <v>34570000</v>
      </c>
      <c r="H26" s="21">
        <f>SUM(H21:H25)</f>
        <v>29408507</v>
      </c>
      <c r="I26" s="24">
        <f t="shared" si="3"/>
        <v>27712361</v>
      </c>
      <c r="J26" s="25">
        <f t="shared" si="3"/>
        <v>4500000</v>
      </c>
      <c r="K26" s="21">
        <f t="shared" si="3"/>
        <v>0</v>
      </c>
      <c r="L26" s="22">
        <f t="shared" si="3"/>
        <v>10020118</v>
      </c>
    </row>
    <row r="27" spans="1:12" ht="13.5">
      <c r="A27" s="49" t="s">
        <v>25</v>
      </c>
      <c r="B27" s="59"/>
      <c r="C27" s="6">
        <v>42755149</v>
      </c>
      <c r="D27" s="6">
        <v>17554580</v>
      </c>
      <c r="E27" s="7">
        <v>41179199</v>
      </c>
      <c r="F27" s="8">
        <v>51847575</v>
      </c>
      <c r="G27" s="6">
        <v>43703350</v>
      </c>
      <c r="H27" s="6">
        <v>32464172</v>
      </c>
      <c r="I27" s="9">
        <v>33585725</v>
      </c>
      <c r="J27" s="10">
        <v>25258841</v>
      </c>
      <c r="K27" s="6">
        <v>24028049</v>
      </c>
      <c r="L27" s="7">
        <v>25158571</v>
      </c>
    </row>
    <row r="28" spans="1:12" ht="13.5">
      <c r="A28" s="49" t="s">
        <v>26</v>
      </c>
      <c r="B28" s="59"/>
      <c r="C28" s="11"/>
      <c r="D28" s="11">
        <v>1346733</v>
      </c>
      <c r="E28" s="12">
        <v>400299</v>
      </c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4157042</v>
      </c>
      <c r="D30" s="6">
        <v>21946037</v>
      </c>
      <c r="E30" s="7">
        <v>1939464</v>
      </c>
      <c r="F30" s="8">
        <v>4600000</v>
      </c>
      <c r="G30" s="6">
        <v>2030770</v>
      </c>
      <c r="H30" s="6">
        <v>1991252</v>
      </c>
      <c r="I30" s="9">
        <v>1830736</v>
      </c>
      <c r="J30" s="10">
        <v>5295815</v>
      </c>
      <c r="K30" s="6">
        <v>3638700</v>
      </c>
      <c r="L30" s="7">
        <v>3822250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33943998</v>
      </c>
      <c r="D36" s="6">
        <f t="shared" si="4"/>
        <v>62328327</v>
      </c>
      <c r="E36" s="7">
        <f t="shared" si="4"/>
        <v>56230402</v>
      </c>
      <c r="F36" s="8">
        <f t="shared" si="4"/>
        <v>43838232</v>
      </c>
      <c r="G36" s="6">
        <f t="shared" si="4"/>
        <v>43196977</v>
      </c>
      <c r="H36" s="6">
        <f>H6+H21</f>
        <v>37651417</v>
      </c>
      <c r="I36" s="9">
        <f t="shared" si="4"/>
        <v>37640169</v>
      </c>
      <c r="J36" s="10">
        <f t="shared" si="4"/>
        <v>18151996</v>
      </c>
      <c r="K36" s="6">
        <f t="shared" si="4"/>
        <v>36018273</v>
      </c>
      <c r="L36" s="7">
        <f t="shared" si="4"/>
        <v>38254992</v>
      </c>
    </row>
    <row r="37" spans="1:12" ht="13.5">
      <c r="A37" s="46" t="s">
        <v>20</v>
      </c>
      <c r="B37" s="47"/>
      <c r="C37" s="6">
        <f t="shared" si="4"/>
        <v>54483372</v>
      </c>
      <c r="D37" s="6">
        <f t="shared" si="4"/>
        <v>59461943</v>
      </c>
      <c r="E37" s="7">
        <f t="shared" si="4"/>
        <v>35668639</v>
      </c>
      <c r="F37" s="8">
        <f t="shared" si="4"/>
        <v>31379630</v>
      </c>
      <c r="G37" s="6">
        <f t="shared" si="4"/>
        <v>17478559</v>
      </c>
      <c r="H37" s="6">
        <f>H7+H22</f>
        <v>12284471</v>
      </c>
      <c r="I37" s="9">
        <f t="shared" si="4"/>
        <v>12359150</v>
      </c>
      <c r="J37" s="10">
        <f t="shared" si="4"/>
        <v>25900000</v>
      </c>
      <c r="K37" s="6">
        <f t="shared" si="4"/>
        <v>7000000</v>
      </c>
      <c r="L37" s="7">
        <f t="shared" si="4"/>
        <v>33020118</v>
      </c>
    </row>
    <row r="38" spans="1:12" ht="13.5">
      <c r="A38" s="46" t="s">
        <v>21</v>
      </c>
      <c r="B38" s="47"/>
      <c r="C38" s="6">
        <f t="shared" si="4"/>
        <v>29447348</v>
      </c>
      <c r="D38" s="6">
        <f t="shared" si="4"/>
        <v>87633723</v>
      </c>
      <c r="E38" s="7">
        <f t="shared" si="4"/>
        <v>86046094</v>
      </c>
      <c r="F38" s="8">
        <f t="shared" si="4"/>
        <v>44400000</v>
      </c>
      <c r="G38" s="6">
        <f t="shared" si="4"/>
        <v>40350000</v>
      </c>
      <c r="H38" s="6">
        <f>H8+H23</f>
        <v>34635296</v>
      </c>
      <c r="I38" s="9">
        <f t="shared" si="4"/>
        <v>52570932</v>
      </c>
      <c r="J38" s="10">
        <f t="shared" si="4"/>
        <v>48000000</v>
      </c>
      <c r="K38" s="6">
        <f t="shared" si="4"/>
        <v>42000000</v>
      </c>
      <c r="L38" s="7">
        <f t="shared" si="4"/>
        <v>67000000</v>
      </c>
    </row>
    <row r="39" spans="1:12" ht="13.5">
      <c r="A39" s="46" t="s">
        <v>22</v>
      </c>
      <c r="B39" s="47"/>
      <c r="C39" s="6">
        <f t="shared" si="4"/>
        <v>25303603</v>
      </c>
      <c r="D39" s="6">
        <f t="shared" si="4"/>
        <v>29062743</v>
      </c>
      <c r="E39" s="7">
        <f t="shared" si="4"/>
        <v>52748622</v>
      </c>
      <c r="F39" s="8">
        <f t="shared" si="4"/>
        <v>22662610</v>
      </c>
      <c r="G39" s="6">
        <f t="shared" si="4"/>
        <v>21743978</v>
      </c>
      <c r="H39" s="6">
        <f>H9+H24</f>
        <v>33100223</v>
      </c>
      <c r="I39" s="9">
        <f t="shared" si="4"/>
        <v>33065748</v>
      </c>
      <c r="J39" s="10">
        <f t="shared" si="4"/>
        <v>68324413</v>
      </c>
      <c r="K39" s="6">
        <f t="shared" si="4"/>
        <v>80471684</v>
      </c>
      <c r="L39" s="7">
        <f t="shared" si="4"/>
        <v>26924351</v>
      </c>
    </row>
    <row r="40" spans="1:12" ht="13.5">
      <c r="A40" s="46" t="s">
        <v>23</v>
      </c>
      <c r="B40" s="47"/>
      <c r="C40" s="6">
        <f t="shared" si="4"/>
        <v>10070028</v>
      </c>
      <c r="D40" s="6">
        <f t="shared" si="4"/>
        <v>2482766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20000000</v>
      </c>
      <c r="K40" s="6">
        <f t="shared" si="4"/>
        <v>40000000</v>
      </c>
      <c r="L40" s="7">
        <f t="shared" si="4"/>
        <v>40000000</v>
      </c>
    </row>
    <row r="41" spans="1:12" ht="13.5">
      <c r="A41" s="48" t="s">
        <v>24</v>
      </c>
      <c r="B41" s="47"/>
      <c r="C41" s="21">
        <f>SUM(C36:C40)</f>
        <v>153248349</v>
      </c>
      <c r="D41" s="21">
        <f aca="true" t="shared" si="5" ref="D41:L41">SUM(D36:D40)</f>
        <v>240969502</v>
      </c>
      <c r="E41" s="22">
        <f t="shared" si="5"/>
        <v>230693757</v>
      </c>
      <c r="F41" s="23">
        <f t="shared" si="5"/>
        <v>142280472</v>
      </c>
      <c r="G41" s="21">
        <f t="shared" si="5"/>
        <v>122769514</v>
      </c>
      <c r="H41" s="21">
        <f>SUM(H36:H40)</f>
        <v>117671407</v>
      </c>
      <c r="I41" s="24">
        <f t="shared" si="5"/>
        <v>135635999</v>
      </c>
      <c r="J41" s="25">
        <f t="shared" si="5"/>
        <v>180376409</v>
      </c>
      <c r="K41" s="21">
        <f t="shared" si="5"/>
        <v>205489957</v>
      </c>
      <c r="L41" s="22">
        <f t="shared" si="5"/>
        <v>205199461</v>
      </c>
    </row>
    <row r="42" spans="1:12" ht="13.5">
      <c r="A42" s="49" t="s">
        <v>25</v>
      </c>
      <c r="B42" s="39"/>
      <c r="C42" s="6">
        <f t="shared" si="4"/>
        <v>50581415</v>
      </c>
      <c r="D42" s="6">
        <f t="shared" si="4"/>
        <v>37146867</v>
      </c>
      <c r="E42" s="61">
        <f t="shared" si="4"/>
        <v>52451520</v>
      </c>
      <c r="F42" s="62">
        <f t="shared" si="4"/>
        <v>64470312</v>
      </c>
      <c r="G42" s="60">
        <f t="shared" si="4"/>
        <v>56350129</v>
      </c>
      <c r="H42" s="60">
        <f t="shared" si="4"/>
        <v>43094576</v>
      </c>
      <c r="I42" s="63">
        <f t="shared" si="4"/>
        <v>46699018</v>
      </c>
      <c r="J42" s="64">
        <f t="shared" si="4"/>
        <v>38958841</v>
      </c>
      <c r="K42" s="60">
        <f t="shared" si="4"/>
        <v>39550663</v>
      </c>
      <c r="L42" s="61">
        <f t="shared" si="4"/>
        <v>47669554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1585917</v>
      </c>
      <c r="E43" s="65">
        <f t="shared" si="4"/>
        <v>1406219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16981381</v>
      </c>
      <c r="D45" s="6">
        <f t="shared" si="4"/>
        <v>92269440</v>
      </c>
      <c r="E45" s="61">
        <f t="shared" si="4"/>
        <v>182493625</v>
      </c>
      <c r="F45" s="62">
        <f t="shared" si="4"/>
        <v>202391414</v>
      </c>
      <c r="G45" s="60">
        <f t="shared" si="4"/>
        <v>94372708</v>
      </c>
      <c r="H45" s="60">
        <f t="shared" si="4"/>
        <v>46391193</v>
      </c>
      <c r="I45" s="63">
        <f t="shared" si="4"/>
        <v>61008683</v>
      </c>
      <c r="J45" s="64">
        <f t="shared" si="4"/>
        <v>67542815</v>
      </c>
      <c r="K45" s="60">
        <f t="shared" si="4"/>
        <v>39078378</v>
      </c>
      <c r="L45" s="61">
        <f t="shared" si="4"/>
        <v>49910985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57391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2741948</v>
      </c>
      <c r="D48" s="6">
        <f t="shared" si="4"/>
        <v>26839321</v>
      </c>
      <c r="E48" s="61">
        <f t="shared" si="4"/>
        <v>3644942</v>
      </c>
      <c r="F48" s="62">
        <f t="shared" si="4"/>
        <v>15826400</v>
      </c>
      <c r="G48" s="60">
        <f t="shared" si="4"/>
        <v>2015499</v>
      </c>
      <c r="H48" s="60">
        <f t="shared" si="4"/>
        <v>1978467</v>
      </c>
      <c r="I48" s="63">
        <f t="shared" si="4"/>
        <v>2245032</v>
      </c>
      <c r="J48" s="64">
        <f t="shared" si="4"/>
        <v>7000000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223553093</v>
      </c>
      <c r="D49" s="72">
        <f aca="true" t="shared" si="6" ref="D49:L49">SUM(D41:D48)</f>
        <v>398868438</v>
      </c>
      <c r="E49" s="73">
        <f t="shared" si="6"/>
        <v>470690063</v>
      </c>
      <c r="F49" s="74">
        <f t="shared" si="6"/>
        <v>424968598</v>
      </c>
      <c r="G49" s="72">
        <f t="shared" si="6"/>
        <v>275507850</v>
      </c>
      <c r="H49" s="72">
        <f>SUM(H41:H48)</f>
        <v>209135643</v>
      </c>
      <c r="I49" s="75">
        <f t="shared" si="6"/>
        <v>245588732</v>
      </c>
      <c r="J49" s="76">
        <f t="shared" si="6"/>
        <v>293878065</v>
      </c>
      <c r="K49" s="72">
        <f t="shared" si="6"/>
        <v>284118998</v>
      </c>
      <c r="L49" s="73">
        <f t="shared" si="6"/>
        <v>302780000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2192907196</v>
      </c>
      <c r="D52" s="6">
        <v>2154408416</v>
      </c>
      <c r="E52" s="7">
        <v>2240876106</v>
      </c>
      <c r="F52" s="8">
        <v>1987835615</v>
      </c>
      <c r="G52" s="6">
        <v>1986944360</v>
      </c>
      <c r="H52" s="6"/>
      <c r="I52" s="9">
        <v>2182792580</v>
      </c>
      <c r="J52" s="10">
        <v>1975936802</v>
      </c>
      <c r="K52" s="6">
        <v>1965883960</v>
      </c>
      <c r="L52" s="7">
        <v>1960394215</v>
      </c>
    </row>
    <row r="53" spans="1:12" ht="13.5">
      <c r="A53" s="79" t="s">
        <v>20</v>
      </c>
      <c r="B53" s="47"/>
      <c r="C53" s="6">
        <v>1072194400</v>
      </c>
      <c r="D53" s="6">
        <v>1088666234</v>
      </c>
      <c r="E53" s="7">
        <v>1095177235</v>
      </c>
      <c r="F53" s="8">
        <v>1087980880</v>
      </c>
      <c r="G53" s="6">
        <v>1074079808</v>
      </c>
      <c r="H53" s="6"/>
      <c r="I53" s="9">
        <v>1029962542</v>
      </c>
      <c r="J53" s="10">
        <v>1081903551</v>
      </c>
      <c r="K53" s="6">
        <v>1077071605</v>
      </c>
      <c r="L53" s="7">
        <v>1098857235</v>
      </c>
    </row>
    <row r="54" spans="1:12" ht="13.5">
      <c r="A54" s="79" t="s">
        <v>21</v>
      </c>
      <c r="B54" s="47"/>
      <c r="C54" s="6">
        <v>489514254</v>
      </c>
      <c r="D54" s="6">
        <v>458365518</v>
      </c>
      <c r="E54" s="7">
        <v>583372412</v>
      </c>
      <c r="F54" s="8">
        <v>529777773</v>
      </c>
      <c r="G54" s="6">
        <v>524228005</v>
      </c>
      <c r="H54" s="6"/>
      <c r="I54" s="9">
        <v>513677016</v>
      </c>
      <c r="J54" s="10">
        <v>554925675</v>
      </c>
      <c r="K54" s="6">
        <v>585600308</v>
      </c>
      <c r="L54" s="7">
        <v>641846820</v>
      </c>
    </row>
    <row r="55" spans="1:12" ht="13.5">
      <c r="A55" s="79" t="s">
        <v>22</v>
      </c>
      <c r="B55" s="47"/>
      <c r="C55" s="6">
        <v>560640479</v>
      </c>
      <c r="D55" s="6">
        <v>478629592</v>
      </c>
      <c r="E55" s="7">
        <v>574633479</v>
      </c>
      <c r="F55" s="8">
        <v>629565519</v>
      </c>
      <c r="G55" s="6">
        <v>628368888</v>
      </c>
      <c r="H55" s="6"/>
      <c r="I55" s="9">
        <v>481559115</v>
      </c>
      <c r="J55" s="10">
        <v>684887261</v>
      </c>
      <c r="K55" s="6">
        <v>756074558</v>
      </c>
      <c r="L55" s="7">
        <v>774255653</v>
      </c>
    </row>
    <row r="56" spans="1:12" ht="13.5">
      <c r="A56" s="79" t="s">
        <v>23</v>
      </c>
      <c r="B56" s="47"/>
      <c r="C56" s="6">
        <v>167150949</v>
      </c>
      <c r="D56" s="6">
        <v>2482766</v>
      </c>
      <c r="E56" s="7"/>
      <c r="F56" s="8">
        <v>206597876</v>
      </c>
      <c r="G56" s="6">
        <v>200597962</v>
      </c>
      <c r="H56" s="6"/>
      <c r="I56" s="9"/>
      <c r="J56" s="10">
        <v>202453265</v>
      </c>
      <c r="K56" s="6">
        <v>202427642</v>
      </c>
      <c r="L56" s="7">
        <v>202413411</v>
      </c>
    </row>
    <row r="57" spans="1:12" ht="13.5">
      <c r="A57" s="80" t="s">
        <v>24</v>
      </c>
      <c r="B57" s="47"/>
      <c r="C57" s="21">
        <f>SUM(C52:C56)</f>
        <v>4482407278</v>
      </c>
      <c r="D57" s="21">
        <f aca="true" t="shared" si="7" ref="D57:L57">SUM(D52:D56)</f>
        <v>4182552526</v>
      </c>
      <c r="E57" s="22">
        <f t="shared" si="7"/>
        <v>4494059232</v>
      </c>
      <c r="F57" s="23">
        <f t="shared" si="7"/>
        <v>4441757663</v>
      </c>
      <c r="G57" s="21">
        <f t="shared" si="7"/>
        <v>4414219023</v>
      </c>
      <c r="H57" s="21">
        <f>SUM(H52:H56)</f>
        <v>0</v>
      </c>
      <c r="I57" s="24">
        <f t="shared" si="7"/>
        <v>4207991253</v>
      </c>
      <c r="J57" s="25">
        <f t="shared" si="7"/>
        <v>4500106554</v>
      </c>
      <c r="K57" s="21">
        <f t="shared" si="7"/>
        <v>4587058073</v>
      </c>
      <c r="L57" s="22">
        <f t="shared" si="7"/>
        <v>4677767334</v>
      </c>
    </row>
    <row r="58" spans="1:12" ht="13.5">
      <c r="A58" s="77" t="s">
        <v>25</v>
      </c>
      <c r="B58" s="39"/>
      <c r="C58" s="6">
        <v>704995023</v>
      </c>
      <c r="D58" s="6">
        <v>581099143</v>
      </c>
      <c r="E58" s="7">
        <v>728313003</v>
      </c>
      <c r="F58" s="8">
        <v>923062348</v>
      </c>
      <c r="G58" s="6">
        <v>832906228</v>
      </c>
      <c r="H58" s="6"/>
      <c r="I58" s="9">
        <v>661032058</v>
      </c>
      <c r="J58" s="10">
        <v>872997242</v>
      </c>
      <c r="K58" s="6">
        <v>941350693</v>
      </c>
      <c r="L58" s="7">
        <v>1015737845</v>
      </c>
    </row>
    <row r="59" spans="1:12" ht="13.5">
      <c r="A59" s="77" t="s">
        <v>26</v>
      </c>
      <c r="B59" s="39"/>
      <c r="C59" s="11">
        <v>619685</v>
      </c>
      <c r="D59" s="11">
        <v>1555766</v>
      </c>
      <c r="E59" s="12">
        <v>2451665</v>
      </c>
      <c r="F59" s="13">
        <v>619685</v>
      </c>
      <c r="G59" s="11">
        <v>619685</v>
      </c>
      <c r="H59" s="11"/>
      <c r="I59" s="14">
        <v>2466041</v>
      </c>
      <c r="J59" s="15"/>
      <c r="K59" s="11"/>
      <c r="L59" s="12"/>
    </row>
    <row r="60" spans="1:12" ht="13.5">
      <c r="A60" s="77" t="s">
        <v>27</v>
      </c>
      <c r="B60" s="39"/>
      <c r="C60" s="6">
        <v>507367638</v>
      </c>
      <c r="D60" s="6">
        <v>534026900</v>
      </c>
      <c r="E60" s="7">
        <v>486713147</v>
      </c>
      <c r="F60" s="8">
        <v>523511800</v>
      </c>
      <c r="G60" s="6">
        <v>504511800</v>
      </c>
      <c r="H60" s="6"/>
      <c r="I60" s="9">
        <v>502001258</v>
      </c>
      <c r="J60" s="10">
        <v>525131485</v>
      </c>
      <c r="K60" s="6">
        <v>525131485</v>
      </c>
      <c r="L60" s="7">
        <v>525131485</v>
      </c>
    </row>
    <row r="61" spans="1:12" ht="13.5">
      <c r="A61" s="77" t="s">
        <v>28</v>
      </c>
      <c r="B61" s="39" t="s">
        <v>29</v>
      </c>
      <c r="C61" s="6">
        <v>32602886</v>
      </c>
      <c r="D61" s="6">
        <v>595284195</v>
      </c>
      <c r="E61" s="7">
        <v>418049686</v>
      </c>
      <c r="F61" s="8">
        <v>107203020</v>
      </c>
      <c r="G61" s="6">
        <v>100263664</v>
      </c>
      <c r="H61" s="6"/>
      <c r="I61" s="9">
        <v>656944532</v>
      </c>
      <c r="J61" s="10">
        <v>127339879</v>
      </c>
      <c r="K61" s="6">
        <v>155440391</v>
      </c>
      <c r="L61" s="7">
        <v>197652741</v>
      </c>
    </row>
    <row r="62" spans="1:12" ht="13.5">
      <c r="A62" s="81" t="s">
        <v>30</v>
      </c>
      <c r="B62" s="39"/>
      <c r="C62" s="6"/>
      <c r="D62" s="6">
        <v>57391</v>
      </c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4860465</v>
      </c>
      <c r="D64" s="6">
        <v>20904839</v>
      </c>
      <c r="E64" s="7">
        <v>14868510</v>
      </c>
      <c r="F64" s="8">
        <v>22626482</v>
      </c>
      <c r="G64" s="6">
        <v>16800082</v>
      </c>
      <c r="H64" s="6"/>
      <c r="I64" s="9">
        <v>8715194</v>
      </c>
      <c r="J64" s="10">
        <v>23793490</v>
      </c>
      <c r="K64" s="6">
        <v>23789175</v>
      </c>
      <c r="L64" s="7">
        <v>23785078</v>
      </c>
    </row>
    <row r="65" spans="1:12" ht="13.5">
      <c r="A65" s="70" t="s">
        <v>40</v>
      </c>
      <c r="B65" s="71"/>
      <c r="C65" s="72">
        <f>SUM(C57:C64)</f>
        <v>5732852975</v>
      </c>
      <c r="D65" s="72">
        <f aca="true" t="shared" si="8" ref="D65:L65">SUM(D57:D64)</f>
        <v>5915480760</v>
      </c>
      <c r="E65" s="73">
        <f t="shared" si="8"/>
        <v>6144455243</v>
      </c>
      <c r="F65" s="74">
        <f t="shared" si="8"/>
        <v>6018780998</v>
      </c>
      <c r="G65" s="72">
        <f t="shared" si="8"/>
        <v>5869320482</v>
      </c>
      <c r="H65" s="72">
        <f>SUM(H57:H64)</f>
        <v>0</v>
      </c>
      <c r="I65" s="75">
        <f t="shared" si="8"/>
        <v>6039150336</v>
      </c>
      <c r="J65" s="82">
        <f t="shared" si="8"/>
        <v>6049368650</v>
      </c>
      <c r="K65" s="72">
        <f t="shared" si="8"/>
        <v>6232769817</v>
      </c>
      <c r="L65" s="73">
        <f t="shared" si="8"/>
        <v>6440074483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269168562</v>
      </c>
      <c r="D68" s="60">
        <v>229603910</v>
      </c>
      <c r="E68" s="61">
        <v>262620513</v>
      </c>
      <c r="F68" s="62">
        <v>298153971</v>
      </c>
      <c r="G68" s="60">
        <v>246999999</v>
      </c>
      <c r="H68" s="60"/>
      <c r="I68" s="63">
        <v>281921506</v>
      </c>
      <c r="J68" s="64">
        <v>113829900</v>
      </c>
      <c r="K68" s="60">
        <v>100717829</v>
      </c>
      <c r="L68" s="61">
        <v>95475336</v>
      </c>
    </row>
    <row r="69" spans="1:12" ht="13.5">
      <c r="A69" s="84" t="s">
        <v>43</v>
      </c>
      <c r="B69" s="39" t="s">
        <v>44</v>
      </c>
      <c r="C69" s="60">
        <f>SUM(C75:C79)</f>
        <v>69372350</v>
      </c>
      <c r="D69" s="60">
        <f aca="true" t="shared" si="9" ref="D69:L69">SUM(D75:D79)</f>
        <v>66355399</v>
      </c>
      <c r="E69" s="61">
        <f t="shared" si="9"/>
        <v>0</v>
      </c>
      <c r="F69" s="62">
        <f t="shared" si="9"/>
        <v>107086709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88056250</v>
      </c>
      <c r="K69" s="60">
        <f t="shared" si="9"/>
        <v>93046955</v>
      </c>
      <c r="L69" s="61">
        <f t="shared" si="9"/>
        <v>98529583</v>
      </c>
    </row>
    <row r="70" spans="1:12" ht="13.5">
      <c r="A70" s="79" t="s">
        <v>19</v>
      </c>
      <c r="B70" s="47"/>
      <c r="C70" s="6">
        <v>5691255</v>
      </c>
      <c r="D70" s="6">
        <v>7351241</v>
      </c>
      <c r="E70" s="7"/>
      <c r="F70" s="8">
        <v>6707344</v>
      </c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>
        <v>10472316</v>
      </c>
      <c r="D71" s="6">
        <v>19185028</v>
      </c>
      <c r="E71" s="7"/>
      <c r="F71" s="8">
        <v>39108752</v>
      </c>
      <c r="G71" s="6"/>
      <c r="H71" s="6"/>
      <c r="I71" s="9"/>
      <c r="J71" s="10">
        <v>88056250</v>
      </c>
      <c r="K71" s="6">
        <v>93046955</v>
      </c>
      <c r="L71" s="7">
        <v>98529583</v>
      </c>
    </row>
    <row r="72" spans="1:12" ht="13.5">
      <c r="A72" s="79" t="s">
        <v>21</v>
      </c>
      <c r="B72" s="47"/>
      <c r="C72" s="6">
        <v>2887140</v>
      </c>
      <c r="D72" s="6">
        <v>5446985</v>
      </c>
      <c r="E72" s="7"/>
      <c r="F72" s="8">
        <v>12124929</v>
      </c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>
        <v>9481974</v>
      </c>
      <c r="D73" s="6">
        <v>9201552</v>
      </c>
      <c r="E73" s="7"/>
      <c r="F73" s="8">
        <v>16992582</v>
      </c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>
        <v>6038940</v>
      </c>
      <c r="D74" s="6">
        <v>2998160</v>
      </c>
      <c r="E74" s="7"/>
      <c r="F74" s="8">
        <v>6413955</v>
      </c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34571625</v>
      </c>
      <c r="D75" s="21">
        <f aca="true" t="shared" si="10" ref="D75:L75">SUM(D70:D74)</f>
        <v>44182966</v>
      </c>
      <c r="E75" s="22">
        <f t="shared" si="10"/>
        <v>0</v>
      </c>
      <c r="F75" s="23">
        <f t="shared" si="10"/>
        <v>81347562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88056250</v>
      </c>
      <c r="K75" s="21">
        <f t="shared" si="10"/>
        <v>93046955</v>
      </c>
      <c r="L75" s="22">
        <f t="shared" si="10"/>
        <v>98529583</v>
      </c>
    </row>
    <row r="76" spans="1:12" ht="13.5">
      <c r="A76" s="86" t="s">
        <v>25</v>
      </c>
      <c r="B76" s="39"/>
      <c r="C76" s="6">
        <v>6189099</v>
      </c>
      <c r="D76" s="6">
        <v>6806365</v>
      </c>
      <c r="E76" s="7"/>
      <c r="F76" s="8">
        <v>9460180</v>
      </c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28611626</v>
      </c>
      <c r="D79" s="6">
        <v>15366068</v>
      </c>
      <c r="E79" s="7"/>
      <c r="F79" s="8">
        <v>16278967</v>
      </c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338540912</v>
      </c>
      <c r="D80" s="72">
        <f aca="true" t="shared" si="11" ref="D80:L80">SUM(D68:D69)</f>
        <v>295959309</v>
      </c>
      <c r="E80" s="73">
        <f t="shared" si="11"/>
        <v>262620513</v>
      </c>
      <c r="F80" s="74">
        <f t="shared" si="11"/>
        <v>405240680</v>
      </c>
      <c r="G80" s="72">
        <f t="shared" si="11"/>
        <v>246999999</v>
      </c>
      <c r="H80" s="72">
        <f>SUM(H68:H69)</f>
        <v>0</v>
      </c>
      <c r="I80" s="75">
        <f t="shared" si="11"/>
        <v>281921506</v>
      </c>
      <c r="J80" s="76">
        <f t="shared" si="11"/>
        <v>201886150</v>
      </c>
      <c r="K80" s="72">
        <f t="shared" si="11"/>
        <v>193764784</v>
      </c>
      <c r="L80" s="73">
        <f t="shared" si="11"/>
        <v>194004919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63</v>
      </c>
      <c r="B82" s="94"/>
      <c r="C82" s="95">
        <f aca="true" t="shared" si="12" ref="C82:L82">IF(ISERROR(C20/C5),0,(C20/C5))</f>
        <v>1.4257296771696324</v>
      </c>
      <c r="D82" s="95">
        <f t="shared" si="12"/>
        <v>0.5638146435593286</v>
      </c>
      <c r="E82" s="96">
        <f t="shared" si="12"/>
        <v>0.3548197808715948</v>
      </c>
      <c r="F82" s="97">
        <f t="shared" si="12"/>
        <v>0.3722610519351292</v>
      </c>
      <c r="G82" s="95">
        <f t="shared" si="12"/>
        <v>0.4113861963600798</v>
      </c>
      <c r="H82" s="95">
        <f t="shared" si="12"/>
        <v>0.43961711554690014</v>
      </c>
      <c r="I82" s="98">
        <f t="shared" si="12"/>
        <v>0.3459873568939062</v>
      </c>
      <c r="J82" s="99">
        <f t="shared" si="12"/>
        <v>0.1354385066460507</v>
      </c>
      <c r="K82" s="95">
        <f t="shared" si="12"/>
        <v>0.10788265303924084</v>
      </c>
      <c r="L82" s="96">
        <f t="shared" si="12"/>
        <v>0.1478545675769162</v>
      </c>
    </row>
    <row r="83" spans="1:12" ht="13.5">
      <c r="A83" s="93" t="s">
        <v>64</v>
      </c>
      <c r="B83" s="94"/>
      <c r="C83" s="95">
        <f aca="true" t="shared" si="13" ref="C83:L83">IF(ISERROR(C20/C68),0,(C20/C68))</f>
        <v>0.48814757571874234</v>
      </c>
      <c r="D83" s="95">
        <f t="shared" si="13"/>
        <v>0.626327482837727</v>
      </c>
      <c r="E83" s="96">
        <f t="shared" si="13"/>
        <v>0.4693887525838471</v>
      </c>
      <c r="F83" s="97">
        <f t="shared" si="13"/>
        <v>0.38665809351236174</v>
      </c>
      <c r="G83" s="95">
        <f t="shared" si="13"/>
        <v>0.32511789605310887</v>
      </c>
      <c r="H83" s="95">
        <f t="shared" si="13"/>
        <v>0</v>
      </c>
      <c r="I83" s="98">
        <f t="shared" si="13"/>
        <v>0.22392339944438294</v>
      </c>
      <c r="J83" s="99">
        <f t="shared" si="13"/>
        <v>0.3079564859496494</v>
      </c>
      <c r="K83" s="95">
        <f t="shared" si="13"/>
        <v>0.274695644998464</v>
      </c>
      <c r="L83" s="96">
        <f t="shared" si="13"/>
        <v>0.40849229375846347</v>
      </c>
    </row>
    <row r="84" spans="1:12" ht="13.5">
      <c r="A84" s="93" t="s">
        <v>65</v>
      </c>
      <c r="B84" s="94"/>
      <c r="C84" s="95">
        <f aca="true" t="shared" si="14" ref="C84:L84">IF(ISERROR(ROUND(C69/C65,3)),0,(ROUND(C69/C65,3)))</f>
        <v>0.012</v>
      </c>
      <c r="D84" s="95">
        <f t="shared" si="14"/>
        <v>0.011</v>
      </c>
      <c r="E84" s="96">
        <f t="shared" si="14"/>
        <v>0</v>
      </c>
      <c r="F84" s="97">
        <f t="shared" si="14"/>
        <v>0.018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0.015</v>
      </c>
      <c r="K84" s="95">
        <f t="shared" si="14"/>
        <v>0.015</v>
      </c>
      <c r="L84" s="96">
        <f t="shared" si="14"/>
        <v>0.015</v>
      </c>
    </row>
    <row r="85" spans="1:12" ht="13.5">
      <c r="A85" s="93" t="s">
        <v>66</v>
      </c>
      <c r="B85" s="94"/>
      <c r="C85" s="95">
        <f aca="true" t="shared" si="15" ref="C85:L85">IF(ISERROR(ROUND((C20+C69)/C65,2)),0,(ROUND((C20+C69)/C65,2)))</f>
        <v>0.04</v>
      </c>
      <c r="D85" s="95">
        <f t="shared" si="15"/>
        <v>0.04</v>
      </c>
      <c r="E85" s="96">
        <f t="shared" si="15"/>
        <v>0.02</v>
      </c>
      <c r="F85" s="97">
        <f t="shared" si="15"/>
        <v>0.04</v>
      </c>
      <c r="G85" s="95">
        <f t="shared" si="15"/>
        <v>0.01</v>
      </c>
      <c r="H85" s="95">
        <f t="shared" si="15"/>
        <v>0</v>
      </c>
      <c r="I85" s="98">
        <f t="shared" si="15"/>
        <v>0.01</v>
      </c>
      <c r="J85" s="99">
        <f t="shared" si="15"/>
        <v>0.02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>
        <v>-3524</v>
      </c>
      <c r="E89" s="7"/>
      <c r="F89" s="8">
        <v>17605873</v>
      </c>
      <c r="G89" s="6"/>
      <c r="H89" s="6">
        <v>15327745</v>
      </c>
      <c r="I89" s="9"/>
      <c r="J89" s="10">
        <v>17605873</v>
      </c>
      <c r="K89" s="6">
        <v>18486167</v>
      </c>
      <c r="L89" s="26">
        <v>19410475</v>
      </c>
    </row>
    <row r="90" spans="1:12" ht="13.5">
      <c r="A90" s="86" t="s">
        <v>49</v>
      </c>
      <c r="B90" s="94"/>
      <c r="C90" s="11"/>
      <c r="D90" s="11">
        <v>8824365</v>
      </c>
      <c r="E90" s="12"/>
      <c r="F90" s="13">
        <v>91845700</v>
      </c>
      <c r="G90" s="11"/>
      <c r="H90" s="11">
        <v>83988028</v>
      </c>
      <c r="I90" s="14"/>
      <c r="J90" s="15">
        <v>78209590</v>
      </c>
      <c r="K90" s="11">
        <v>97606419</v>
      </c>
      <c r="L90" s="27">
        <v>108954127</v>
      </c>
    </row>
    <row r="91" spans="1:12" ht="13.5">
      <c r="A91" s="86" t="s">
        <v>50</v>
      </c>
      <c r="B91" s="94"/>
      <c r="C91" s="6"/>
      <c r="D91" s="6">
        <v>4649315</v>
      </c>
      <c r="E91" s="7"/>
      <c r="F91" s="8">
        <v>15241010</v>
      </c>
      <c r="G91" s="6"/>
      <c r="H91" s="6">
        <v>12016696</v>
      </c>
      <c r="I91" s="9"/>
      <c r="J91" s="10">
        <v>15241010</v>
      </c>
      <c r="K91" s="6">
        <v>15850650</v>
      </c>
      <c r="L91" s="26">
        <v>16785839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75</v>
      </c>
      <c r="B93" s="71"/>
      <c r="C93" s="72">
        <f>SUM(C89:C92)</f>
        <v>0</v>
      </c>
      <c r="D93" s="72">
        <f aca="true" t="shared" si="16" ref="D93:L93">SUM(D89:D92)</f>
        <v>13470156</v>
      </c>
      <c r="E93" s="73">
        <f t="shared" si="16"/>
        <v>0</v>
      </c>
      <c r="F93" s="74">
        <f t="shared" si="16"/>
        <v>124692583</v>
      </c>
      <c r="G93" s="72">
        <f t="shared" si="16"/>
        <v>0</v>
      </c>
      <c r="H93" s="72">
        <f>SUM(H89:H92)</f>
        <v>111332469</v>
      </c>
      <c r="I93" s="75">
        <f t="shared" si="16"/>
        <v>0</v>
      </c>
      <c r="J93" s="76">
        <f t="shared" si="16"/>
        <v>111056473</v>
      </c>
      <c r="K93" s="72">
        <f t="shared" si="16"/>
        <v>131943236</v>
      </c>
      <c r="L93" s="121">
        <f t="shared" si="16"/>
        <v>145150441</v>
      </c>
    </row>
    <row r="94" spans="1:12" ht="13.5">
      <c r="A94" s="1" t="s">
        <v>67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68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69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72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73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74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2018-06-04T15:36:05Z</dcterms:created>
  <dcterms:modified xsi:type="dcterms:W3CDTF">2018-06-04T15:36:42Z</dcterms:modified>
  <cp:category/>
  <cp:version/>
  <cp:contentType/>
  <cp:contentStatus/>
</cp:coreProperties>
</file>