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'FS184'!$A$1:$L$101</definedName>
    <definedName name="_xlnm.Print_Area" localSheetId="2">'GT421'!$A$1:$L$101</definedName>
    <definedName name="_xlnm.Print_Area" localSheetId="3">'GT481'!$A$1:$L$101</definedName>
    <definedName name="_xlnm.Print_Area" localSheetId="4">'KZN225'!$A$1:$L$101</definedName>
    <definedName name="_xlnm.Print_Area" localSheetId="5">'KZN252'!$A$1:$L$101</definedName>
    <definedName name="_xlnm.Print_Area" localSheetId="6">'KZN282'!$A$1:$L$101</definedName>
    <definedName name="_xlnm.Print_Area" localSheetId="7">'LIM354'!$A$1:$L$101</definedName>
    <definedName name="_xlnm.Print_Area" localSheetId="8">'MP307'!$A$1:$L$101</definedName>
    <definedName name="_xlnm.Print_Area" localSheetId="9">'MP312'!$A$1:$L$101</definedName>
    <definedName name="_xlnm.Print_Area" localSheetId="10">'MP313'!$A$1:$L$101</definedName>
    <definedName name="_xlnm.Print_Area" localSheetId="11">'MP326'!$A$1:$L$101</definedName>
    <definedName name="_xlnm.Print_Area" localSheetId="12">'NC091'!$A$1:$L$101</definedName>
    <definedName name="_xlnm.Print_Area" localSheetId="13">'NW372'!$A$1:$L$101</definedName>
    <definedName name="_xlnm.Print_Area" localSheetId="14">'NW373'!$A$1:$L$101</definedName>
    <definedName name="_xlnm.Print_Area" localSheetId="15">'NW403'!$A$1:$L$101</definedName>
    <definedName name="_xlnm.Print_Area" localSheetId="16">'NW405'!$A$1:$L$101</definedName>
    <definedName name="_xlnm.Print_Area" localSheetId="0">'Summary'!$A$1:$L$101</definedName>
    <definedName name="_xlnm.Print_Area" localSheetId="17">'WC023'!$A$1:$L$101</definedName>
    <definedName name="_xlnm.Print_Area" localSheetId="18">'WC024'!$A$1:$L$101</definedName>
    <definedName name="_xlnm.Print_Area" localSheetId="19">'WC044'!$A$1:$L$101</definedName>
  </definedNames>
  <calcPr fullCalcOnLoad="1"/>
</workbook>
</file>

<file path=xl/sharedStrings.xml><?xml version="1.0" encoding="utf-8"?>
<sst xmlns="http://schemas.openxmlformats.org/spreadsheetml/2006/main" count="2400" uniqueCount="84">
  <si>
    <t>Free State: Matjhabeng(FS184) - REVIEW - Table A9 Asset Management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</si>
  <si>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</si>
  <si>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</si>
  <si>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</si>
  <si>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</si>
  <si>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</si>
  <si>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</si>
  <si>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</si>
  <si>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</si>
  <si>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</si>
  <si>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</si>
  <si>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</si>
  <si>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</si>
  <si>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</si>
  <si>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</si>
  <si>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</si>
  <si>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</t>
  </si>
  <si>
    <t>Total New Assets</t>
  </si>
  <si>
    <t>1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</si>
  <si>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</si>
  <si>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</si>
  <si>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</si>
  <si>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</si>
  <si>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</si>
  <si>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</si>
  <si>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</si>
  <si>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</si>
  <si>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</si>
  <si>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</si>
  <si>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</si>
  <si>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</si>
  <si>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</si>
  <si>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</si>
  <si>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</si>
  <si>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2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</si>
  <si>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</si>
  <si>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</si>
  <si>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</si>
  <si>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</si>
  <si>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</si>
  <si>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</si>
  <si>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</si>
  <si>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 and asset impairment</t>
  </si>
  <si>
    <t>Repairs and Maintenance by Asset Class</t>
  </si>
  <si>
    <t>3</t>
  </si>
  <si>
    <t>6,7</t>
  </si>
  <si>
    <t>TOTAL EXPENDITURE OTHER ITEMS</t>
  </si>
  <si>
    <t>Repairs and Maintenance by Expenditure Items</t>
  </si>
  <si>
    <t>Employee related costs</t>
  </si>
  <si>
    <t>Other materials</t>
  </si>
  <si>
    <t>Contracted Services</t>
  </si>
  <si>
    <t>Other expenditure</t>
  </si>
  <si>
    <t>Gauteng: Emfuleni(GT421) - REVIEW - Table A9 Asset Management for 4th Quarter ended 30 June 2017 (Figures Finalised as at 2018/05/07)</t>
  </si>
  <si>
    <t>Gauteng: Mogale City(GT481) - REVIEW - Table A9 Asset Management for 4th Quarter ended 30 June 2017 (Figures Finalised as at 2018/05/07)</t>
  </si>
  <si>
    <t>Kwazulu-Natal: Msunduzi(KZN225) - REVIEW - Table A9 Asset Management for 4th Quarter ended 30 June 2017 (Figures Finalised as at 2018/05/07)</t>
  </si>
  <si>
    <t>Kwazulu-Natal: Newcastle(KZN252) - REVIEW - Table A9 Asset Management for 4th Quarter ended 30 June 2017 (Figures Finalised as at 2018/05/07)</t>
  </si>
  <si>
    <t>Kwazulu-Natal: uMhlathuze(KZN282) - REVIEW - Table A9 Asset Management for 4th Quarter ended 30 June 2017 (Figures Finalised as at 2018/05/07)</t>
  </si>
  <si>
    <t>Limpopo: Polokwane(LIM354) - REVIEW - Table A9 Asset Management for 4th Quarter ended 30 June 2017 (Figures Finalised as at 2018/05/07)</t>
  </si>
  <si>
    <t>Mpumalanga: Govan Mbeki(MP307) - REVIEW - Table A9 Asset Management for 4th Quarter ended 30 June 2017 (Figures Finalised as at 2018/05/07)</t>
  </si>
  <si>
    <t>Mpumalanga: Emalahleni (Mp)(MP312) - REVIEW - Table A9 Asset Management for 4th Quarter ended 30 June 2017 (Figures Finalised as at 2018/05/07)</t>
  </si>
  <si>
    <t>Mpumalanga: Steve Tshwete(MP313) - REVIEW - Table A9 Asset Management for 4th Quarter ended 30 June 2017 (Figures Finalised as at 2018/05/07)</t>
  </si>
  <si>
    <t>Mpumalanga: City of Mbombela(MP326) - REVIEW - Table A9 Asset Management for 4th Quarter ended 30 June 2017 (Figures Finalised as at 2018/05/07)</t>
  </si>
  <si>
    <t>Northern Cape: Sol Plaatje(NC091) - REVIEW - Table A9 Asset Management for 4th Quarter ended 30 June 2017 (Figures Finalised as at 2018/05/07)</t>
  </si>
  <si>
    <t>North West: Madibeng(NW372) - REVIEW - Table A9 Asset Management for 4th Quarter ended 30 June 2017 (Figures Finalised as at 2018/05/07)</t>
  </si>
  <si>
    <t>North West: Rustenburg(NW373) - REVIEW - Table A9 Asset Management for 4th Quarter ended 30 June 2017 (Figures Finalised as at 2018/05/07)</t>
  </si>
  <si>
    <t>North West: City Of Matlosana(NW403) - REVIEW - Table A9 Asset Management for 4th Quarter ended 30 June 2017 (Figures Finalised as at 2018/05/07)</t>
  </si>
  <si>
    <t>North West: J B Marks(NW405) - REVIEW - Table A9 Asset Management for 4th Quarter ended 30 June 2017 (Figures Finalised as at 2018/05/07)</t>
  </si>
  <si>
    <t>Western Cape: Drakenstein(WC023) - REVIEW - Table A9 Asset Management for 4th Quarter ended 30 June 2017 (Figures Finalised as at 2018/05/07)</t>
  </si>
  <si>
    <t>Western Cape: Stellenbosch(WC024) - REVIEW - Table A9 Asset Management for 4th Quarter ended 30 June 2017 (Figures Finalised as at 2018/05/07)</t>
  </si>
  <si>
    <t>Western Cape: George(WC044) - REVIEW - Table A9 Asset Management for 4th Quarter ended 30 June 2017 (Figures Finalised as at 2018/05/07)</t>
  </si>
  <si>
    <t>Summary - Table A9 Asset Management for 4th Quarter ended 30 June 2017 (Figures Finalised as at 2018/05/07)</t>
  </si>
  <si>
    <t>% of capital exp on renewal of assets</t>
  </si>
  <si>
    <t>Renewal of Existing Assets as % of deprecn</t>
  </si>
  <si>
    <t>R&amp;M as a % of PPE</t>
  </si>
  <si>
    <t>Renewal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</si>
  <si>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</si>
  <si>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</si>
  <si>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</si>
  <si>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</si>
  <si>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</si>
  <si>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</si>
  <si>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</si>
  <si>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</si>
  <si>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Total Repairs and Maintenance Expenditure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</si>
</sst>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0.0%"/>
    <numFmt numFmtId="171" formatCode="#,###,;\(#,###,\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/>
      <protection/>
    </xf>
    <xf numFmtId="172" fontId="4" fillId="0" borderId="11" xfId="42" applyNumberFormat="1" applyFont="1" applyFill="1" applyBorder="1" applyAlignment="1" applyProtection="1">
      <alignment/>
      <protection/>
    </xf>
    <xf numFmtId="172" fontId="4" fillId="0" borderId="12" xfId="42" applyNumberFormat="1" applyFont="1" applyFill="1" applyBorder="1" applyAlignment="1" applyProtection="1">
      <alignment/>
      <protection/>
    </xf>
    <xf numFmtId="172" fontId="4" fillId="0" borderId="0" xfId="42" applyNumberFormat="1" applyFont="1" applyFill="1" applyBorder="1" applyAlignment="1" applyProtection="1">
      <alignment/>
      <protection/>
    </xf>
    <xf numFmtId="172" fontId="4" fillId="0" borderId="13" xfId="42" applyNumberFormat="1" applyFont="1" applyFill="1" applyBorder="1" applyAlignment="1" applyProtection="1">
      <alignment/>
      <protection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15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/>
      <protection/>
    </xf>
    <xf numFmtId="172" fontId="4" fillId="0" borderId="1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4" xfId="42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2" fontId="3" fillId="0" borderId="12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/>
      <protection/>
    </xf>
    <xf numFmtId="172" fontId="4" fillId="0" borderId="11" xfId="42" applyNumberFormat="1" applyFont="1" applyBorder="1" applyAlignment="1" applyProtection="1">
      <alignment/>
      <protection/>
    </xf>
    <xf numFmtId="172" fontId="4" fillId="0" borderId="12" xfId="42" applyNumberFormat="1" applyFont="1" applyBorder="1" applyAlignment="1" applyProtection="1">
      <alignment/>
      <protection/>
    </xf>
    <xf numFmtId="172" fontId="4" fillId="0" borderId="10" xfId="42" applyNumberFormat="1" applyFont="1" applyBorder="1" applyAlignment="1" applyProtection="1">
      <alignment/>
      <protection/>
    </xf>
    <xf numFmtId="172" fontId="4" fillId="0" borderId="0" xfId="42" applyNumberFormat="1" applyFont="1" applyBorder="1" applyAlignment="1" applyProtection="1">
      <alignment/>
      <protection/>
    </xf>
    <xf numFmtId="172" fontId="4" fillId="0" borderId="13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2" fontId="3" fillId="0" borderId="35" xfId="0" applyNumberFormat="1" applyFont="1" applyBorder="1" applyAlignment="1" applyProtection="1">
      <alignment/>
      <protection/>
    </xf>
    <xf numFmtId="172" fontId="3" fillId="0" borderId="36" xfId="0" applyNumberFormat="1" applyFont="1" applyBorder="1" applyAlignment="1" applyProtection="1">
      <alignment/>
      <protection/>
    </xf>
    <xf numFmtId="172" fontId="3" fillId="0" borderId="37" xfId="0" applyNumberFormat="1" applyFont="1" applyBorder="1" applyAlignment="1" applyProtection="1">
      <alignment/>
      <protection/>
    </xf>
    <xf numFmtId="172" fontId="3" fillId="0" borderId="38" xfId="0" applyNumberFormat="1" applyFont="1" applyBorder="1" applyAlignment="1" applyProtection="1">
      <alignment/>
      <protection/>
    </xf>
    <xf numFmtId="172" fontId="3" fillId="0" borderId="34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Font="1" applyBorder="1" applyAlignment="1" applyProtection="1">
      <alignment horizontal="left" indent="1"/>
      <protection/>
    </xf>
    <xf numFmtId="172" fontId="3" fillId="0" borderId="3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4" fillId="0" borderId="12" xfId="0" applyNumberFormat="1" applyFont="1" applyFill="1" applyBorder="1" applyAlignment="1" applyProtection="1">
      <alignment horizontal="left" indent="2"/>
      <protection/>
    </xf>
    <xf numFmtId="0" fontId="4" fillId="0" borderId="12" xfId="0" applyNumberFormat="1" applyFont="1" applyBorder="1" applyAlignment="1" applyProtection="1">
      <alignment horizontal="left" indent="2"/>
      <protection/>
    </xf>
    <xf numFmtId="0" fontId="3" fillId="0" borderId="37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169" fontId="3" fillId="0" borderId="11" xfId="0" applyNumberFormat="1" applyFont="1" applyBorder="1" applyAlignment="1" applyProtection="1">
      <alignment/>
      <protection/>
    </xf>
    <xf numFmtId="169" fontId="3" fillId="0" borderId="12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13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0" fontId="6" fillId="0" borderId="10" xfId="59" applyNumberFormat="1" applyFont="1" applyFill="1" applyBorder="1" applyAlignment="1" applyProtection="1">
      <alignment horizontal="center"/>
      <protection/>
    </xf>
    <xf numFmtId="170" fontId="6" fillId="0" borderId="11" xfId="59" applyNumberFormat="1" applyFont="1" applyFill="1" applyBorder="1" applyAlignment="1" applyProtection="1">
      <alignment horizontal="center"/>
      <protection/>
    </xf>
    <xf numFmtId="170" fontId="6" fillId="0" borderId="12" xfId="59" applyNumberFormat="1" applyFont="1" applyFill="1" applyBorder="1" applyAlignment="1" applyProtection="1">
      <alignment horizontal="center"/>
      <protection/>
    </xf>
    <xf numFmtId="170" fontId="6" fillId="0" borderId="0" xfId="59" applyNumberFormat="1" applyFont="1" applyFill="1" applyBorder="1" applyAlignment="1" applyProtection="1">
      <alignment horizontal="center"/>
      <protection/>
    </xf>
    <xf numFmtId="170" fontId="6" fillId="0" borderId="13" xfId="59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 horizontal="center"/>
      <protection/>
    </xf>
    <xf numFmtId="171" fontId="3" fillId="0" borderId="30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horizontal="center"/>
      <protection/>
    </xf>
    <xf numFmtId="172" fontId="3" fillId="0" borderId="26" xfId="0" applyNumberFormat="1" applyFont="1" applyBorder="1" applyAlignment="1" applyProtection="1">
      <alignment/>
      <protection/>
    </xf>
    <xf numFmtId="172" fontId="3" fillId="0" borderId="42" xfId="0" applyNumberFormat="1" applyFont="1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172" fontId="3" fillId="0" borderId="43" xfId="0" applyNumberFormat="1" applyFont="1" applyBorder="1" applyAlignment="1" applyProtection="1">
      <alignment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44" xfId="0" applyNumberFormat="1" applyFont="1" applyBorder="1" applyAlignment="1" applyProtection="1">
      <alignment/>
      <protection/>
    </xf>
    <xf numFmtId="172" fontId="6" fillId="0" borderId="10" xfId="59" applyNumberFormat="1" applyFont="1" applyFill="1" applyBorder="1" applyAlignment="1" applyProtection="1">
      <alignment horizontal="center"/>
      <protection/>
    </xf>
    <xf numFmtId="172" fontId="6" fillId="0" borderId="11" xfId="59" applyNumberFormat="1" applyFont="1" applyFill="1" applyBorder="1" applyAlignment="1" applyProtection="1">
      <alignment horizontal="center"/>
      <protection/>
    </xf>
    <xf numFmtId="172" fontId="6" fillId="0" borderId="12" xfId="59" applyNumberFormat="1" applyFont="1" applyFill="1" applyBorder="1" applyAlignment="1" applyProtection="1">
      <alignment horizontal="center"/>
      <protection/>
    </xf>
    <xf numFmtId="172" fontId="6" fillId="0" borderId="0" xfId="59" applyNumberFormat="1" applyFont="1" applyFill="1" applyBorder="1" applyAlignment="1" applyProtection="1">
      <alignment horizontal="center"/>
      <protection/>
    </xf>
    <xf numFmtId="172" fontId="6" fillId="0" borderId="13" xfId="59" applyNumberFormat="1" applyFont="1" applyFill="1" applyBorder="1" applyAlignment="1" applyProtection="1">
      <alignment horizontal="center"/>
      <protection/>
    </xf>
    <xf numFmtId="172" fontId="6" fillId="0" borderId="24" xfId="59" applyNumberFormat="1" applyFont="1" applyFill="1" applyBorder="1" applyAlignment="1" applyProtection="1">
      <alignment horizontal="center"/>
      <protection/>
    </xf>
    <xf numFmtId="172" fontId="3" fillId="0" borderId="32" xfId="0" applyNumberFormat="1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3804626912</v>
      </c>
      <c r="D5" s="40">
        <f aca="true" t="shared" si="0" ref="D5:L5">SUM(D11:D18)</f>
        <v>3928014392</v>
      </c>
      <c r="E5" s="41">
        <f t="shared" si="0"/>
        <v>4360116359</v>
      </c>
      <c r="F5" s="42">
        <f t="shared" si="0"/>
        <v>4779352234</v>
      </c>
      <c r="G5" s="40">
        <f t="shared" si="0"/>
        <v>5627574715</v>
      </c>
      <c r="H5" s="40">
        <f>SUM(H11:H18)</f>
        <v>4005336448</v>
      </c>
      <c r="I5" s="43">
        <f t="shared" si="0"/>
        <v>4980098782</v>
      </c>
      <c r="J5" s="44">
        <f t="shared" si="0"/>
        <v>5185380759</v>
      </c>
      <c r="K5" s="40">
        <f t="shared" si="0"/>
        <v>4870407079</v>
      </c>
      <c r="L5" s="41">
        <f t="shared" si="0"/>
        <v>5564365163</v>
      </c>
    </row>
    <row r="6" spans="1:12" ht="13.5">
      <c r="A6" s="46" t="s">
        <v>19</v>
      </c>
      <c r="B6" s="47"/>
      <c r="C6" s="6">
        <v>901835441</v>
      </c>
      <c r="D6" s="6">
        <v>1246410901</v>
      </c>
      <c r="E6" s="7">
        <v>1263985121</v>
      </c>
      <c r="F6" s="8">
        <v>1319576864</v>
      </c>
      <c r="G6" s="6">
        <v>1506855478</v>
      </c>
      <c r="H6" s="6">
        <v>1151620337</v>
      </c>
      <c r="I6" s="9">
        <v>1028809694</v>
      </c>
      <c r="J6" s="10">
        <v>1052736204</v>
      </c>
      <c r="K6" s="6">
        <v>854250358</v>
      </c>
      <c r="L6" s="7">
        <v>1170456830</v>
      </c>
    </row>
    <row r="7" spans="1:12" ht="13.5">
      <c r="A7" s="46" t="s">
        <v>20</v>
      </c>
      <c r="B7" s="47"/>
      <c r="C7" s="6">
        <v>339670943</v>
      </c>
      <c r="D7" s="6">
        <v>444898658</v>
      </c>
      <c r="E7" s="7">
        <v>405238359</v>
      </c>
      <c r="F7" s="8">
        <v>566910305</v>
      </c>
      <c r="G7" s="6">
        <v>664100435</v>
      </c>
      <c r="H7" s="6">
        <v>353199885</v>
      </c>
      <c r="I7" s="9">
        <v>503329988</v>
      </c>
      <c r="J7" s="10">
        <v>539761311</v>
      </c>
      <c r="K7" s="6">
        <v>451385327</v>
      </c>
      <c r="L7" s="7">
        <v>661028247</v>
      </c>
    </row>
    <row r="8" spans="1:12" ht="13.5">
      <c r="A8" s="46" t="s">
        <v>21</v>
      </c>
      <c r="B8" s="47"/>
      <c r="C8" s="6">
        <v>542464144</v>
      </c>
      <c r="D8" s="6">
        <v>486090221</v>
      </c>
      <c r="E8" s="7">
        <v>804810888</v>
      </c>
      <c r="F8" s="8">
        <v>810385162</v>
      </c>
      <c r="G8" s="6">
        <v>1411171916</v>
      </c>
      <c r="H8" s="6">
        <v>902104516</v>
      </c>
      <c r="I8" s="9">
        <v>1167304307</v>
      </c>
      <c r="J8" s="10">
        <v>1104753900</v>
      </c>
      <c r="K8" s="6">
        <v>1502572432</v>
      </c>
      <c r="L8" s="7">
        <v>1582124241</v>
      </c>
    </row>
    <row r="9" spans="1:12" ht="13.5">
      <c r="A9" s="46" t="s">
        <v>22</v>
      </c>
      <c r="B9" s="47"/>
      <c r="C9" s="6">
        <v>381552048</v>
      </c>
      <c r="D9" s="6">
        <v>383769179</v>
      </c>
      <c r="E9" s="7">
        <v>528776495</v>
      </c>
      <c r="F9" s="8">
        <v>800353911</v>
      </c>
      <c r="G9" s="6">
        <v>655896981</v>
      </c>
      <c r="H9" s="6">
        <v>708394438</v>
      </c>
      <c r="I9" s="9">
        <v>546204099</v>
      </c>
      <c r="J9" s="10">
        <v>930995762</v>
      </c>
      <c r="K9" s="6">
        <v>805817287</v>
      </c>
      <c r="L9" s="7">
        <v>1095290577</v>
      </c>
    </row>
    <row r="10" spans="1:12" ht="13.5">
      <c r="A10" s="46" t="s">
        <v>23</v>
      </c>
      <c r="B10" s="47"/>
      <c r="C10" s="6">
        <v>863927992</v>
      </c>
      <c r="D10" s="6">
        <v>355746577</v>
      </c>
      <c r="E10" s="7">
        <v>364171263</v>
      </c>
      <c r="F10" s="8">
        <v>278324564</v>
      </c>
      <c r="G10" s="6">
        <v>488528600</v>
      </c>
      <c r="H10" s="6">
        <v>156027443</v>
      </c>
      <c r="I10" s="9">
        <v>629812619</v>
      </c>
      <c r="J10" s="10">
        <v>396400586</v>
      </c>
      <c r="K10" s="6">
        <v>291675518</v>
      </c>
      <c r="L10" s="7">
        <v>314453437</v>
      </c>
    </row>
    <row r="11" spans="1:12" ht="13.5">
      <c r="A11" s="48" t="s">
        <v>24</v>
      </c>
      <c r="B11" s="47"/>
      <c r="C11" s="21">
        <f>SUM(C6:C10)</f>
        <v>3029450568</v>
      </c>
      <c r="D11" s="21">
        <f aca="true" t="shared" si="1" ref="D11:L11">SUM(D6:D10)</f>
        <v>2916915536</v>
      </c>
      <c r="E11" s="22">
        <f t="shared" si="1"/>
        <v>3366982126</v>
      </c>
      <c r="F11" s="23">
        <f t="shared" si="1"/>
        <v>3775550806</v>
      </c>
      <c r="G11" s="21">
        <f t="shared" si="1"/>
        <v>4726553410</v>
      </c>
      <c r="H11" s="21">
        <f>SUM(H6:H10)</f>
        <v>3271346619</v>
      </c>
      <c r="I11" s="24">
        <f t="shared" si="1"/>
        <v>3875460707</v>
      </c>
      <c r="J11" s="25">
        <f t="shared" si="1"/>
        <v>4024647763</v>
      </c>
      <c r="K11" s="21">
        <f t="shared" si="1"/>
        <v>3905700922</v>
      </c>
      <c r="L11" s="22">
        <f t="shared" si="1"/>
        <v>4823353332</v>
      </c>
    </row>
    <row r="12" spans="1:12" ht="13.5">
      <c r="A12" s="49" t="s">
        <v>25</v>
      </c>
      <c r="B12" s="39"/>
      <c r="C12" s="6">
        <v>287557238</v>
      </c>
      <c r="D12" s="6">
        <v>320790273</v>
      </c>
      <c r="E12" s="7">
        <v>253579312</v>
      </c>
      <c r="F12" s="8">
        <v>312997528</v>
      </c>
      <c r="G12" s="6">
        <v>361013662</v>
      </c>
      <c r="H12" s="6">
        <v>266793346</v>
      </c>
      <c r="I12" s="9">
        <v>266797605</v>
      </c>
      <c r="J12" s="10">
        <v>252934883</v>
      </c>
      <c r="K12" s="6">
        <v>322958810</v>
      </c>
      <c r="L12" s="7">
        <v>224138416</v>
      </c>
    </row>
    <row r="13" spans="1:12" ht="13.5">
      <c r="A13" s="49" t="s">
        <v>26</v>
      </c>
      <c r="B13" s="39"/>
      <c r="C13" s="11">
        <v>371809</v>
      </c>
      <c r="D13" s="11">
        <v>514138</v>
      </c>
      <c r="E13" s="12">
        <v>1280577</v>
      </c>
      <c r="F13" s="13">
        <v>500000</v>
      </c>
      <c r="G13" s="11"/>
      <c r="H13" s="11"/>
      <c r="I13" s="14">
        <v>3163</v>
      </c>
      <c r="J13" s="15">
        <v>10350000</v>
      </c>
      <c r="K13" s="11">
        <v>1350000</v>
      </c>
      <c r="L13" s="12">
        <v>1350000</v>
      </c>
    </row>
    <row r="14" spans="1:12" ht="13.5">
      <c r="A14" s="49" t="s">
        <v>27</v>
      </c>
      <c r="B14" s="39"/>
      <c r="C14" s="6">
        <v>4218000</v>
      </c>
      <c r="D14" s="6"/>
      <c r="E14" s="7">
        <v>56568373</v>
      </c>
      <c r="F14" s="8"/>
      <c r="G14" s="6"/>
      <c r="H14" s="6">
        <v>384246</v>
      </c>
      <c r="I14" s="9">
        <v>174347673</v>
      </c>
      <c r="J14" s="10">
        <v>16000000</v>
      </c>
      <c r="K14" s="6">
        <v>14900000</v>
      </c>
      <c r="L14" s="7">
        <v>4800000</v>
      </c>
    </row>
    <row r="15" spans="1:12" ht="13.5">
      <c r="A15" s="49" t="s">
        <v>28</v>
      </c>
      <c r="B15" s="39" t="s">
        <v>29</v>
      </c>
      <c r="C15" s="6">
        <v>470996571</v>
      </c>
      <c r="D15" s="6">
        <v>631897773</v>
      </c>
      <c r="E15" s="7">
        <v>630372650</v>
      </c>
      <c r="F15" s="8">
        <v>607723500</v>
      </c>
      <c r="G15" s="6">
        <v>489760756</v>
      </c>
      <c r="H15" s="6">
        <v>454393541</v>
      </c>
      <c r="I15" s="9">
        <v>621633382</v>
      </c>
      <c r="J15" s="10">
        <v>815703925</v>
      </c>
      <c r="K15" s="6">
        <v>547247347</v>
      </c>
      <c r="L15" s="7">
        <v>505623415</v>
      </c>
    </row>
    <row r="16" spans="1:12" ht="13.5">
      <c r="A16" s="50" t="s">
        <v>30</v>
      </c>
      <c r="B16" s="51"/>
      <c r="C16" s="6"/>
      <c r="D16" s="6">
        <v>131513</v>
      </c>
      <c r="E16" s="7"/>
      <c r="F16" s="8"/>
      <c r="G16" s="6"/>
      <c r="H16" s="6">
        <v>45104</v>
      </c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>
        <v>630000</v>
      </c>
      <c r="K17" s="6">
        <v>250000</v>
      </c>
      <c r="L17" s="7">
        <v>200000</v>
      </c>
    </row>
    <row r="18" spans="1:12" ht="13.5">
      <c r="A18" s="49" t="s">
        <v>32</v>
      </c>
      <c r="B18" s="39"/>
      <c r="C18" s="16">
        <v>12032726</v>
      </c>
      <c r="D18" s="16">
        <v>57765159</v>
      </c>
      <c r="E18" s="17">
        <v>51333321</v>
      </c>
      <c r="F18" s="18">
        <v>82580400</v>
      </c>
      <c r="G18" s="16">
        <v>50246887</v>
      </c>
      <c r="H18" s="16">
        <v>12373592</v>
      </c>
      <c r="I18" s="19">
        <v>41856252</v>
      </c>
      <c r="J18" s="20">
        <v>65114188</v>
      </c>
      <c r="K18" s="16">
        <v>78000000</v>
      </c>
      <c r="L18" s="17">
        <v>4900000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1106577465</v>
      </c>
      <c r="D20" s="53">
        <f aca="true" t="shared" si="2" ref="D20:L20">SUM(D26:D33)</f>
        <v>1448915557</v>
      </c>
      <c r="E20" s="54">
        <f t="shared" si="2"/>
        <v>1059458551</v>
      </c>
      <c r="F20" s="55">
        <f t="shared" si="2"/>
        <v>2363276746</v>
      </c>
      <c r="G20" s="53">
        <f t="shared" si="2"/>
        <v>2263308150</v>
      </c>
      <c r="H20" s="53">
        <f>SUM(H26:H33)</f>
        <v>1842328478</v>
      </c>
      <c r="I20" s="56">
        <f t="shared" si="2"/>
        <v>1704887424</v>
      </c>
      <c r="J20" s="57">
        <f t="shared" si="2"/>
        <v>2616748421</v>
      </c>
      <c r="K20" s="53">
        <f t="shared" si="2"/>
        <v>2282990946</v>
      </c>
      <c r="L20" s="54">
        <f t="shared" si="2"/>
        <v>2167076195</v>
      </c>
    </row>
    <row r="21" spans="1:12" ht="13.5">
      <c r="A21" s="46" t="s">
        <v>19</v>
      </c>
      <c r="B21" s="47"/>
      <c r="C21" s="6">
        <v>295735855</v>
      </c>
      <c r="D21" s="6">
        <v>287317829</v>
      </c>
      <c r="E21" s="7">
        <v>277558005</v>
      </c>
      <c r="F21" s="8">
        <v>694323686</v>
      </c>
      <c r="G21" s="6">
        <v>568406586</v>
      </c>
      <c r="H21" s="6">
        <v>481203892</v>
      </c>
      <c r="I21" s="9">
        <v>412933362</v>
      </c>
      <c r="J21" s="10">
        <v>778019015</v>
      </c>
      <c r="K21" s="6">
        <v>762671927</v>
      </c>
      <c r="L21" s="7">
        <v>674007307</v>
      </c>
    </row>
    <row r="22" spans="1:12" ht="13.5">
      <c r="A22" s="46" t="s">
        <v>20</v>
      </c>
      <c r="B22" s="47"/>
      <c r="C22" s="6">
        <v>209741545</v>
      </c>
      <c r="D22" s="6">
        <v>208866903</v>
      </c>
      <c r="E22" s="7">
        <v>129262104</v>
      </c>
      <c r="F22" s="8">
        <v>310246136</v>
      </c>
      <c r="G22" s="6">
        <v>300267974</v>
      </c>
      <c r="H22" s="6">
        <v>213213612</v>
      </c>
      <c r="I22" s="9">
        <v>87548410</v>
      </c>
      <c r="J22" s="10">
        <v>371691033</v>
      </c>
      <c r="K22" s="6">
        <v>444724480</v>
      </c>
      <c r="L22" s="7">
        <v>392193355</v>
      </c>
    </row>
    <row r="23" spans="1:12" ht="13.5">
      <c r="A23" s="46" t="s">
        <v>21</v>
      </c>
      <c r="B23" s="47"/>
      <c r="C23" s="6">
        <v>148950280</v>
      </c>
      <c r="D23" s="6">
        <v>187046190</v>
      </c>
      <c r="E23" s="7">
        <v>195817297</v>
      </c>
      <c r="F23" s="8">
        <v>543059790</v>
      </c>
      <c r="G23" s="6">
        <v>443736949</v>
      </c>
      <c r="H23" s="6">
        <v>400333670</v>
      </c>
      <c r="I23" s="9">
        <v>420307737</v>
      </c>
      <c r="J23" s="10">
        <v>627229751</v>
      </c>
      <c r="K23" s="6">
        <v>448433522</v>
      </c>
      <c r="L23" s="7">
        <v>511104736</v>
      </c>
    </row>
    <row r="24" spans="1:12" ht="13.5">
      <c r="A24" s="46" t="s">
        <v>22</v>
      </c>
      <c r="B24" s="47"/>
      <c r="C24" s="6">
        <v>213483124</v>
      </c>
      <c r="D24" s="6">
        <v>170912595</v>
      </c>
      <c r="E24" s="7">
        <v>180376067</v>
      </c>
      <c r="F24" s="8">
        <v>419738442</v>
      </c>
      <c r="G24" s="6">
        <v>512475974</v>
      </c>
      <c r="H24" s="6">
        <v>118438849</v>
      </c>
      <c r="I24" s="9">
        <v>33169078</v>
      </c>
      <c r="J24" s="10">
        <v>249122461</v>
      </c>
      <c r="K24" s="6">
        <v>164039415</v>
      </c>
      <c r="L24" s="7">
        <v>96836626</v>
      </c>
    </row>
    <row r="25" spans="1:12" ht="13.5">
      <c r="A25" s="46" t="s">
        <v>23</v>
      </c>
      <c r="B25" s="47"/>
      <c r="C25" s="6">
        <v>17936969</v>
      </c>
      <c r="D25" s="6">
        <v>87526899</v>
      </c>
      <c r="E25" s="7">
        <v>64192781</v>
      </c>
      <c r="F25" s="8">
        <v>33164813</v>
      </c>
      <c r="G25" s="6">
        <v>37113608</v>
      </c>
      <c r="H25" s="6">
        <v>313136711</v>
      </c>
      <c r="I25" s="9">
        <v>439753429</v>
      </c>
      <c r="J25" s="10">
        <v>249454272</v>
      </c>
      <c r="K25" s="6">
        <v>190321036</v>
      </c>
      <c r="L25" s="7">
        <v>209772434</v>
      </c>
    </row>
    <row r="26" spans="1:12" ht="13.5">
      <c r="A26" s="48" t="s">
        <v>24</v>
      </c>
      <c r="B26" s="58"/>
      <c r="C26" s="21">
        <f aca="true" t="shared" si="3" ref="C26:L26">SUM(C21:C25)</f>
        <v>885847773</v>
      </c>
      <c r="D26" s="21">
        <f t="shared" si="3"/>
        <v>941670416</v>
      </c>
      <c r="E26" s="22">
        <f t="shared" si="3"/>
        <v>847206254</v>
      </c>
      <c r="F26" s="23">
        <f t="shared" si="3"/>
        <v>2000532867</v>
      </c>
      <c r="G26" s="21">
        <f t="shared" si="3"/>
        <v>1862001091</v>
      </c>
      <c r="H26" s="21">
        <f>SUM(H21:H25)</f>
        <v>1526326734</v>
      </c>
      <c r="I26" s="24">
        <f t="shared" si="3"/>
        <v>1393712016</v>
      </c>
      <c r="J26" s="25">
        <f t="shared" si="3"/>
        <v>2275516532</v>
      </c>
      <c r="K26" s="21">
        <f t="shared" si="3"/>
        <v>2010190380</v>
      </c>
      <c r="L26" s="22">
        <f t="shared" si="3"/>
        <v>1883914458</v>
      </c>
    </row>
    <row r="27" spans="1:12" ht="13.5">
      <c r="A27" s="49" t="s">
        <v>25</v>
      </c>
      <c r="B27" s="59"/>
      <c r="C27" s="6">
        <v>90837559</v>
      </c>
      <c r="D27" s="6">
        <v>199610625</v>
      </c>
      <c r="E27" s="7">
        <v>87143066</v>
      </c>
      <c r="F27" s="8">
        <v>190154529</v>
      </c>
      <c r="G27" s="6">
        <v>158502178</v>
      </c>
      <c r="H27" s="6">
        <v>148579440</v>
      </c>
      <c r="I27" s="9">
        <v>167748290</v>
      </c>
      <c r="J27" s="10">
        <v>174831874</v>
      </c>
      <c r="K27" s="6">
        <v>149688680</v>
      </c>
      <c r="L27" s="7">
        <v>167548532</v>
      </c>
    </row>
    <row r="28" spans="1:12" ht="13.5">
      <c r="A28" s="49" t="s">
        <v>26</v>
      </c>
      <c r="B28" s="59"/>
      <c r="C28" s="11">
        <v>264170</v>
      </c>
      <c r="D28" s="11">
        <v>1603233</v>
      </c>
      <c r="E28" s="12">
        <v>400299</v>
      </c>
      <c r="F28" s="13">
        <v>600000</v>
      </c>
      <c r="G28" s="11">
        <v>600000</v>
      </c>
      <c r="H28" s="11">
        <v>1170404</v>
      </c>
      <c r="I28" s="14"/>
      <c r="J28" s="15">
        <v>250000</v>
      </c>
      <c r="K28" s="11">
        <v>250000</v>
      </c>
      <c r="L28" s="12">
        <v>250000</v>
      </c>
    </row>
    <row r="29" spans="1:12" ht="13.5">
      <c r="A29" s="49" t="s">
        <v>27</v>
      </c>
      <c r="B29" s="59"/>
      <c r="C29" s="6"/>
      <c r="D29" s="6"/>
      <c r="E29" s="7">
        <v>2380376</v>
      </c>
      <c r="F29" s="8"/>
      <c r="G29" s="6"/>
      <c r="H29" s="6"/>
      <c r="I29" s="9"/>
      <c r="J29" s="10">
        <v>1000000</v>
      </c>
      <c r="K29" s="6">
        <v>3250000</v>
      </c>
      <c r="L29" s="7">
        <v>3850000</v>
      </c>
    </row>
    <row r="30" spans="1:12" ht="13.5">
      <c r="A30" s="49" t="s">
        <v>28</v>
      </c>
      <c r="B30" s="39" t="s">
        <v>29</v>
      </c>
      <c r="C30" s="6">
        <v>126028520</v>
      </c>
      <c r="D30" s="6">
        <v>305439599</v>
      </c>
      <c r="E30" s="7">
        <v>122328556</v>
      </c>
      <c r="F30" s="8">
        <v>167839350</v>
      </c>
      <c r="G30" s="6">
        <v>236982475</v>
      </c>
      <c r="H30" s="6">
        <v>166003771</v>
      </c>
      <c r="I30" s="9">
        <v>142005793</v>
      </c>
      <c r="J30" s="10">
        <v>163400015</v>
      </c>
      <c r="K30" s="6">
        <v>112311886</v>
      </c>
      <c r="L30" s="7">
        <v>101518205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>
        <v>700000</v>
      </c>
      <c r="K32" s="6">
        <v>700000</v>
      </c>
      <c r="L32" s="7">
        <v>700000</v>
      </c>
    </row>
    <row r="33" spans="1:12" ht="13.5">
      <c r="A33" s="49" t="s">
        <v>32</v>
      </c>
      <c r="B33" s="39"/>
      <c r="C33" s="16">
        <v>3599443</v>
      </c>
      <c r="D33" s="16">
        <v>591684</v>
      </c>
      <c r="E33" s="17"/>
      <c r="F33" s="18">
        <v>4150000</v>
      </c>
      <c r="G33" s="16">
        <v>5222406</v>
      </c>
      <c r="H33" s="16">
        <v>248129</v>
      </c>
      <c r="I33" s="19">
        <v>1421325</v>
      </c>
      <c r="J33" s="20">
        <v>1050000</v>
      </c>
      <c r="K33" s="16">
        <v>6600000</v>
      </c>
      <c r="L33" s="17">
        <v>9295000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1197571296</v>
      </c>
      <c r="D36" s="6">
        <f t="shared" si="4"/>
        <v>1533728730</v>
      </c>
      <c r="E36" s="7">
        <f t="shared" si="4"/>
        <v>1541543126</v>
      </c>
      <c r="F36" s="8">
        <f t="shared" si="4"/>
        <v>2013900550</v>
      </c>
      <c r="G36" s="6">
        <f t="shared" si="4"/>
        <v>2075262064</v>
      </c>
      <c r="H36" s="6">
        <f>H6+H21</f>
        <v>1632824229</v>
      </c>
      <c r="I36" s="9">
        <f t="shared" si="4"/>
        <v>1441743056</v>
      </c>
      <c r="J36" s="10">
        <f t="shared" si="4"/>
        <v>1830755219</v>
      </c>
      <c r="K36" s="6">
        <f t="shared" si="4"/>
        <v>1616922285</v>
      </c>
      <c r="L36" s="7">
        <f t="shared" si="4"/>
        <v>1844464137</v>
      </c>
    </row>
    <row r="37" spans="1:12" ht="13.5">
      <c r="A37" s="46" t="s">
        <v>20</v>
      </c>
      <c r="B37" s="47"/>
      <c r="C37" s="6">
        <f t="shared" si="4"/>
        <v>549412488</v>
      </c>
      <c r="D37" s="6">
        <f t="shared" si="4"/>
        <v>653765561</v>
      </c>
      <c r="E37" s="7">
        <f t="shared" si="4"/>
        <v>534500463</v>
      </c>
      <c r="F37" s="8">
        <f t="shared" si="4"/>
        <v>877156441</v>
      </c>
      <c r="G37" s="6">
        <f t="shared" si="4"/>
        <v>964368409</v>
      </c>
      <c r="H37" s="6">
        <f>H7+H22</f>
        <v>566413497</v>
      </c>
      <c r="I37" s="9">
        <f t="shared" si="4"/>
        <v>590878398</v>
      </c>
      <c r="J37" s="10">
        <f t="shared" si="4"/>
        <v>911452344</v>
      </c>
      <c r="K37" s="6">
        <f t="shared" si="4"/>
        <v>896109807</v>
      </c>
      <c r="L37" s="7">
        <f t="shared" si="4"/>
        <v>1053221602</v>
      </c>
    </row>
    <row r="38" spans="1:12" ht="13.5">
      <c r="A38" s="46" t="s">
        <v>21</v>
      </c>
      <c r="B38" s="47"/>
      <c r="C38" s="6">
        <f t="shared" si="4"/>
        <v>691414424</v>
      </c>
      <c r="D38" s="6">
        <f t="shared" si="4"/>
        <v>673136411</v>
      </c>
      <c r="E38" s="7">
        <f t="shared" si="4"/>
        <v>1000628185</v>
      </c>
      <c r="F38" s="8">
        <f t="shared" si="4"/>
        <v>1353444952</v>
      </c>
      <c r="G38" s="6">
        <f t="shared" si="4"/>
        <v>1854908865</v>
      </c>
      <c r="H38" s="6">
        <f>H8+H23</f>
        <v>1302438186</v>
      </c>
      <c r="I38" s="9">
        <f t="shared" si="4"/>
        <v>1587612044</v>
      </c>
      <c r="J38" s="10">
        <f t="shared" si="4"/>
        <v>1731983651</v>
      </c>
      <c r="K38" s="6">
        <f t="shared" si="4"/>
        <v>1951005954</v>
      </c>
      <c r="L38" s="7">
        <f t="shared" si="4"/>
        <v>2093228977</v>
      </c>
    </row>
    <row r="39" spans="1:12" ht="13.5">
      <c r="A39" s="46" t="s">
        <v>22</v>
      </c>
      <c r="B39" s="47"/>
      <c r="C39" s="6">
        <f t="shared" si="4"/>
        <v>595035172</v>
      </c>
      <c r="D39" s="6">
        <f t="shared" si="4"/>
        <v>554681774</v>
      </c>
      <c r="E39" s="7">
        <f t="shared" si="4"/>
        <v>709152562</v>
      </c>
      <c r="F39" s="8">
        <f t="shared" si="4"/>
        <v>1220092353</v>
      </c>
      <c r="G39" s="6">
        <f t="shared" si="4"/>
        <v>1168372955</v>
      </c>
      <c r="H39" s="6">
        <f>H9+H24</f>
        <v>826833287</v>
      </c>
      <c r="I39" s="9">
        <f t="shared" si="4"/>
        <v>579373177</v>
      </c>
      <c r="J39" s="10">
        <f t="shared" si="4"/>
        <v>1180118223</v>
      </c>
      <c r="K39" s="6">
        <f t="shared" si="4"/>
        <v>969856702</v>
      </c>
      <c r="L39" s="7">
        <f t="shared" si="4"/>
        <v>1192127203</v>
      </c>
    </row>
    <row r="40" spans="1:12" ht="13.5">
      <c r="A40" s="46" t="s">
        <v>23</v>
      </c>
      <c r="B40" s="47"/>
      <c r="C40" s="6">
        <f t="shared" si="4"/>
        <v>881864961</v>
      </c>
      <c r="D40" s="6">
        <f t="shared" si="4"/>
        <v>443273476</v>
      </c>
      <c r="E40" s="7">
        <f t="shared" si="4"/>
        <v>428364044</v>
      </c>
      <c r="F40" s="8">
        <f t="shared" si="4"/>
        <v>311489377</v>
      </c>
      <c r="G40" s="6">
        <f t="shared" si="4"/>
        <v>525642208</v>
      </c>
      <c r="H40" s="6">
        <f>H10+H25</f>
        <v>469164154</v>
      </c>
      <c r="I40" s="9">
        <f t="shared" si="4"/>
        <v>1069566048</v>
      </c>
      <c r="J40" s="10">
        <f t="shared" si="4"/>
        <v>645854858</v>
      </c>
      <c r="K40" s="6">
        <f t="shared" si="4"/>
        <v>481996554</v>
      </c>
      <c r="L40" s="7">
        <f t="shared" si="4"/>
        <v>524225871</v>
      </c>
    </row>
    <row r="41" spans="1:12" ht="13.5">
      <c r="A41" s="48" t="s">
        <v>24</v>
      </c>
      <c r="B41" s="47"/>
      <c r="C41" s="21">
        <f>SUM(C36:C40)</f>
        <v>3915298341</v>
      </c>
      <c r="D41" s="21">
        <f aca="true" t="shared" si="5" ref="D41:L41">SUM(D36:D40)</f>
        <v>3858585952</v>
      </c>
      <c r="E41" s="22">
        <f t="shared" si="5"/>
        <v>4214188380</v>
      </c>
      <c r="F41" s="23">
        <f t="shared" si="5"/>
        <v>5776083673</v>
      </c>
      <c r="G41" s="21">
        <f t="shared" si="5"/>
        <v>6588554501</v>
      </c>
      <c r="H41" s="21">
        <f>SUM(H36:H40)</f>
        <v>4797673353</v>
      </c>
      <c r="I41" s="24">
        <f t="shared" si="5"/>
        <v>5269172723</v>
      </c>
      <c r="J41" s="25">
        <f t="shared" si="5"/>
        <v>6300164295</v>
      </c>
      <c r="K41" s="21">
        <f t="shared" si="5"/>
        <v>5915891302</v>
      </c>
      <c r="L41" s="22">
        <f t="shared" si="5"/>
        <v>6707267790</v>
      </c>
    </row>
    <row r="42" spans="1:12" ht="13.5">
      <c r="A42" s="49" t="s">
        <v>25</v>
      </c>
      <c r="B42" s="39"/>
      <c r="C42" s="6">
        <f t="shared" si="4"/>
        <v>378394797</v>
      </c>
      <c r="D42" s="6">
        <f t="shared" si="4"/>
        <v>520400898</v>
      </c>
      <c r="E42" s="61">
        <f t="shared" si="4"/>
        <v>340722378</v>
      </c>
      <c r="F42" s="62">
        <f t="shared" si="4"/>
        <v>503152057</v>
      </c>
      <c r="G42" s="60">
        <f t="shared" si="4"/>
        <v>519515840</v>
      </c>
      <c r="H42" s="60">
        <f t="shared" si="4"/>
        <v>415372786</v>
      </c>
      <c r="I42" s="63">
        <f t="shared" si="4"/>
        <v>434545895</v>
      </c>
      <c r="J42" s="64">
        <f t="shared" si="4"/>
        <v>427766757</v>
      </c>
      <c r="K42" s="60">
        <f t="shared" si="4"/>
        <v>472647490</v>
      </c>
      <c r="L42" s="61">
        <f t="shared" si="4"/>
        <v>391686948</v>
      </c>
    </row>
    <row r="43" spans="1:12" ht="13.5">
      <c r="A43" s="49" t="s">
        <v>26</v>
      </c>
      <c r="B43" s="39"/>
      <c r="C43" s="11">
        <f t="shared" si="4"/>
        <v>635979</v>
      </c>
      <c r="D43" s="11">
        <f t="shared" si="4"/>
        <v>2117371</v>
      </c>
      <c r="E43" s="65">
        <f t="shared" si="4"/>
        <v>1680876</v>
      </c>
      <c r="F43" s="66">
        <f t="shared" si="4"/>
        <v>1100000</v>
      </c>
      <c r="G43" s="67">
        <f t="shared" si="4"/>
        <v>600000</v>
      </c>
      <c r="H43" s="67">
        <f t="shared" si="4"/>
        <v>1170404</v>
      </c>
      <c r="I43" s="68">
        <f t="shared" si="4"/>
        <v>3163</v>
      </c>
      <c r="J43" s="69">
        <f t="shared" si="4"/>
        <v>10600000</v>
      </c>
      <c r="K43" s="67">
        <f t="shared" si="4"/>
        <v>1600000</v>
      </c>
      <c r="L43" s="65">
        <f t="shared" si="4"/>
        <v>1600000</v>
      </c>
    </row>
    <row r="44" spans="1:12" ht="13.5">
      <c r="A44" s="49" t="s">
        <v>27</v>
      </c>
      <c r="B44" s="39"/>
      <c r="C44" s="6">
        <f t="shared" si="4"/>
        <v>4218000</v>
      </c>
      <c r="D44" s="6">
        <f t="shared" si="4"/>
        <v>0</v>
      </c>
      <c r="E44" s="61">
        <f t="shared" si="4"/>
        <v>58948749</v>
      </c>
      <c r="F44" s="62">
        <f t="shared" si="4"/>
        <v>0</v>
      </c>
      <c r="G44" s="60">
        <f t="shared" si="4"/>
        <v>0</v>
      </c>
      <c r="H44" s="60">
        <f t="shared" si="4"/>
        <v>384246</v>
      </c>
      <c r="I44" s="63">
        <f t="shared" si="4"/>
        <v>174347673</v>
      </c>
      <c r="J44" s="64">
        <f t="shared" si="4"/>
        <v>17000000</v>
      </c>
      <c r="K44" s="60">
        <f t="shared" si="4"/>
        <v>18150000</v>
      </c>
      <c r="L44" s="61">
        <f t="shared" si="4"/>
        <v>8650000</v>
      </c>
    </row>
    <row r="45" spans="1:12" ht="13.5">
      <c r="A45" s="49" t="s">
        <v>28</v>
      </c>
      <c r="B45" s="39" t="s">
        <v>29</v>
      </c>
      <c r="C45" s="6">
        <f t="shared" si="4"/>
        <v>597025091</v>
      </c>
      <c r="D45" s="6">
        <f t="shared" si="4"/>
        <v>937337372</v>
      </c>
      <c r="E45" s="61">
        <f t="shared" si="4"/>
        <v>752701206</v>
      </c>
      <c r="F45" s="62">
        <f t="shared" si="4"/>
        <v>775562850</v>
      </c>
      <c r="G45" s="60">
        <f t="shared" si="4"/>
        <v>726743231</v>
      </c>
      <c r="H45" s="60">
        <f t="shared" si="4"/>
        <v>620397312</v>
      </c>
      <c r="I45" s="63">
        <f t="shared" si="4"/>
        <v>763639175</v>
      </c>
      <c r="J45" s="64">
        <f t="shared" si="4"/>
        <v>979103940</v>
      </c>
      <c r="K45" s="60">
        <f t="shared" si="4"/>
        <v>659559233</v>
      </c>
      <c r="L45" s="61">
        <f t="shared" si="4"/>
        <v>607141620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131513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45104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1330000</v>
      </c>
      <c r="K47" s="60">
        <f t="shared" si="4"/>
        <v>950000</v>
      </c>
      <c r="L47" s="61">
        <f t="shared" si="4"/>
        <v>900000</v>
      </c>
    </row>
    <row r="48" spans="1:12" ht="13.5">
      <c r="A48" s="49" t="s">
        <v>32</v>
      </c>
      <c r="B48" s="39"/>
      <c r="C48" s="6">
        <f t="shared" si="4"/>
        <v>15632169</v>
      </c>
      <c r="D48" s="6">
        <f t="shared" si="4"/>
        <v>58356843</v>
      </c>
      <c r="E48" s="61">
        <f t="shared" si="4"/>
        <v>51333321</v>
      </c>
      <c r="F48" s="62">
        <f t="shared" si="4"/>
        <v>86730400</v>
      </c>
      <c r="G48" s="60">
        <f t="shared" si="4"/>
        <v>55469293</v>
      </c>
      <c r="H48" s="60">
        <f t="shared" si="4"/>
        <v>12621721</v>
      </c>
      <c r="I48" s="63">
        <f t="shared" si="4"/>
        <v>43277577</v>
      </c>
      <c r="J48" s="64">
        <f t="shared" si="4"/>
        <v>66164188</v>
      </c>
      <c r="K48" s="60">
        <f t="shared" si="4"/>
        <v>84600000</v>
      </c>
      <c r="L48" s="61">
        <f t="shared" si="4"/>
        <v>14195000</v>
      </c>
    </row>
    <row r="49" spans="1:12" ht="13.5">
      <c r="A49" s="70" t="s">
        <v>37</v>
      </c>
      <c r="B49" s="71"/>
      <c r="C49" s="72">
        <f>SUM(C41:C48)</f>
        <v>4911204377</v>
      </c>
      <c r="D49" s="72">
        <f aca="true" t="shared" si="6" ref="D49:L49">SUM(D41:D48)</f>
        <v>5376929949</v>
      </c>
      <c r="E49" s="73">
        <f t="shared" si="6"/>
        <v>5419574910</v>
      </c>
      <c r="F49" s="74">
        <f t="shared" si="6"/>
        <v>7142628980</v>
      </c>
      <c r="G49" s="72">
        <f t="shared" si="6"/>
        <v>7890882865</v>
      </c>
      <c r="H49" s="72">
        <f>SUM(H41:H48)</f>
        <v>5847664926</v>
      </c>
      <c r="I49" s="75">
        <f t="shared" si="6"/>
        <v>6684986206</v>
      </c>
      <c r="J49" s="76">
        <f t="shared" si="6"/>
        <v>7802129180</v>
      </c>
      <c r="K49" s="72">
        <f t="shared" si="6"/>
        <v>7153398025</v>
      </c>
      <c r="L49" s="73">
        <f t="shared" si="6"/>
        <v>7731441358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17825447586</v>
      </c>
      <c r="D52" s="6">
        <v>22346088007</v>
      </c>
      <c r="E52" s="7">
        <v>25601689231</v>
      </c>
      <c r="F52" s="8">
        <v>26629416968</v>
      </c>
      <c r="G52" s="6">
        <v>23824821824</v>
      </c>
      <c r="H52" s="6"/>
      <c r="I52" s="9">
        <v>26106995052</v>
      </c>
      <c r="J52" s="10">
        <v>31771140599</v>
      </c>
      <c r="K52" s="6">
        <v>32153984818</v>
      </c>
      <c r="L52" s="7">
        <v>32852730935</v>
      </c>
    </row>
    <row r="53" spans="1:12" ht="13.5">
      <c r="A53" s="79" t="s">
        <v>20</v>
      </c>
      <c r="B53" s="47"/>
      <c r="C53" s="6">
        <v>9559835782</v>
      </c>
      <c r="D53" s="6">
        <v>10152054908</v>
      </c>
      <c r="E53" s="7">
        <v>10230426730</v>
      </c>
      <c r="F53" s="8">
        <v>14440779226</v>
      </c>
      <c r="G53" s="6">
        <v>13264846216</v>
      </c>
      <c r="H53" s="6"/>
      <c r="I53" s="9">
        <v>13249057131</v>
      </c>
      <c r="J53" s="10">
        <v>24193991587</v>
      </c>
      <c r="K53" s="6">
        <v>24921406154</v>
      </c>
      <c r="L53" s="7">
        <v>24633910539</v>
      </c>
    </row>
    <row r="54" spans="1:12" ht="13.5">
      <c r="A54" s="79" t="s">
        <v>21</v>
      </c>
      <c r="B54" s="47"/>
      <c r="C54" s="6">
        <v>9457241397</v>
      </c>
      <c r="D54" s="6">
        <v>9937926551</v>
      </c>
      <c r="E54" s="7">
        <v>8715462810</v>
      </c>
      <c r="F54" s="8">
        <v>13390542094</v>
      </c>
      <c r="G54" s="6">
        <v>12980542473</v>
      </c>
      <c r="H54" s="6"/>
      <c r="I54" s="9">
        <v>13244080322</v>
      </c>
      <c r="J54" s="10">
        <v>14951171881</v>
      </c>
      <c r="K54" s="6">
        <v>15702113259</v>
      </c>
      <c r="L54" s="7">
        <v>16369636457</v>
      </c>
    </row>
    <row r="55" spans="1:12" ht="13.5">
      <c r="A55" s="79" t="s">
        <v>22</v>
      </c>
      <c r="B55" s="47"/>
      <c r="C55" s="6">
        <v>7657223770</v>
      </c>
      <c r="D55" s="6">
        <v>7843160329</v>
      </c>
      <c r="E55" s="7">
        <v>7773222633</v>
      </c>
      <c r="F55" s="8">
        <v>11439395622</v>
      </c>
      <c r="G55" s="6">
        <v>9218123238</v>
      </c>
      <c r="H55" s="6"/>
      <c r="I55" s="9">
        <v>10631819636</v>
      </c>
      <c r="J55" s="10">
        <v>11931957058</v>
      </c>
      <c r="K55" s="6">
        <v>12554881790</v>
      </c>
      <c r="L55" s="7">
        <v>13303616518</v>
      </c>
    </row>
    <row r="56" spans="1:12" ht="13.5">
      <c r="A56" s="79" t="s">
        <v>23</v>
      </c>
      <c r="B56" s="47"/>
      <c r="C56" s="6">
        <v>16789742004</v>
      </c>
      <c r="D56" s="6">
        <v>17936163694</v>
      </c>
      <c r="E56" s="7">
        <v>4979722644</v>
      </c>
      <c r="F56" s="8">
        <v>13355633178</v>
      </c>
      <c r="G56" s="6">
        <v>23676301438</v>
      </c>
      <c r="H56" s="6"/>
      <c r="I56" s="9">
        <v>9984474407</v>
      </c>
      <c r="J56" s="10">
        <v>11121439980</v>
      </c>
      <c r="K56" s="6">
        <v>10932463571</v>
      </c>
      <c r="L56" s="7">
        <v>11088309035</v>
      </c>
    </row>
    <row r="57" spans="1:12" ht="13.5">
      <c r="A57" s="80" t="s">
        <v>24</v>
      </c>
      <c r="B57" s="47"/>
      <c r="C57" s="21">
        <f>SUM(C52:C56)</f>
        <v>61289490539</v>
      </c>
      <c r="D57" s="21">
        <f aca="true" t="shared" si="7" ref="D57:L57">SUM(D52:D56)</f>
        <v>68215393489</v>
      </c>
      <c r="E57" s="22">
        <f t="shared" si="7"/>
        <v>57300524048</v>
      </c>
      <c r="F57" s="23">
        <f t="shared" si="7"/>
        <v>79255767088</v>
      </c>
      <c r="G57" s="21">
        <f t="shared" si="7"/>
        <v>82964635189</v>
      </c>
      <c r="H57" s="21">
        <f>SUM(H52:H56)</f>
        <v>0</v>
      </c>
      <c r="I57" s="24">
        <f t="shared" si="7"/>
        <v>73216426548</v>
      </c>
      <c r="J57" s="25">
        <f t="shared" si="7"/>
        <v>93969701105</v>
      </c>
      <c r="K57" s="21">
        <f t="shared" si="7"/>
        <v>96264849592</v>
      </c>
      <c r="L57" s="22">
        <f t="shared" si="7"/>
        <v>98248203484</v>
      </c>
    </row>
    <row r="58" spans="1:12" ht="13.5">
      <c r="A58" s="77" t="s">
        <v>25</v>
      </c>
      <c r="B58" s="39"/>
      <c r="C58" s="6">
        <v>3681103988</v>
      </c>
      <c r="D58" s="6">
        <v>5153129555</v>
      </c>
      <c r="E58" s="7">
        <v>4701035779</v>
      </c>
      <c r="F58" s="8">
        <v>6732480344</v>
      </c>
      <c r="G58" s="6">
        <v>6497382920</v>
      </c>
      <c r="H58" s="6"/>
      <c r="I58" s="9">
        <v>4092012645</v>
      </c>
      <c r="J58" s="10">
        <v>5884219930</v>
      </c>
      <c r="K58" s="6">
        <v>6234850782</v>
      </c>
      <c r="L58" s="7">
        <v>6501938808</v>
      </c>
    </row>
    <row r="59" spans="1:12" ht="13.5">
      <c r="A59" s="77" t="s">
        <v>26</v>
      </c>
      <c r="B59" s="39"/>
      <c r="C59" s="11">
        <v>54961650</v>
      </c>
      <c r="D59" s="11">
        <v>70958824</v>
      </c>
      <c r="E59" s="12">
        <v>73931854</v>
      </c>
      <c r="F59" s="13">
        <v>293963121</v>
      </c>
      <c r="G59" s="11">
        <v>302176114</v>
      </c>
      <c r="H59" s="11"/>
      <c r="I59" s="14">
        <v>364523000</v>
      </c>
      <c r="J59" s="15">
        <v>328775867</v>
      </c>
      <c r="K59" s="11">
        <v>328338692</v>
      </c>
      <c r="L59" s="12">
        <v>329963003</v>
      </c>
    </row>
    <row r="60" spans="1:12" ht="13.5">
      <c r="A60" s="77" t="s">
        <v>27</v>
      </c>
      <c r="B60" s="39"/>
      <c r="C60" s="6">
        <v>6341174824</v>
      </c>
      <c r="D60" s="6">
        <v>6262193184</v>
      </c>
      <c r="E60" s="7">
        <v>8880474598</v>
      </c>
      <c r="F60" s="8">
        <v>5963790600</v>
      </c>
      <c r="G60" s="6">
        <v>6984801286</v>
      </c>
      <c r="H60" s="6"/>
      <c r="I60" s="9">
        <v>8030812779</v>
      </c>
      <c r="J60" s="10">
        <v>9870633969</v>
      </c>
      <c r="K60" s="6">
        <v>9969619325</v>
      </c>
      <c r="L60" s="7">
        <v>10055618494</v>
      </c>
    </row>
    <row r="61" spans="1:12" ht="13.5">
      <c r="A61" s="77" t="s">
        <v>28</v>
      </c>
      <c r="B61" s="39" t="s">
        <v>29</v>
      </c>
      <c r="C61" s="6">
        <v>11128797451</v>
      </c>
      <c r="D61" s="6">
        <v>9564037385</v>
      </c>
      <c r="E61" s="7">
        <v>12886790549</v>
      </c>
      <c r="F61" s="8">
        <v>11825413430</v>
      </c>
      <c r="G61" s="6">
        <v>11531191577</v>
      </c>
      <c r="H61" s="6"/>
      <c r="I61" s="9">
        <v>16747729418</v>
      </c>
      <c r="J61" s="10">
        <v>10756321452</v>
      </c>
      <c r="K61" s="6">
        <v>10632959607</v>
      </c>
      <c r="L61" s="7">
        <v>10683124155</v>
      </c>
    </row>
    <row r="62" spans="1:12" ht="13.5">
      <c r="A62" s="81" t="s">
        <v>30</v>
      </c>
      <c r="B62" s="39"/>
      <c r="C62" s="6"/>
      <c r="D62" s="6">
        <v>131513</v>
      </c>
      <c r="E62" s="7"/>
      <c r="F62" s="8">
        <v>2222000</v>
      </c>
      <c r="G62" s="6"/>
      <c r="H62" s="6"/>
      <c r="I62" s="9">
        <v>54275801</v>
      </c>
      <c r="J62" s="10">
        <v>54275801</v>
      </c>
      <c r="K62" s="6">
        <v>54275801</v>
      </c>
      <c r="L62" s="7">
        <v>54275801</v>
      </c>
    </row>
    <row r="63" spans="1:12" ht="13.5">
      <c r="A63" s="77" t="s">
        <v>31</v>
      </c>
      <c r="B63" s="39"/>
      <c r="C63" s="6">
        <v>27441106</v>
      </c>
      <c r="D63" s="6">
        <v>24936935</v>
      </c>
      <c r="E63" s="7">
        <v>8907000</v>
      </c>
      <c r="F63" s="8">
        <v>71590476</v>
      </c>
      <c r="G63" s="6">
        <v>71590476</v>
      </c>
      <c r="H63" s="6"/>
      <c r="I63" s="9">
        <v>25830026</v>
      </c>
      <c r="J63" s="10">
        <v>13655898</v>
      </c>
      <c r="K63" s="6">
        <v>14605898</v>
      </c>
      <c r="L63" s="7">
        <v>15505898</v>
      </c>
    </row>
    <row r="64" spans="1:12" ht="13.5">
      <c r="A64" s="77" t="s">
        <v>32</v>
      </c>
      <c r="B64" s="39"/>
      <c r="C64" s="6">
        <v>72036780</v>
      </c>
      <c r="D64" s="6">
        <v>98120164</v>
      </c>
      <c r="E64" s="7">
        <v>104800782</v>
      </c>
      <c r="F64" s="8">
        <v>163157063</v>
      </c>
      <c r="G64" s="6">
        <v>143491095</v>
      </c>
      <c r="H64" s="6"/>
      <c r="I64" s="9">
        <v>5931585278</v>
      </c>
      <c r="J64" s="10">
        <v>203747175</v>
      </c>
      <c r="K64" s="6">
        <v>254359086</v>
      </c>
      <c r="L64" s="7">
        <v>254301648</v>
      </c>
    </row>
    <row r="65" spans="1:12" ht="13.5">
      <c r="A65" s="70" t="s">
        <v>40</v>
      </c>
      <c r="B65" s="71"/>
      <c r="C65" s="72">
        <f>SUM(C57:C64)</f>
        <v>82595006338</v>
      </c>
      <c r="D65" s="72">
        <f aca="true" t="shared" si="8" ref="D65:L65">SUM(D57:D64)</f>
        <v>89388901049</v>
      </c>
      <c r="E65" s="73">
        <f t="shared" si="8"/>
        <v>83956464610</v>
      </c>
      <c r="F65" s="74">
        <f t="shared" si="8"/>
        <v>104308384122</v>
      </c>
      <c r="G65" s="72">
        <f t="shared" si="8"/>
        <v>108495268657</v>
      </c>
      <c r="H65" s="72">
        <f>SUM(H57:H64)</f>
        <v>0</v>
      </c>
      <c r="I65" s="75">
        <f t="shared" si="8"/>
        <v>108463195495</v>
      </c>
      <c r="J65" s="82">
        <f t="shared" si="8"/>
        <v>121081331197</v>
      </c>
      <c r="K65" s="72">
        <f t="shared" si="8"/>
        <v>123753858783</v>
      </c>
      <c r="L65" s="73">
        <f t="shared" si="8"/>
        <v>126142931291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4832348754</v>
      </c>
      <c r="D68" s="60">
        <v>5143534435</v>
      </c>
      <c r="E68" s="61">
        <v>5210821263</v>
      </c>
      <c r="F68" s="62">
        <v>4407408589</v>
      </c>
      <c r="G68" s="60">
        <v>4649662337</v>
      </c>
      <c r="H68" s="60"/>
      <c r="I68" s="63">
        <v>6224657609</v>
      </c>
      <c r="J68" s="64">
        <v>5235812302</v>
      </c>
      <c r="K68" s="60">
        <v>5589568021</v>
      </c>
      <c r="L68" s="61">
        <v>5717160755</v>
      </c>
    </row>
    <row r="69" spans="1:12" ht="13.5">
      <c r="A69" s="84" t="s">
        <v>43</v>
      </c>
      <c r="B69" s="39" t="s">
        <v>44</v>
      </c>
      <c r="C69" s="60">
        <f>SUM(C75:C79)</f>
        <v>1519685031</v>
      </c>
      <c r="D69" s="60">
        <f aca="true" t="shared" si="9" ref="D69:L69">SUM(D75:D79)</f>
        <v>1590776461</v>
      </c>
      <c r="E69" s="61">
        <f t="shared" si="9"/>
        <v>1307134331</v>
      </c>
      <c r="F69" s="62">
        <f t="shared" si="9"/>
        <v>2561313717</v>
      </c>
      <c r="G69" s="60">
        <f t="shared" si="9"/>
        <v>1895543096</v>
      </c>
      <c r="H69" s="60">
        <f>SUM(H75:H79)</f>
        <v>790968409</v>
      </c>
      <c r="I69" s="63">
        <f t="shared" si="9"/>
        <v>1247018733</v>
      </c>
      <c r="J69" s="64">
        <f t="shared" si="9"/>
        <v>2993673031</v>
      </c>
      <c r="K69" s="60">
        <f t="shared" si="9"/>
        <v>3187182851</v>
      </c>
      <c r="L69" s="61">
        <f t="shared" si="9"/>
        <v>3452756094</v>
      </c>
    </row>
    <row r="70" spans="1:12" ht="13.5">
      <c r="A70" s="79" t="s">
        <v>19</v>
      </c>
      <c r="B70" s="47"/>
      <c r="C70" s="6">
        <v>256529323</v>
      </c>
      <c r="D70" s="6">
        <v>299085580</v>
      </c>
      <c r="E70" s="7">
        <v>259855216</v>
      </c>
      <c r="F70" s="8">
        <v>565462561</v>
      </c>
      <c r="G70" s="6">
        <v>363609622</v>
      </c>
      <c r="H70" s="6">
        <v>186586375</v>
      </c>
      <c r="I70" s="9">
        <v>169644536</v>
      </c>
      <c r="J70" s="10">
        <v>674376804</v>
      </c>
      <c r="K70" s="6">
        <v>674732325</v>
      </c>
      <c r="L70" s="7">
        <v>730702146</v>
      </c>
    </row>
    <row r="71" spans="1:12" ht="13.5">
      <c r="A71" s="79" t="s">
        <v>20</v>
      </c>
      <c r="B71" s="47"/>
      <c r="C71" s="6">
        <v>291631048</v>
      </c>
      <c r="D71" s="6">
        <v>281345786</v>
      </c>
      <c r="E71" s="7">
        <v>285843085</v>
      </c>
      <c r="F71" s="8">
        <v>515103233</v>
      </c>
      <c r="G71" s="6">
        <v>426449487</v>
      </c>
      <c r="H71" s="6">
        <v>158284486</v>
      </c>
      <c r="I71" s="9">
        <v>168779487</v>
      </c>
      <c r="J71" s="10">
        <v>715293645</v>
      </c>
      <c r="K71" s="6">
        <v>779658111</v>
      </c>
      <c r="L71" s="7">
        <v>843479185</v>
      </c>
    </row>
    <row r="72" spans="1:12" ht="13.5">
      <c r="A72" s="79" t="s">
        <v>21</v>
      </c>
      <c r="B72" s="47"/>
      <c r="C72" s="6">
        <v>231999860</v>
      </c>
      <c r="D72" s="6">
        <v>169133273</v>
      </c>
      <c r="E72" s="7">
        <v>152491182</v>
      </c>
      <c r="F72" s="8">
        <v>345671793</v>
      </c>
      <c r="G72" s="6">
        <v>253687756</v>
      </c>
      <c r="H72" s="6">
        <v>97847443</v>
      </c>
      <c r="I72" s="9">
        <v>185621120</v>
      </c>
      <c r="J72" s="10">
        <v>380037245</v>
      </c>
      <c r="K72" s="6">
        <v>403261896</v>
      </c>
      <c r="L72" s="7">
        <v>455333838</v>
      </c>
    </row>
    <row r="73" spans="1:12" ht="13.5">
      <c r="A73" s="79" t="s">
        <v>22</v>
      </c>
      <c r="B73" s="47"/>
      <c r="C73" s="6">
        <v>153735994</v>
      </c>
      <c r="D73" s="6">
        <v>107485823</v>
      </c>
      <c r="E73" s="7">
        <v>119780037</v>
      </c>
      <c r="F73" s="8">
        <v>238607062</v>
      </c>
      <c r="G73" s="6">
        <v>267096269</v>
      </c>
      <c r="H73" s="6">
        <v>98027874</v>
      </c>
      <c r="I73" s="9">
        <v>121153917</v>
      </c>
      <c r="J73" s="10">
        <v>274233862</v>
      </c>
      <c r="K73" s="6">
        <v>325771429</v>
      </c>
      <c r="L73" s="7">
        <v>354541221</v>
      </c>
    </row>
    <row r="74" spans="1:12" ht="13.5">
      <c r="A74" s="79" t="s">
        <v>23</v>
      </c>
      <c r="B74" s="47"/>
      <c r="C74" s="6">
        <v>78343257</v>
      </c>
      <c r="D74" s="6">
        <v>59449603</v>
      </c>
      <c r="E74" s="7">
        <v>75897383</v>
      </c>
      <c r="F74" s="8">
        <v>134429992</v>
      </c>
      <c r="G74" s="6">
        <v>95826624</v>
      </c>
      <c r="H74" s="6">
        <v>2295146</v>
      </c>
      <c r="I74" s="9">
        <v>55579575</v>
      </c>
      <c r="J74" s="10">
        <v>117755624</v>
      </c>
      <c r="K74" s="6">
        <v>122441503</v>
      </c>
      <c r="L74" s="7">
        <v>128515858</v>
      </c>
    </row>
    <row r="75" spans="1:12" ht="13.5">
      <c r="A75" s="85" t="s">
        <v>24</v>
      </c>
      <c r="B75" s="47"/>
      <c r="C75" s="21">
        <f>SUM(C70:C74)</f>
        <v>1012239482</v>
      </c>
      <c r="D75" s="21">
        <f aca="true" t="shared" si="10" ref="D75:L75">SUM(D70:D74)</f>
        <v>916500065</v>
      </c>
      <c r="E75" s="22">
        <f t="shared" si="10"/>
        <v>893866903</v>
      </c>
      <c r="F75" s="23">
        <f t="shared" si="10"/>
        <v>1799274641</v>
      </c>
      <c r="G75" s="21">
        <f t="shared" si="10"/>
        <v>1406669758</v>
      </c>
      <c r="H75" s="21">
        <f>SUM(H70:H74)</f>
        <v>543041324</v>
      </c>
      <c r="I75" s="24">
        <f t="shared" si="10"/>
        <v>700778635</v>
      </c>
      <c r="J75" s="25">
        <f t="shared" si="10"/>
        <v>2161697180</v>
      </c>
      <c r="K75" s="21">
        <f t="shared" si="10"/>
        <v>2305865264</v>
      </c>
      <c r="L75" s="22">
        <f t="shared" si="10"/>
        <v>2512572248</v>
      </c>
    </row>
    <row r="76" spans="1:12" ht="13.5">
      <c r="A76" s="86" t="s">
        <v>25</v>
      </c>
      <c r="B76" s="39"/>
      <c r="C76" s="6">
        <v>186832864</v>
      </c>
      <c r="D76" s="6">
        <v>145710903</v>
      </c>
      <c r="E76" s="7">
        <v>104405294</v>
      </c>
      <c r="F76" s="8">
        <v>271776666</v>
      </c>
      <c r="G76" s="6">
        <v>201376711</v>
      </c>
      <c r="H76" s="6">
        <v>63801858</v>
      </c>
      <c r="I76" s="9">
        <v>127662867</v>
      </c>
      <c r="J76" s="10">
        <v>234851728</v>
      </c>
      <c r="K76" s="6">
        <v>251193070</v>
      </c>
      <c r="L76" s="7">
        <v>269983421</v>
      </c>
    </row>
    <row r="77" spans="1:12" ht="13.5">
      <c r="A77" s="86" t="s">
        <v>26</v>
      </c>
      <c r="B77" s="39"/>
      <c r="C77" s="11"/>
      <c r="D77" s="11">
        <v>10796656</v>
      </c>
      <c r="E77" s="12"/>
      <c r="F77" s="13"/>
      <c r="G77" s="11"/>
      <c r="H77" s="11"/>
      <c r="I77" s="14">
        <v>345782</v>
      </c>
      <c r="J77" s="15">
        <v>956850</v>
      </c>
      <c r="K77" s="11">
        <v>964972</v>
      </c>
      <c r="L77" s="12">
        <v>973646</v>
      </c>
    </row>
    <row r="78" spans="1:12" ht="13.5">
      <c r="A78" s="86" t="s">
        <v>27</v>
      </c>
      <c r="B78" s="39"/>
      <c r="C78" s="6"/>
      <c r="D78" s="6">
        <v>3099565</v>
      </c>
      <c r="E78" s="7">
        <v>6838734</v>
      </c>
      <c r="F78" s="8">
        <v>1896006</v>
      </c>
      <c r="G78" s="6"/>
      <c r="H78" s="6"/>
      <c r="I78" s="9">
        <v>2049439</v>
      </c>
      <c r="J78" s="10">
        <v>18209754</v>
      </c>
      <c r="K78" s="6">
        <v>19446197</v>
      </c>
      <c r="L78" s="7">
        <v>20766593</v>
      </c>
    </row>
    <row r="79" spans="1:12" ht="13.5">
      <c r="A79" s="86" t="s">
        <v>28</v>
      </c>
      <c r="B79" s="39" t="s">
        <v>45</v>
      </c>
      <c r="C79" s="6">
        <v>320612685</v>
      </c>
      <c r="D79" s="6">
        <v>514669272</v>
      </c>
      <c r="E79" s="7">
        <v>302023400</v>
      </c>
      <c r="F79" s="8">
        <v>488366404</v>
      </c>
      <c r="G79" s="6">
        <v>287496627</v>
      </c>
      <c r="H79" s="6">
        <v>184125227</v>
      </c>
      <c r="I79" s="9">
        <v>416182010</v>
      </c>
      <c r="J79" s="10">
        <v>577957519</v>
      </c>
      <c r="K79" s="6">
        <v>609713348</v>
      </c>
      <c r="L79" s="7">
        <v>648460186</v>
      </c>
    </row>
    <row r="80" spans="1:12" ht="13.5">
      <c r="A80" s="87" t="s">
        <v>46</v>
      </c>
      <c r="B80" s="71"/>
      <c r="C80" s="72">
        <f>SUM(C68:C69)</f>
        <v>6352033785</v>
      </c>
      <c r="D80" s="72">
        <f aca="true" t="shared" si="11" ref="D80:L80">SUM(D68:D69)</f>
        <v>6734310896</v>
      </c>
      <c r="E80" s="73">
        <f t="shared" si="11"/>
        <v>6517955594</v>
      </c>
      <c r="F80" s="74">
        <f t="shared" si="11"/>
        <v>6968722306</v>
      </c>
      <c r="G80" s="72">
        <f t="shared" si="11"/>
        <v>6545205433</v>
      </c>
      <c r="H80" s="72">
        <f>SUM(H68:H69)</f>
        <v>790968409</v>
      </c>
      <c r="I80" s="75">
        <f t="shared" si="11"/>
        <v>7471676342</v>
      </c>
      <c r="J80" s="76">
        <f t="shared" si="11"/>
        <v>8229485333</v>
      </c>
      <c r="K80" s="72">
        <f t="shared" si="11"/>
        <v>8776750872</v>
      </c>
      <c r="L80" s="73">
        <f t="shared" si="11"/>
        <v>9169916849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0.29085045409046406</v>
      </c>
      <c r="D82" s="95">
        <f t="shared" si="12"/>
        <v>0.3688671711465562</v>
      </c>
      <c r="E82" s="96">
        <f t="shared" si="12"/>
        <v>0.24298859566284342</v>
      </c>
      <c r="F82" s="97">
        <f t="shared" si="12"/>
        <v>0.494476370498036</v>
      </c>
      <c r="G82" s="95">
        <f t="shared" si="12"/>
        <v>0.4021818038181302</v>
      </c>
      <c r="H82" s="95">
        <f t="shared" si="12"/>
        <v>0.459968470044492</v>
      </c>
      <c r="I82" s="98">
        <f t="shared" si="12"/>
        <v>0.34234008171928665</v>
      </c>
      <c r="J82" s="99">
        <f t="shared" si="12"/>
        <v>0.504639590151262</v>
      </c>
      <c r="K82" s="95">
        <f t="shared" si="12"/>
        <v>0.46874745970284426</v>
      </c>
      <c r="L82" s="96">
        <f t="shared" si="12"/>
        <v>0.389456143067295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0.22899370913244313</v>
      </c>
      <c r="D83" s="95">
        <f t="shared" si="13"/>
        <v>0.28169648231391686</v>
      </c>
      <c r="E83" s="96">
        <f t="shared" si="13"/>
        <v>0.20331891990285678</v>
      </c>
      <c r="F83" s="97">
        <f t="shared" si="13"/>
        <v>0.5362055044994605</v>
      </c>
      <c r="G83" s="95">
        <f t="shared" si="13"/>
        <v>0.4867682825029193</v>
      </c>
      <c r="H83" s="95">
        <f t="shared" si="13"/>
        <v>0</v>
      </c>
      <c r="I83" s="98">
        <f t="shared" si="13"/>
        <v>0.2738925626262506</v>
      </c>
      <c r="J83" s="99">
        <f t="shared" si="13"/>
        <v>0.4997788824477994</v>
      </c>
      <c r="K83" s="95">
        <f t="shared" si="13"/>
        <v>0.4084378144112042</v>
      </c>
      <c r="L83" s="96">
        <f t="shared" si="13"/>
        <v>0.3790476230889191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0.018</v>
      </c>
      <c r="D84" s="95">
        <f t="shared" si="14"/>
        <v>0.018</v>
      </c>
      <c r="E84" s="96">
        <f t="shared" si="14"/>
        <v>0.016</v>
      </c>
      <c r="F84" s="97">
        <f t="shared" si="14"/>
        <v>0.025</v>
      </c>
      <c r="G84" s="95">
        <f t="shared" si="14"/>
        <v>0.017</v>
      </c>
      <c r="H84" s="95">
        <f t="shared" si="14"/>
        <v>0</v>
      </c>
      <c r="I84" s="98">
        <f t="shared" si="14"/>
        <v>0.011</v>
      </c>
      <c r="J84" s="99">
        <f t="shared" si="14"/>
        <v>0.025</v>
      </c>
      <c r="K84" s="95">
        <f t="shared" si="14"/>
        <v>0.026</v>
      </c>
      <c r="L84" s="96">
        <f t="shared" si="14"/>
        <v>0.027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0.03</v>
      </c>
      <c r="E85" s="96">
        <f t="shared" si="15"/>
        <v>0.03</v>
      </c>
      <c r="F85" s="97">
        <f t="shared" si="15"/>
        <v>0.05</v>
      </c>
      <c r="G85" s="95">
        <f t="shared" si="15"/>
        <v>0.04</v>
      </c>
      <c r="H85" s="95">
        <f t="shared" si="15"/>
        <v>0</v>
      </c>
      <c r="I85" s="98">
        <f t="shared" si="15"/>
        <v>0.03</v>
      </c>
      <c r="J85" s="99">
        <f t="shared" si="15"/>
        <v>0.05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280929422</v>
      </c>
      <c r="E89" s="7">
        <v>110387053</v>
      </c>
      <c r="F89" s="8">
        <v>-25296062</v>
      </c>
      <c r="G89" s="6">
        <v>117378995</v>
      </c>
      <c r="H89" s="6">
        <v>461744070</v>
      </c>
      <c r="I89" s="9">
        <v>117378995</v>
      </c>
      <c r="J89" s="10">
        <v>519668601</v>
      </c>
      <c r="K89" s="6">
        <v>558960251</v>
      </c>
      <c r="L89" s="26">
        <v>598467371</v>
      </c>
    </row>
    <row r="90" spans="1:12" ht="13.5">
      <c r="A90" s="86" t="s">
        <v>49</v>
      </c>
      <c r="B90" s="94"/>
      <c r="C90" s="11">
        <v>37839048</v>
      </c>
      <c r="D90" s="11">
        <v>92970904</v>
      </c>
      <c r="E90" s="12">
        <v>54726508</v>
      </c>
      <c r="F90" s="13">
        <v>1228798950</v>
      </c>
      <c r="G90" s="11">
        <v>522070752</v>
      </c>
      <c r="H90" s="11">
        <v>889074222</v>
      </c>
      <c r="I90" s="14">
        <v>768173752</v>
      </c>
      <c r="J90" s="15">
        <v>1375520617</v>
      </c>
      <c r="K90" s="11">
        <v>1503489719</v>
      </c>
      <c r="L90" s="27">
        <v>1625014024</v>
      </c>
    </row>
    <row r="91" spans="1:12" ht="13.5">
      <c r="A91" s="86" t="s">
        <v>50</v>
      </c>
      <c r="B91" s="94"/>
      <c r="C91" s="6">
        <v>139059872</v>
      </c>
      <c r="D91" s="6">
        <v>104930524</v>
      </c>
      <c r="E91" s="7">
        <v>148837614</v>
      </c>
      <c r="F91" s="8">
        <v>133015833</v>
      </c>
      <c r="G91" s="6">
        <v>218414389</v>
      </c>
      <c r="H91" s="6">
        <v>447468295</v>
      </c>
      <c r="I91" s="9">
        <v>218414389</v>
      </c>
      <c r="J91" s="10">
        <v>377330595</v>
      </c>
      <c r="K91" s="6">
        <v>400971225</v>
      </c>
      <c r="L91" s="26">
        <v>424955041</v>
      </c>
    </row>
    <row r="92" spans="1:12" ht="13.5">
      <c r="A92" s="86" t="s">
        <v>51</v>
      </c>
      <c r="B92" s="94"/>
      <c r="C92" s="6">
        <v>321711641</v>
      </c>
      <c r="D92" s="6">
        <v>316809111</v>
      </c>
      <c r="E92" s="7">
        <v>133676534</v>
      </c>
      <c r="F92" s="8">
        <v>923153184</v>
      </c>
      <c r="G92" s="6">
        <v>435902351</v>
      </c>
      <c r="H92" s="6">
        <v>532950552</v>
      </c>
      <c r="I92" s="9">
        <v>435902351</v>
      </c>
      <c r="J92" s="10">
        <v>686699347</v>
      </c>
      <c r="K92" s="6">
        <v>720561949</v>
      </c>
      <c r="L92" s="26">
        <v>794385776</v>
      </c>
    </row>
    <row r="93" spans="1:12" ht="13.5">
      <c r="A93" s="87" t="s">
        <v>83</v>
      </c>
      <c r="B93" s="71"/>
      <c r="C93" s="72">
        <f>SUM(C89:C92)</f>
        <v>498610561</v>
      </c>
      <c r="D93" s="72">
        <f aca="true" t="shared" si="16" ref="D93:L93">SUM(D89:D92)</f>
        <v>795639961</v>
      </c>
      <c r="E93" s="73">
        <f t="shared" si="16"/>
        <v>447627709</v>
      </c>
      <c r="F93" s="74">
        <f t="shared" si="16"/>
        <v>2259671905</v>
      </c>
      <c r="G93" s="72">
        <f t="shared" si="16"/>
        <v>1293766487</v>
      </c>
      <c r="H93" s="72">
        <f>SUM(H89:H92)</f>
        <v>2331237139</v>
      </c>
      <c r="I93" s="75">
        <f t="shared" si="16"/>
        <v>1539869487</v>
      </c>
      <c r="J93" s="76">
        <f t="shared" si="16"/>
        <v>2959219160</v>
      </c>
      <c r="K93" s="72">
        <f t="shared" si="16"/>
        <v>3183983144</v>
      </c>
      <c r="L93" s="121">
        <f t="shared" si="16"/>
        <v>3442822212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29125594</v>
      </c>
      <c r="D5" s="40">
        <f aca="true" t="shared" si="0" ref="D5:L5">SUM(D11:D18)</f>
        <v>79349865</v>
      </c>
      <c r="E5" s="41">
        <f t="shared" si="0"/>
        <v>182270372</v>
      </c>
      <c r="F5" s="42">
        <f t="shared" si="0"/>
        <v>201311730</v>
      </c>
      <c r="G5" s="40">
        <f t="shared" si="0"/>
        <v>319203143</v>
      </c>
      <c r="H5" s="40">
        <f>SUM(H11:H18)</f>
        <v>49156731</v>
      </c>
      <c r="I5" s="43">
        <f t="shared" si="0"/>
        <v>129355667</v>
      </c>
      <c r="J5" s="44">
        <f t="shared" si="0"/>
        <v>219952811</v>
      </c>
      <c r="K5" s="40">
        <f t="shared" si="0"/>
        <v>228132300</v>
      </c>
      <c r="L5" s="41">
        <f t="shared" si="0"/>
        <v>225391240</v>
      </c>
    </row>
    <row r="6" spans="1:12" ht="13.5">
      <c r="A6" s="46" t="s">
        <v>19</v>
      </c>
      <c r="B6" s="47"/>
      <c r="C6" s="6">
        <v>34785474</v>
      </c>
      <c r="D6" s="6">
        <v>28779589</v>
      </c>
      <c r="E6" s="7">
        <v>36000000</v>
      </c>
      <c r="F6" s="8">
        <v>49628717</v>
      </c>
      <c r="G6" s="6">
        <v>88227621</v>
      </c>
      <c r="H6" s="6">
        <v>3894267</v>
      </c>
      <c r="I6" s="9">
        <v>29869554</v>
      </c>
      <c r="J6" s="10">
        <v>38500000</v>
      </c>
      <c r="K6" s="6">
        <v>35000000</v>
      </c>
      <c r="L6" s="7">
        <v>35000000</v>
      </c>
    </row>
    <row r="7" spans="1:12" ht="13.5">
      <c r="A7" s="46" t="s">
        <v>20</v>
      </c>
      <c r="B7" s="47"/>
      <c r="C7" s="6">
        <v>3242760</v>
      </c>
      <c r="D7" s="6">
        <v>5283497</v>
      </c>
      <c r="E7" s="7">
        <v>20772000</v>
      </c>
      <c r="F7" s="8">
        <v>44000000</v>
      </c>
      <c r="G7" s="6">
        <v>54107361</v>
      </c>
      <c r="H7" s="6">
        <v>26613637</v>
      </c>
      <c r="I7" s="9">
        <v>42582068</v>
      </c>
      <c r="J7" s="10">
        <v>45000000</v>
      </c>
      <c r="K7" s="6">
        <v>40000000</v>
      </c>
      <c r="L7" s="7">
        <v>30780000</v>
      </c>
    </row>
    <row r="8" spans="1:12" ht="13.5">
      <c r="A8" s="46" t="s">
        <v>21</v>
      </c>
      <c r="B8" s="47"/>
      <c r="C8" s="6">
        <v>175000</v>
      </c>
      <c r="D8" s="6">
        <v>432205</v>
      </c>
      <c r="E8" s="7">
        <v>69050000</v>
      </c>
      <c r="F8" s="8">
        <v>63375000</v>
      </c>
      <c r="G8" s="6">
        <v>104457753</v>
      </c>
      <c r="H8" s="6"/>
      <c r="I8" s="9"/>
      <c r="J8" s="10">
        <v>31475761</v>
      </c>
      <c r="K8" s="6">
        <v>63329980</v>
      </c>
      <c r="L8" s="7">
        <v>51329115</v>
      </c>
    </row>
    <row r="9" spans="1:12" ht="13.5">
      <c r="A9" s="46" t="s">
        <v>22</v>
      </c>
      <c r="B9" s="47"/>
      <c r="C9" s="6">
        <v>202599</v>
      </c>
      <c r="D9" s="6">
        <v>30973063</v>
      </c>
      <c r="E9" s="7">
        <v>43234200</v>
      </c>
      <c r="F9" s="8">
        <v>29297311</v>
      </c>
      <c r="G9" s="6">
        <v>53640133</v>
      </c>
      <c r="H9" s="6">
        <v>16009003</v>
      </c>
      <c r="I9" s="9">
        <v>20820999</v>
      </c>
      <c r="J9" s="10">
        <v>81932050</v>
      </c>
      <c r="K9" s="6">
        <v>87402320</v>
      </c>
      <c r="L9" s="7">
        <v>106682125</v>
      </c>
    </row>
    <row r="10" spans="1:12" ht="13.5">
      <c r="A10" s="46" t="s">
        <v>23</v>
      </c>
      <c r="B10" s="47"/>
      <c r="C10" s="6"/>
      <c r="D10" s="6"/>
      <c r="E10" s="7"/>
      <c r="F10" s="8">
        <v>6760702</v>
      </c>
      <c r="G10" s="6">
        <v>6924475</v>
      </c>
      <c r="H10" s="6"/>
      <c r="I10" s="9">
        <v>1639810</v>
      </c>
      <c r="J10" s="10">
        <v>5100000</v>
      </c>
      <c r="K10" s="6"/>
      <c r="L10" s="7"/>
    </row>
    <row r="11" spans="1:12" ht="13.5">
      <c r="A11" s="48" t="s">
        <v>24</v>
      </c>
      <c r="B11" s="47"/>
      <c r="C11" s="21">
        <f>SUM(C6:C10)</f>
        <v>38405833</v>
      </c>
      <c r="D11" s="21">
        <f aca="true" t="shared" si="1" ref="D11:L11">SUM(D6:D10)</f>
        <v>65468354</v>
      </c>
      <c r="E11" s="22">
        <f t="shared" si="1"/>
        <v>169056200</v>
      </c>
      <c r="F11" s="23">
        <f t="shared" si="1"/>
        <v>193061730</v>
      </c>
      <c r="G11" s="21">
        <f t="shared" si="1"/>
        <v>307357343</v>
      </c>
      <c r="H11" s="21">
        <f>SUM(H6:H10)</f>
        <v>46516907</v>
      </c>
      <c r="I11" s="24">
        <f t="shared" si="1"/>
        <v>94912431</v>
      </c>
      <c r="J11" s="25">
        <f t="shared" si="1"/>
        <v>202007811</v>
      </c>
      <c r="K11" s="21">
        <f t="shared" si="1"/>
        <v>225732300</v>
      </c>
      <c r="L11" s="22">
        <f t="shared" si="1"/>
        <v>223791240</v>
      </c>
    </row>
    <row r="12" spans="1:12" ht="13.5">
      <c r="A12" s="49" t="s">
        <v>25</v>
      </c>
      <c r="B12" s="39"/>
      <c r="C12" s="6">
        <v>1986759</v>
      </c>
      <c r="D12" s="6">
        <v>5154475</v>
      </c>
      <c r="E12" s="7"/>
      <c r="F12" s="8">
        <v>8000000</v>
      </c>
      <c r="G12" s="6">
        <v>8000000</v>
      </c>
      <c r="H12" s="6"/>
      <c r="I12" s="9">
        <v>17220172</v>
      </c>
      <c r="J12" s="10">
        <v>4300000</v>
      </c>
      <c r="K12" s="6">
        <v>1000000</v>
      </c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-11266998</v>
      </c>
      <c r="D15" s="6">
        <v>8727036</v>
      </c>
      <c r="E15" s="7">
        <v>13214172</v>
      </c>
      <c r="F15" s="8">
        <v>250000</v>
      </c>
      <c r="G15" s="6">
        <v>3845800</v>
      </c>
      <c r="H15" s="6">
        <v>2639824</v>
      </c>
      <c r="I15" s="9">
        <v>17223064</v>
      </c>
      <c r="J15" s="10">
        <v>13645000</v>
      </c>
      <c r="K15" s="6">
        <v>1400000</v>
      </c>
      <c r="L15" s="7">
        <v>1600000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42937245</v>
      </c>
      <c r="D20" s="53">
        <f aca="true" t="shared" si="2" ref="D20:L20">SUM(D26:D33)</f>
        <v>67915838</v>
      </c>
      <c r="E20" s="54">
        <f t="shared" si="2"/>
        <v>20772000</v>
      </c>
      <c r="F20" s="55">
        <f t="shared" si="2"/>
        <v>59826120</v>
      </c>
      <c r="G20" s="53">
        <f t="shared" si="2"/>
        <v>0</v>
      </c>
      <c r="H20" s="53">
        <f>SUM(H26:H33)</f>
        <v>47173938</v>
      </c>
      <c r="I20" s="56">
        <f t="shared" si="2"/>
        <v>28135704</v>
      </c>
      <c r="J20" s="57">
        <f t="shared" si="2"/>
        <v>25550000</v>
      </c>
      <c r="K20" s="53">
        <f t="shared" si="2"/>
        <v>15001390</v>
      </c>
      <c r="L20" s="54">
        <f t="shared" si="2"/>
        <v>1500000</v>
      </c>
    </row>
    <row r="21" spans="1:12" ht="13.5">
      <c r="A21" s="46" t="s">
        <v>19</v>
      </c>
      <c r="B21" s="47"/>
      <c r="C21" s="6">
        <v>302465</v>
      </c>
      <c r="D21" s="6">
        <v>713147</v>
      </c>
      <c r="E21" s="7"/>
      <c r="F21" s="8"/>
      <c r="G21" s="6"/>
      <c r="H21" s="6">
        <v>17430417</v>
      </c>
      <c r="I21" s="9"/>
      <c r="J21" s="10"/>
      <c r="K21" s="6"/>
      <c r="L21" s="7"/>
    </row>
    <row r="22" spans="1:12" ht="13.5">
      <c r="A22" s="46" t="s">
        <v>20</v>
      </c>
      <c r="B22" s="47"/>
      <c r="C22" s="6">
        <v>12661366</v>
      </c>
      <c r="D22" s="6">
        <v>19433973</v>
      </c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>
        <v>12933592</v>
      </c>
      <c r="I23" s="9">
        <v>12933592</v>
      </c>
      <c r="J23" s="10">
        <v>6500000</v>
      </c>
      <c r="K23" s="6"/>
      <c r="L23" s="7"/>
    </row>
    <row r="24" spans="1:12" ht="13.5">
      <c r="A24" s="46" t="s">
        <v>22</v>
      </c>
      <c r="B24" s="47"/>
      <c r="C24" s="6">
        <v>29670949</v>
      </c>
      <c r="D24" s="6">
        <v>47055571</v>
      </c>
      <c r="E24" s="7">
        <v>20772000</v>
      </c>
      <c r="F24" s="8">
        <v>59826120</v>
      </c>
      <c r="G24" s="6"/>
      <c r="H24" s="6">
        <v>2023450</v>
      </c>
      <c r="I24" s="9">
        <v>13622418</v>
      </c>
      <c r="J24" s="10">
        <v>7250000</v>
      </c>
      <c r="K24" s="6">
        <v>13001390</v>
      </c>
      <c r="L24" s="7"/>
    </row>
    <row r="25" spans="1:12" ht="13.5">
      <c r="A25" s="46" t="s">
        <v>23</v>
      </c>
      <c r="B25" s="47"/>
      <c r="C25" s="6">
        <v>302465</v>
      </c>
      <c r="D25" s="6">
        <v>713147</v>
      </c>
      <c r="E25" s="7"/>
      <c r="F25" s="8"/>
      <c r="G25" s="6"/>
      <c r="H25" s="6">
        <v>5434233</v>
      </c>
      <c r="I25" s="9">
        <v>1</v>
      </c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42937245</v>
      </c>
      <c r="D26" s="21">
        <f t="shared" si="3"/>
        <v>67915838</v>
      </c>
      <c r="E26" s="22">
        <f t="shared" si="3"/>
        <v>20772000</v>
      </c>
      <c r="F26" s="23">
        <f t="shared" si="3"/>
        <v>59826120</v>
      </c>
      <c r="G26" s="21">
        <f t="shared" si="3"/>
        <v>0</v>
      </c>
      <c r="H26" s="21">
        <f>SUM(H21:H25)</f>
        <v>37821692</v>
      </c>
      <c r="I26" s="24">
        <f t="shared" si="3"/>
        <v>26556011</v>
      </c>
      <c r="J26" s="25">
        <f t="shared" si="3"/>
        <v>13750000</v>
      </c>
      <c r="K26" s="21">
        <f t="shared" si="3"/>
        <v>13001390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>
        <v>7667348</v>
      </c>
      <c r="I27" s="9"/>
      <c r="J27" s="10">
        <v>500000</v>
      </c>
      <c r="K27" s="6">
        <v>2000000</v>
      </c>
      <c r="L27" s="7">
        <v>1500000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1684898</v>
      </c>
      <c r="I30" s="9">
        <v>1579693</v>
      </c>
      <c r="J30" s="10">
        <v>11300000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35087939</v>
      </c>
      <c r="D36" s="6">
        <f t="shared" si="4"/>
        <v>29492736</v>
      </c>
      <c r="E36" s="7">
        <f t="shared" si="4"/>
        <v>36000000</v>
      </c>
      <c r="F36" s="8">
        <f t="shared" si="4"/>
        <v>49628717</v>
      </c>
      <c r="G36" s="6">
        <f t="shared" si="4"/>
        <v>88227621</v>
      </c>
      <c r="H36" s="6">
        <f>H6+H21</f>
        <v>21324684</v>
      </c>
      <c r="I36" s="9">
        <f t="shared" si="4"/>
        <v>29869554</v>
      </c>
      <c r="J36" s="10">
        <f t="shared" si="4"/>
        <v>38500000</v>
      </c>
      <c r="K36" s="6">
        <f t="shared" si="4"/>
        <v>35000000</v>
      </c>
      <c r="L36" s="7">
        <f t="shared" si="4"/>
        <v>35000000</v>
      </c>
    </row>
    <row r="37" spans="1:12" ht="13.5">
      <c r="A37" s="46" t="s">
        <v>20</v>
      </c>
      <c r="B37" s="47"/>
      <c r="C37" s="6">
        <f t="shared" si="4"/>
        <v>15904126</v>
      </c>
      <c r="D37" s="6">
        <f t="shared" si="4"/>
        <v>24717470</v>
      </c>
      <c r="E37" s="7">
        <f t="shared" si="4"/>
        <v>20772000</v>
      </c>
      <c r="F37" s="8">
        <f t="shared" si="4"/>
        <v>44000000</v>
      </c>
      <c r="G37" s="6">
        <f t="shared" si="4"/>
        <v>54107361</v>
      </c>
      <c r="H37" s="6">
        <f>H7+H22</f>
        <v>26613637</v>
      </c>
      <c r="I37" s="9">
        <f t="shared" si="4"/>
        <v>42582068</v>
      </c>
      <c r="J37" s="10">
        <f t="shared" si="4"/>
        <v>45000000</v>
      </c>
      <c r="K37" s="6">
        <f t="shared" si="4"/>
        <v>40000000</v>
      </c>
      <c r="L37" s="7">
        <f t="shared" si="4"/>
        <v>30780000</v>
      </c>
    </row>
    <row r="38" spans="1:12" ht="13.5">
      <c r="A38" s="46" t="s">
        <v>21</v>
      </c>
      <c r="B38" s="47"/>
      <c r="C38" s="6">
        <f t="shared" si="4"/>
        <v>175000</v>
      </c>
      <c r="D38" s="6">
        <f t="shared" si="4"/>
        <v>432205</v>
      </c>
      <c r="E38" s="7">
        <f t="shared" si="4"/>
        <v>69050000</v>
      </c>
      <c r="F38" s="8">
        <f t="shared" si="4"/>
        <v>63375000</v>
      </c>
      <c r="G38" s="6">
        <f t="shared" si="4"/>
        <v>104457753</v>
      </c>
      <c r="H38" s="6">
        <f>H8+H23</f>
        <v>12933592</v>
      </c>
      <c r="I38" s="9">
        <f t="shared" si="4"/>
        <v>12933592</v>
      </c>
      <c r="J38" s="10">
        <f t="shared" si="4"/>
        <v>37975761</v>
      </c>
      <c r="K38" s="6">
        <f t="shared" si="4"/>
        <v>63329980</v>
      </c>
      <c r="L38" s="7">
        <f t="shared" si="4"/>
        <v>51329115</v>
      </c>
    </row>
    <row r="39" spans="1:12" ht="13.5">
      <c r="A39" s="46" t="s">
        <v>22</v>
      </c>
      <c r="B39" s="47"/>
      <c r="C39" s="6">
        <f t="shared" si="4"/>
        <v>29873548</v>
      </c>
      <c r="D39" s="6">
        <f t="shared" si="4"/>
        <v>78028634</v>
      </c>
      <c r="E39" s="7">
        <f t="shared" si="4"/>
        <v>64006200</v>
      </c>
      <c r="F39" s="8">
        <f t="shared" si="4"/>
        <v>89123431</v>
      </c>
      <c r="G39" s="6">
        <f t="shared" si="4"/>
        <v>53640133</v>
      </c>
      <c r="H39" s="6">
        <f>H9+H24</f>
        <v>18032453</v>
      </c>
      <c r="I39" s="9">
        <f t="shared" si="4"/>
        <v>34443417</v>
      </c>
      <c r="J39" s="10">
        <f t="shared" si="4"/>
        <v>89182050</v>
      </c>
      <c r="K39" s="6">
        <f t="shared" si="4"/>
        <v>100403710</v>
      </c>
      <c r="L39" s="7">
        <f t="shared" si="4"/>
        <v>106682125</v>
      </c>
    </row>
    <row r="40" spans="1:12" ht="13.5">
      <c r="A40" s="46" t="s">
        <v>23</v>
      </c>
      <c r="B40" s="47"/>
      <c r="C40" s="6">
        <f t="shared" si="4"/>
        <v>302465</v>
      </c>
      <c r="D40" s="6">
        <f t="shared" si="4"/>
        <v>713147</v>
      </c>
      <c r="E40" s="7">
        <f t="shared" si="4"/>
        <v>0</v>
      </c>
      <c r="F40" s="8">
        <f t="shared" si="4"/>
        <v>6760702</v>
      </c>
      <c r="G40" s="6">
        <f t="shared" si="4"/>
        <v>6924475</v>
      </c>
      <c r="H40" s="6">
        <f>H10+H25</f>
        <v>5434233</v>
      </c>
      <c r="I40" s="9">
        <f t="shared" si="4"/>
        <v>1639811</v>
      </c>
      <c r="J40" s="10">
        <f t="shared" si="4"/>
        <v>5100000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81343078</v>
      </c>
      <c r="D41" s="21">
        <f aca="true" t="shared" si="5" ref="D41:L41">SUM(D36:D40)</f>
        <v>133384192</v>
      </c>
      <c r="E41" s="22">
        <f t="shared" si="5"/>
        <v>189828200</v>
      </c>
      <c r="F41" s="23">
        <f t="shared" si="5"/>
        <v>252887850</v>
      </c>
      <c r="G41" s="21">
        <f t="shared" si="5"/>
        <v>307357343</v>
      </c>
      <c r="H41" s="21">
        <f>SUM(H36:H40)</f>
        <v>84338599</v>
      </c>
      <c r="I41" s="24">
        <f t="shared" si="5"/>
        <v>121468442</v>
      </c>
      <c r="J41" s="25">
        <f t="shared" si="5"/>
        <v>215757811</v>
      </c>
      <c r="K41" s="21">
        <f t="shared" si="5"/>
        <v>238733690</v>
      </c>
      <c r="L41" s="22">
        <f t="shared" si="5"/>
        <v>223791240</v>
      </c>
    </row>
    <row r="42" spans="1:12" ht="13.5">
      <c r="A42" s="49" t="s">
        <v>25</v>
      </c>
      <c r="B42" s="39"/>
      <c r="C42" s="6">
        <f t="shared" si="4"/>
        <v>1986759</v>
      </c>
      <c r="D42" s="6">
        <f t="shared" si="4"/>
        <v>5154475</v>
      </c>
      <c r="E42" s="61">
        <f t="shared" si="4"/>
        <v>0</v>
      </c>
      <c r="F42" s="62">
        <f t="shared" si="4"/>
        <v>8000000</v>
      </c>
      <c r="G42" s="60">
        <f t="shared" si="4"/>
        <v>8000000</v>
      </c>
      <c r="H42" s="60">
        <f t="shared" si="4"/>
        <v>7667348</v>
      </c>
      <c r="I42" s="63">
        <f t="shared" si="4"/>
        <v>17220172</v>
      </c>
      <c r="J42" s="64">
        <f t="shared" si="4"/>
        <v>4800000</v>
      </c>
      <c r="K42" s="60">
        <f t="shared" si="4"/>
        <v>3000000</v>
      </c>
      <c r="L42" s="61">
        <f t="shared" si="4"/>
        <v>1500000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-11266998</v>
      </c>
      <c r="D45" s="6">
        <f t="shared" si="4"/>
        <v>8727036</v>
      </c>
      <c r="E45" s="61">
        <f t="shared" si="4"/>
        <v>13214172</v>
      </c>
      <c r="F45" s="62">
        <f t="shared" si="4"/>
        <v>250000</v>
      </c>
      <c r="G45" s="60">
        <f t="shared" si="4"/>
        <v>3845800</v>
      </c>
      <c r="H45" s="60">
        <f t="shared" si="4"/>
        <v>4324722</v>
      </c>
      <c r="I45" s="63">
        <f t="shared" si="4"/>
        <v>18802757</v>
      </c>
      <c r="J45" s="64">
        <f t="shared" si="4"/>
        <v>24945000</v>
      </c>
      <c r="K45" s="60">
        <f t="shared" si="4"/>
        <v>1400000</v>
      </c>
      <c r="L45" s="61">
        <f t="shared" si="4"/>
        <v>1600000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72062839</v>
      </c>
      <c r="D49" s="72">
        <f aca="true" t="shared" si="6" ref="D49:L49">SUM(D41:D48)</f>
        <v>147265703</v>
      </c>
      <c r="E49" s="73">
        <f t="shared" si="6"/>
        <v>203042372</v>
      </c>
      <c r="F49" s="74">
        <f t="shared" si="6"/>
        <v>261137850</v>
      </c>
      <c r="G49" s="72">
        <f t="shared" si="6"/>
        <v>319203143</v>
      </c>
      <c r="H49" s="72">
        <f>SUM(H41:H48)</f>
        <v>96330669</v>
      </c>
      <c r="I49" s="75">
        <f t="shared" si="6"/>
        <v>157491371</v>
      </c>
      <c r="J49" s="76">
        <f t="shared" si="6"/>
        <v>245502811</v>
      </c>
      <c r="K49" s="72">
        <f t="shared" si="6"/>
        <v>243133690</v>
      </c>
      <c r="L49" s="73">
        <f t="shared" si="6"/>
        <v>226891240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35087939</v>
      </c>
      <c r="D52" s="6">
        <v>29492736</v>
      </c>
      <c r="E52" s="7">
        <v>1157523240</v>
      </c>
      <c r="F52" s="8">
        <v>474865237</v>
      </c>
      <c r="G52" s="6">
        <v>88227621</v>
      </c>
      <c r="H52" s="6"/>
      <c r="I52" s="9">
        <v>1390733428</v>
      </c>
      <c r="J52" s="10">
        <v>1326167234</v>
      </c>
      <c r="K52" s="6">
        <v>1247299538</v>
      </c>
      <c r="L52" s="7">
        <v>1161827516</v>
      </c>
    </row>
    <row r="53" spans="1:12" ht="13.5">
      <c r="A53" s="79" t="s">
        <v>20</v>
      </c>
      <c r="B53" s="47"/>
      <c r="C53" s="6">
        <v>15904126</v>
      </c>
      <c r="D53" s="6">
        <v>24717470</v>
      </c>
      <c r="E53" s="7">
        <v>919005808</v>
      </c>
      <c r="F53" s="8">
        <v>282282367</v>
      </c>
      <c r="G53" s="6">
        <v>54107361</v>
      </c>
      <c r="H53" s="6"/>
      <c r="I53" s="9">
        <v>1001260971</v>
      </c>
      <c r="J53" s="10">
        <v>872860711</v>
      </c>
      <c r="K53" s="6">
        <v>871267187</v>
      </c>
      <c r="L53" s="7">
        <v>858041238</v>
      </c>
    </row>
    <row r="54" spans="1:12" ht="13.5">
      <c r="A54" s="79" t="s">
        <v>21</v>
      </c>
      <c r="B54" s="47"/>
      <c r="C54" s="6">
        <v>175000</v>
      </c>
      <c r="D54" s="6">
        <v>432205</v>
      </c>
      <c r="E54" s="7">
        <v>1033887623</v>
      </c>
      <c r="F54" s="8">
        <v>474720222</v>
      </c>
      <c r="G54" s="6">
        <v>104457753</v>
      </c>
      <c r="H54" s="6"/>
      <c r="I54" s="9">
        <v>1027765028</v>
      </c>
      <c r="J54" s="10">
        <v>993698308</v>
      </c>
      <c r="K54" s="6">
        <v>1017153209</v>
      </c>
      <c r="L54" s="7">
        <v>1026294490</v>
      </c>
    </row>
    <row r="55" spans="1:12" ht="13.5">
      <c r="A55" s="79" t="s">
        <v>22</v>
      </c>
      <c r="B55" s="47"/>
      <c r="C55" s="6">
        <v>29873548</v>
      </c>
      <c r="D55" s="6">
        <v>78028634</v>
      </c>
      <c r="E55" s="7">
        <v>1082887631</v>
      </c>
      <c r="F55" s="8">
        <v>560730576</v>
      </c>
      <c r="G55" s="6">
        <v>53640133</v>
      </c>
      <c r="H55" s="6"/>
      <c r="I55" s="9">
        <v>970168416</v>
      </c>
      <c r="J55" s="10">
        <v>1111748827</v>
      </c>
      <c r="K55" s="6">
        <v>1177838370</v>
      </c>
      <c r="L55" s="7">
        <v>1248216106</v>
      </c>
    </row>
    <row r="56" spans="1:12" ht="13.5">
      <c r="A56" s="79" t="s">
        <v>23</v>
      </c>
      <c r="B56" s="47"/>
      <c r="C56" s="6">
        <v>302465</v>
      </c>
      <c r="D56" s="6">
        <v>713147</v>
      </c>
      <c r="E56" s="7">
        <v>12256393</v>
      </c>
      <c r="F56" s="8">
        <v>178610745</v>
      </c>
      <c r="G56" s="6">
        <v>7929883475</v>
      </c>
      <c r="H56" s="6"/>
      <c r="I56" s="9">
        <v>7314985</v>
      </c>
      <c r="J56" s="10">
        <v>20100921</v>
      </c>
      <c r="K56" s="6">
        <v>19817774</v>
      </c>
      <c r="L56" s="7">
        <v>19518204</v>
      </c>
    </row>
    <row r="57" spans="1:12" ht="13.5">
      <c r="A57" s="80" t="s">
        <v>24</v>
      </c>
      <c r="B57" s="47"/>
      <c r="C57" s="21">
        <f>SUM(C52:C56)</f>
        <v>81343078</v>
      </c>
      <c r="D57" s="21">
        <f aca="true" t="shared" si="7" ref="D57:L57">SUM(D52:D56)</f>
        <v>133384192</v>
      </c>
      <c r="E57" s="22">
        <f t="shared" si="7"/>
        <v>4205560695</v>
      </c>
      <c r="F57" s="23">
        <f t="shared" si="7"/>
        <v>1971209147</v>
      </c>
      <c r="G57" s="21">
        <f t="shared" si="7"/>
        <v>8230316343</v>
      </c>
      <c r="H57" s="21">
        <f>SUM(H52:H56)</f>
        <v>0</v>
      </c>
      <c r="I57" s="24">
        <f t="shared" si="7"/>
        <v>4397242828</v>
      </c>
      <c r="J57" s="25">
        <f t="shared" si="7"/>
        <v>4324576001</v>
      </c>
      <c r="K57" s="21">
        <f t="shared" si="7"/>
        <v>4333376078</v>
      </c>
      <c r="L57" s="22">
        <f t="shared" si="7"/>
        <v>4313897554</v>
      </c>
    </row>
    <row r="58" spans="1:12" ht="13.5">
      <c r="A58" s="77" t="s">
        <v>25</v>
      </c>
      <c r="B58" s="39"/>
      <c r="C58" s="6">
        <v>1986759</v>
      </c>
      <c r="D58" s="6">
        <v>5154475</v>
      </c>
      <c r="E58" s="7">
        <v>261791916</v>
      </c>
      <c r="F58" s="8">
        <v>247290968</v>
      </c>
      <c r="G58" s="6">
        <v>8000000</v>
      </c>
      <c r="H58" s="6"/>
      <c r="I58" s="9">
        <v>18647467</v>
      </c>
      <c r="J58" s="10">
        <v>10356921</v>
      </c>
      <c r="K58" s="6">
        <v>13356921</v>
      </c>
      <c r="L58" s="7">
        <v>14856921</v>
      </c>
    </row>
    <row r="59" spans="1:12" ht="13.5">
      <c r="A59" s="77" t="s">
        <v>26</v>
      </c>
      <c r="B59" s="39"/>
      <c r="C59" s="11"/>
      <c r="D59" s="11"/>
      <c r="E59" s="12"/>
      <c r="F59" s="13">
        <v>400000</v>
      </c>
      <c r="G59" s="11"/>
      <c r="H59" s="11"/>
      <c r="I59" s="14">
        <v>400000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>
        <v>3348680995</v>
      </c>
      <c r="F60" s="8">
        <v>2750000</v>
      </c>
      <c r="G60" s="6"/>
      <c r="H60" s="6"/>
      <c r="I60" s="9">
        <v>1074834422</v>
      </c>
      <c r="J60" s="10">
        <v>3904813862</v>
      </c>
      <c r="K60" s="6">
        <v>3872692248</v>
      </c>
      <c r="L60" s="7">
        <v>3838707581</v>
      </c>
    </row>
    <row r="61" spans="1:12" ht="13.5">
      <c r="A61" s="77" t="s">
        <v>28</v>
      </c>
      <c r="B61" s="39" t="s">
        <v>29</v>
      </c>
      <c r="C61" s="6">
        <v>-11266998</v>
      </c>
      <c r="D61" s="6">
        <v>8727036</v>
      </c>
      <c r="E61" s="7">
        <v>312168353</v>
      </c>
      <c r="F61" s="8">
        <v>269020116</v>
      </c>
      <c r="G61" s="6">
        <v>3845800</v>
      </c>
      <c r="H61" s="6"/>
      <c r="I61" s="9">
        <v>1141167164</v>
      </c>
      <c r="J61" s="10">
        <v>-15760058</v>
      </c>
      <c r="K61" s="6">
        <v>-30300663</v>
      </c>
      <c r="L61" s="7">
        <v>-45565823</v>
      </c>
    </row>
    <row r="62" spans="1:12" ht="13.5">
      <c r="A62" s="81" t="s">
        <v>30</v>
      </c>
      <c r="B62" s="39"/>
      <c r="C62" s="6"/>
      <c r="D62" s="6"/>
      <c r="E62" s="7"/>
      <c r="F62" s="8">
        <v>2222000</v>
      </c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>
        <v>1963395</v>
      </c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>
        <v>102153</v>
      </c>
      <c r="F64" s="8"/>
      <c r="G64" s="6"/>
      <c r="H64" s="6"/>
      <c r="I64" s="9">
        <v>685240</v>
      </c>
      <c r="J64" s="10">
        <v>278373</v>
      </c>
      <c r="K64" s="6">
        <v>-242795</v>
      </c>
      <c r="L64" s="7">
        <v>-794191</v>
      </c>
    </row>
    <row r="65" spans="1:12" ht="13.5">
      <c r="A65" s="70" t="s">
        <v>40</v>
      </c>
      <c r="B65" s="71"/>
      <c r="C65" s="72">
        <f>SUM(C57:C64)</f>
        <v>72062839</v>
      </c>
      <c r="D65" s="72">
        <f aca="true" t="shared" si="8" ref="D65:L65">SUM(D57:D64)</f>
        <v>147265703</v>
      </c>
      <c r="E65" s="73">
        <f t="shared" si="8"/>
        <v>8128304112</v>
      </c>
      <c r="F65" s="74">
        <f t="shared" si="8"/>
        <v>2492892231</v>
      </c>
      <c r="G65" s="72">
        <f t="shared" si="8"/>
        <v>8242162143</v>
      </c>
      <c r="H65" s="72">
        <f>SUM(H57:H64)</f>
        <v>0</v>
      </c>
      <c r="I65" s="75">
        <f t="shared" si="8"/>
        <v>6634940516</v>
      </c>
      <c r="J65" s="82">
        <f t="shared" si="8"/>
        <v>8224265099</v>
      </c>
      <c r="K65" s="72">
        <f t="shared" si="8"/>
        <v>8188881789</v>
      </c>
      <c r="L65" s="73">
        <f t="shared" si="8"/>
        <v>8121102042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151402872</v>
      </c>
      <c r="D68" s="60">
        <v>245815000</v>
      </c>
      <c r="E68" s="61">
        <v>292340000</v>
      </c>
      <c r="F68" s="62">
        <v>167500000</v>
      </c>
      <c r="G68" s="60">
        <v>205744964</v>
      </c>
      <c r="H68" s="60"/>
      <c r="I68" s="63">
        <v>289507647</v>
      </c>
      <c r="J68" s="64">
        <v>263000001</v>
      </c>
      <c r="K68" s="60">
        <v>278517001</v>
      </c>
      <c r="L68" s="61">
        <v>294670987</v>
      </c>
    </row>
    <row r="69" spans="1:12" ht="13.5">
      <c r="A69" s="84" t="s">
        <v>43</v>
      </c>
      <c r="B69" s="39" t="s">
        <v>44</v>
      </c>
      <c r="C69" s="60">
        <f>SUM(C75:C79)</f>
        <v>148014994</v>
      </c>
      <c r="D69" s="60">
        <f aca="true" t="shared" si="9" ref="D69:L69">SUM(D75:D79)</f>
        <v>177735202</v>
      </c>
      <c r="E69" s="61">
        <f t="shared" si="9"/>
        <v>92022075</v>
      </c>
      <c r="F69" s="62">
        <f t="shared" si="9"/>
        <v>125517653</v>
      </c>
      <c r="G69" s="60">
        <f t="shared" si="9"/>
        <v>122992004</v>
      </c>
      <c r="H69" s="60">
        <f>SUM(H75:H79)</f>
        <v>0</v>
      </c>
      <c r="I69" s="63">
        <f t="shared" si="9"/>
        <v>0</v>
      </c>
      <c r="J69" s="64">
        <f t="shared" si="9"/>
        <v>136244005</v>
      </c>
      <c r="K69" s="60">
        <f t="shared" si="9"/>
        <v>144282400</v>
      </c>
      <c r="L69" s="61">
        <f t="shared" si="9"/>
        <v>152650780</v>
      </c>
    </row>
    <row r="70" spans="1:12" ht="13.5">
      <c r="A70" s="79" t="s">
        <v>19</v>
      </c>
      <c r="B70" s="47"/>
      <c r="C70" s="6">
        <v>8871381</v>
      </c>
      <c r="D70" s="6">
        <v>6986939</v>
      </c>
      <c r="E70" s="7">
        <v>9630745</v>
      </c>
      <c r="F70" s="8">
        <v>15362559</v>
      </c>
      <c r="G70" s="6">
        <v>14823383</v>
      </c>
      <c r="H70" s="6"/>
      <c r="I70" s="9"/>
      <c r="J70" s="10">
        <v>19151743</v>
      </c>
      <c r="K70" s="6">
        <v>20281695</v>
      </c>
      <c r="L70" s="7">
        <v>21458034</v>
      </c>
    </row>
    <row r="71" spans="1:12" ht="13.5">
      <c r="A71" s="79" t="s">
        <v>20</v>
      </c>
      <c r="B71" s="47"/>
      <c r="C71" s="6">
        <v>32969906</v>
      </c>
      <c r="D71" s="6">
        <v>27606983</v>
      </c>
      <c r="E71" s="7">
        <v>43106640</v>
      </c>
      <c r="F71" s="8">
        <v>43498541</v>
      </c>
      <c r="G71" s="6">
        <v>45456163</v>
      </c>
      <c r="H71" s="6"/>
      <c r="I71" s="9"/>
      <c r="J71" s="10">
        <v>53756163</v>
      </c>
      <c r="K71" s="6">
        <v>56927777</v>
      </c>
      <c r="L71" s="7">
        <v>60229588</v>
      </c>
    </row>
    <row r="72" spans="1:12" ht="13.5">
      <c r="A72" s="79" t="s">
        <v>21</v>
      </c>
      <c r="B72" s="47"/>
      <c r="C72" s="6">
        <v>29229718</v>
      </c>
      <c r="D72" s="6">
        <v>20862215</v>
      </c>
      <c r="E72" s="7">
        <v>9159619</v>
      </c>
      <c r="F72" s="8">
        <v>17202694</v>
      </c>
      <c r="G72" s="6">
        <v>9521302</v>
      </c>
      <c r="H72" s="6"/>
      <c r="I72" s="9"/>
      <c r="J72" s="10">
        <v>14171302</v>
      </c>
      <c r="K72" s="6">
        <v>15007409</v>
      </c>
      <c r="L72" s="7">
        <v>15877839</v>
      </c>
    </row>
    <row r="73" spans="1:12" ht="13.5">
      <c r="A73" s="79" t="s">
        <v>22</v>
      </c>
      <c r="B73" s="47"/>
      <c r="C73" s="6">
        <v>6175619</v>
      </c>
      <c r="D73" s="6">
        <v>8788465</v>
      </c>
      <c r="E73" s="7">
        <v>3449880</v>
      </c>
      <c r="F73" s="8">
        <v>15300948</v>
      </c>
      <c r="G73" s="6">
        <v>14400948</v>
      </c>
      <c r="H73" s="6"/>
      <c r="I73" s="9"/>
      <c r="J73" s="10">
        <v>13400948</v>
      </c>
      <c r="K73" s="6">
        <v>14191604</v>
      </c>
      <c r="L73" s="7">
        <v>15014717</v>
      </c>
    </row>
    <row r="74" spans="1:12" ht="13.5">
      <c r="A74" s="79" t="s">
        <v>23</v>
      </c>
      <c r="B74" s="47"/>
      <c r="C74" s="6">
        <v>357971</v>
      </c>
      <c r="D74" s="6">
        <v>339608</v>
      </c>
      <c r="E74" s="7">
        <v>281762</v>
      </c>
      <c r="F74" s="8">
        <v>720092</v>
      </c>
      <c r="G74" s="6">
        <v>623866</v>
      </c>
      <c r="H74" s="6"/>
      <c r="I74" s="9"/>
      <c r="J74" s="10">
        <v>935666</v>
      </c>
      <c r="K74" s="6">
        <v>990870</v>
      </c>
      <c r="L74" s="7">
        <v>1048341</v>
      </c>
    </row>
    <row r="75" spans="1:12" ht="13.5">
      <c r="A75" s="85" t="s">
        <v>24</v>
      </c>
      <c r="B75" s="47"/>
      <c r="C75" s="21">
        <f>SUM(C70:C74)</f>
        <v>77604595</v>
      </c>
      <c r="D75" s="21">
        <f aca="true" t="shared" si="10" ref="D75:L75">SUM(D70:D74)</f>
        <v>64584210</v>
      </c>
      <c r="E75" s="22">
        <f t="shared" si="10"/>
        <v>65628646</v>
      </c>
      <c r="F75" s="23">
        <f t="shared" si="10"/>
        <v>92084834</v>
      </c>
      <c r="G75" s="21">
        <f t="shared" si="10"/>
        <v>84825662</v>
      </c>
      <c r="H75" s="21">
        <f>SUM(H70:H74)</f>
        <v>0</v>
      </c>
      <c r="I75" s="24">
        <f t="shared" si="10"/>
        <v>0</v>
      </c>
      <c r="J75" s="25">
        <f t="shared" si="10"/>
        <v>101415822</v>
      </c>
      <c r="K75" s="21">
        <f t="shared" si="10"/>
        <v>107399355</v>
      </c>
      <c r="L75" s="22">
        <f t="shared" si="10"/>
        <v>113628519</v>
      </c>
    </row>
    <row r="76" spans="1:12" ht="13.5">
      <c r="A76" s="86" t="s">
        <v>25</v>
      </c>
      <c r="B76" s="39"/>
      <c r="C76" s="6">
        <v>646722</v>
      </c>
      <c r="D76" s="6">
        <v>318403</v>
      </c>
      <c r="E76" s="7">
        <v>502726</v>
      </c>
      <c r="F76" s="8">
        <v>4280243</v>
      </c>
      <c r="G76" s="6">
        <v>2752283</v>
      </c>
      <c r="H76" s="6"/>
      <c r="I76" s="9"/>
      <c r="J76" s="10">
        <v>2802283</v>
      </c>
      <c r="K76" s="6">
        <v>2967618</v>
      </c>
      <c r="L76" s="7">
        <v>3139740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>
        <v>6838734</v>
      </c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69763677</v>
      </c>
      <c r="D79" s="6">
        <v>112832589</v>
      </c>
      <c r="E79" s="7">
        <v>19051969</v>
      </c>
      <c r="F79" s="8">
        <v>29152576</v>
      </c>
      <c r="G79" s="6">
        <v>35414059</v>
      </c>
      <c r="H79" s="6"/>
      <c r="I79" s="9"/>
      <c r="J79" s="10">
        <v>32025900</v>
      </c>
      <c r="K79" s="6">
        <v>33915427</v>
      </c>
      <c r="L79" s="7">
        <v>35882521</v>
      </c>
    </row>
    <row r="80" spans="1:12" ht="13.5">
      <c r="A80" s="87" t="s">
        <v>46</v>
      </c>
      <c r="B80" s="71"/>
      <c r="C80" s="72">
        <f>SUM(C68:C69)</f>
        <v>299417866</v>
      </c>
      <c r="D80" s="72">
        <f aca="true" t="shared" si="11" ref="D80:L80">SUM(D68:D69)</f>
        <v>423550202</v>
      </c>
      <c r="E80" s="73">
        <f t="shared" si="11"/>
        <v>384362075</v>
      </c>
      <c r="F80" s="74">
        <f t="shared" si="11"/>
        <v>293017653</v>
      </c>
      <c r="G80" s="72">
        <f t="shared" si="11"/>
        <v>328736968</v>
      </c>
      <c r="H80" s="72">
        <f>SUM(H68:H69)</f>
        <v>0</v>
      </c>
      <c r="I80" s="75">
        <f t="shared" si="11"/>
        <v>289507647</v>
      </c>
      <c r="J80" s="76">
        <f t="shared" si="11"/>
        <v>399244006</v>
      </c>
      <c r="K80" s="72">
        <f t="shared" si="11"/>
        <v>422799401</v>
      </c>
      <c r="L80" s="73">
        <f t="shared" si="11"/>
        <v>447321767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1.4742101053801684</v>
      </c>
      <c r="D82" s="95">
        <f t="shared" si="12"/>
        <v>0.8559036363829983</v>
      </c>
      <c r="E82" s="96">
        <f t="shared" si="12"/>
        <v>0.11396256984651351</v>
      </c>
      <c r="F82" s="97">
        <f t="shared" si="12"/>
        <v>0.2971814906165676</v>
      </c>
      <c r="G82" s="95">
        <f t="shared" si="12"/>
        <v>0</v>
      </c>
      <c r="H82" s="95">
        <f t="shared" si="12"/>
        <v>0.9596638555969069</v>
      </c>
      <c r="I82" s="98">
        <f t="shared" si="12"/>
        <v>0.21750654341258974</v>
      </c>
      <c r="J82" s="99">
        <f t="shared" si="12"/>
        <v>0.11616127970285409</v>
      </c>
      <c r="K82" s="95">
        <f t="shared" si="12"/>
        <v>0.06575741357098491</v>
      </c>
      <c r="L82" s="96">
        <f t="shared" si="12"/>
        <v>0.006655094492580989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0.2835959743220723</v>
      </c>
      <c r="D83" s="95">
        <f t="shared" si="13"/>
        <v>0.27628842015336735</v>
      </c>
      <c r="E83" s="96">
        <f t="shared" si="13"/>
        <v>0.07105425189847438</v>
      </c>
      <c r="F83" s="97">
        <f t="shared" si="13"/>
        <v>0.3571708656716418</v>
      </c>
      <c r="G83" s="95">
        <f t="shared" si="13"/>
        <v>0</v>
      </c>
      <c r="H83" s="95">
        <f t="shared" si="13"/>
        <v>0</v>
      </c>
      <c r="I83" s="98">
        <f t="shared" si="13"/>
        <v>0.09718466607550438</v>
      </c>
      <c r="J83" s="99">
        <f t="shared" si="13"/>
        <v>0.0971482886039989</v>
      </c>
      <c r="K83" s="95">
        <f t="shared" si="13"/>
        <v>0.05386166713751165</v>
      </c>
      <c r="L83" s="96">
        <f t="shared" si="13"/>
        <v>0.005090423102970772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2.054</v>
      </c>
      <c r="D84" s="95">
        <f t="shared" si="14"/>
        <v>1.207</v>
      </c>
      <c r="E84" s="96">
        <f t="shared" si="14"/>
        <v>0.011</v>
      </c>
      <c r="F84" s="97">
        <f t="shared" si="14"/>
        <v>0.05</v>
      </c>
      <c r="G84" s="95">
        <f t="shared" si="14"/>
        <v>0.015</v>
      </c>
      <c r="H84" s="95">
        <f t="shared" si="14"/>
        <v>0</v>
      </c>
      <c r="I84" s="98">
        <f t="shared" si="14"/>
        <v>0</v>
      </c>
      <c r="J84" s="99">
        <f t="shared" si="14"/>
        <v>0.017</v>
      </c>
      <c r="K84" s="95">
        <f t="shared" si="14"/>
        <v>0.018</v>
      </c>
      <c r="L84" s="96">
        <f t="shared" si="14"/>
        <v>0.019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2.65</v>
      </c>
      <c r="D85" s="95">
        <f t="shared" si="15"/>
        <v>1.67</v>
      </c>
      <c r="E85" s="96">
        <f t="shared" si="15"/>
        <v>0.01</v>
      </c>
      <c r="F85" s="97">
        <f t="shared" si="15"/>
        <v>0.07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17231237</v>
      </c>
      <c r="G90" s="11">
        <v>122992004</v>
      </c>
      <c r="H90" s="11"/>
      <c r="I90" s="14">
        <v>122992004</v>
      </c>
      <c r="J90" s="15">
        <v>136244005</v>
      </c>
      <c r="K90" s="11">
        <v>144282400</v>
      </c>
      <c r="L90" s="27">
        <v>152650779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>
        <v>148014997</v>
      </c>
      <c r="D92" s="6"/>
      <c r="E92" s="7"/>
      <c r="F92" s="8">
        <v>108286416</v>
      </c>
      <c r="G92" s="6"/>
      <c r="H92" s="6">
        <v>103926953</v>
      </c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148014997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125517653</v>
      </c>
      <c r="G93" s="72">
        <f t="shared" si="16"/>
        <v>122992004</v>
      </c>
      <c r="H93" s="72">
        <f>SUM(H89:H92)</f>
        <v>103926953</v>
      </c>
      <c r="I93" s="75">
        <f t="shared" si="16"/>
        <v>122992004</v>
      </c>
      <c r="J93" s="76">
        <f t="shared" si="16"/>
        <v>136244005</v>
      </c>
      <c r="K93" s="72">
        <f t="shared" si="16"/>
        <v>144282400</v>
      </c>
      <c r="L93" s="121">
        <f t="shared" si="16"/>
        <v>152650779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265866830</v>
      </c>
      <c r="D5" s="40">
        <f aca="true" t="shared" si="0" ref="D5:L5">SUM(D11:D18)</f>
        <v>222920096</v>
      </c>
      <c r="E5" s="41">
        <f t="shared" si="0"/>
        <v>213965674</v>
      </c>
      <c r="F5" s="42">
        <f t="shared" si="0"/>
        <v>184439259</v>
      </c>
      <c r="G5" s="40">
        <f t="shared" si="0"/>
        <v>196785315</v>
      </c>
      <c r="H5" s="40">
        <f>SUM(H11:H18)</f>
        <v>142956754</v>
      </c>
      <c r="I5" s="43">
        <f t="shared" si="0"/>
        <v>252101759</v>
      </c>
      <c r="J5" s="44">
        <f t="shared" si="0"/>
        <v>180421270</v>
      </c>
      <c r="K5" s="40">
        <f t="shared" si="0"/>
        <v>203614495</v>
      </c>
      <c r="L5" s="41">
        <f t="shared" si="0"/>
        <v>249861681</v>
      </c>
    </row>
    <row r="6" spans="1:12" ht="13.5">
      <c r="A6" s="46" t="s">
        <v>19</v>
      </c>
      <c r="B6" s="47"/>
      <c r="C6" s="6">
        <v>58898607</v>
      </c>
      <c r="D6" s="6">
        <v>83562234</v>
      </c>
      <c r="E6" s="7">
        <v>49402233</v>
      </c>
      <c r="F6" s="8">
        <v>58022000</v>
      </c>
      <c r="G6" s="6">
        <v>53485282</v>
      </c>
      <c r="H6" s="6">
        <v>49530518</v>
      </c>
      <c r="I6" s="9">
        <v>58131034</v>
      </c>
      <c r="J6" s="10">
        <v>59388920</v>
      </c>
      <c r="K6" s="6">
        <v>50145880</v>
      </c>
      <c r="L6" s="7">
        <v>59488061</v>
      </c>
    </row>
    <row r="7" spans="1:12" ht="13.5">
      <c r="A7" s="46" t="s">
        <v>20</v>
      </c>
      <c r="B7" s="47"/>
      <c r="C7" s="6">
        <v>20136387</v>
      </c>
      <c r="D7" s="6">
        <v>47870296</v>
      </c>
      <c r="E7" s="7">
        <v>40570252</v>
      </c>
      <c r="F7" s="8">
        <v>14144354</v>
      </c>
      <c r="G7" s="6">
        <v>22524018</v>
      </c>
      <c r="H7" s="6">
        <v>19011926</v>
      </c>
      <c r="I7" s="9">
        <v>26350577</v>
      </c>
      <c r="J7" s="10">
        <v>46863000</v>
      </c>
      <c r="K7" s="6">
        <v>38953000</v>
      </c>
      <c r="L7" s="7">
        <v>73949725</v>
      </c>
    </row>
    <row r="8" spans="1:12" ht="13.5">
      <c r="A8" s="46" t="s">
        <v>21</v>
      </c>
      <c r="B8" s="47"/>
      <c r="C8" s="6">
        <v>20043519</v>
      </c>
      <c r="D8" s="6">
        <v>20460089</v>
      </c>
      <c r="E8" s="7">
        <v>46492529</v>
      </c>
      <c r="F8" s="8">
        <v>19721360</v>
      </c>
      <c r="G8" s="6">
        <v>35712624</v>
      </c>
      <c r="H8" s="6">
        <v>19689105</v>
      </c>
      <c r="I8" s="9">
        <v>33705658</v>
      </c>
      <c r="J8" s="10">
        <v>10145500</v>
      </c>
      <c r="K8" s="6">
        <v>16122015</v>
      </c>
      <c r="L8" s="7">
        <v>22727620</v>
      </c>
    </row>
    <row r="9" spans="1:12" ht="13.5">
      <c r="A9" s="46" t="s">
        <v>22</v>
      </c>
      <c r="B9" s="47"/>
      <c r="C9" s="6">
        <v>23021917</v>
      </c>
      <c r="D9" s="6">
        <v>36895069</v>
      </c>
      <c r="E9" s="7">
        <v>25393319</v>
      </c>
      <c r="F9" s="8">
        <v>64366545</v>
      </c>
      <c r="G9" s="6">
        <v>59193034</v>
      </c>
      <c r="H9" s="6">
        <v>38240602</v>
      </c>
      <c r="I9" s="9">
        <v>59790093</v>
      </c>
      <c r="J9" s="10">
        <v>41788350</v>
      </c>
      <c r="K9" s="6">
        <v>66057800</v>
      </c>
      <c r="L9" s="7">
        <v>67932675</v>
      </c>
    </row>
    <row r="10" spans="1:12" ht="13.5">
      <c r="A10" s="46" t="s">
        <v>23</v>
      </c>
      <c r="B10" s="47"/>
      <c r="C10" s="6">
        <v>3286472</v>
      </c>
      <c r="D10" s="6">
        <v>2937522</v>
      </c>
      <c r="E10" s="7">
        <v>6568971</v>
      </c>
      <c r="F10" s="8">
        <v>4305000</v>
      </c>
      <c r="G10" s="6">
        <v>4486867</v>
      </c>
      <c r="H10" s="6">
        <v>3163145</v>
      </c>
      <c r="I10" s="9">
        <v>8281030</v>
      </c>
      <c r="J10" s="10"/>
      <c r="K10" s="6">
        <v>200000</v>
      </c>
      <c r="L10" s="7">
        <v>6000000</v>
      </c>
    </row>
    <row r="11" spans="1:12" ht="13.5">
      <c r="A11" s="48" t="s">
        <v>24</v>
      </c>
      <c r="B11" s="47"/>
      <c r="C11" s="21">
        <f>SUM(C6:C10)</f>
        <v>125386902</v>
      </c>
      <c r="D11" s="21">
        <f aca="true" t="shared" si="1" ref="D11:L11">SUM(D6:D10)</f>
        <v>191725210</v>
      </c>
      <c r="E11" s="22">
        <f t="shared" si="1"/>
        <v>168427304</v>
      </c>
      <c r="F11" s="23">
        <f t="shared" si="1"/>
        <v>160559259</v>
      </c>
      <c r="G11" s="21">
        <f t="shared" si="1"/>
        <v>175401825</v>
      </c>
      <c r="H11" s="21">
        <f>SUM(H6:H10)</f>
        <v>129635296</v>
      </c>
      <c r="I11" s="24">
        <f t="shared" si="1"/>
        <v>186258392</v>
      </c>
      <c r="J11" s="25">
        <f t="shared" si="1"/>
        <v>158185770</v>
      </c>
      <c r="K11" s="21">
        <f t="shared" si="1"/>
        <v>171478695</v>
      </c>
      <c r="L11" s="22">
        <f t="shared" si="1"/>
        <v>230098081</v>
      </c>
    </row>
    <row r="12" spans="1:12" ht="13.5">
      <c r="A12" s="49" t="s">
        <v>25</v>
      </c>
      <c r="B12" s="39"/>
      <c r="C12" s="6">
        <v>33917257</v>
      </c>
      <c r="D12" s="6">
        <v>10245608</v>
      </c>
      <c r="E12" s="7">
        <v>7949239</v>
      </c>
      <c r="F12" s="8">
        <v>9490000</v>
      </c>
      <c r="G12" s="6">
        <v>9774500</v>
      </c>
      <c r="H12" s="6">
        <v>9103703</v>
      </c>
      <c r="I12" s="9">
        <v>12803392</v>
      </c>
      <c r="J12" s="10">
        <v>14807500</v>
      </c>
      <c r="K12" s="6">
        <v>22126700</v>
      </c>
      <c r="L12" s="7">
        <v>10715300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105551716</v>
      </c>
      <c r="D15" s="6">
        <v>20949278</v>
      </c>
      <c r="E15" s="7">
        <v>37589131</v>
      </c>
      <c r="F15" s="8">
        <v>13320000</v>
      </c>
      <c r="G15" s="6">
        <v>10538990</v>
      </c>
      <c r="H15" s="6">
        <v>4217755</v>
      </c>
      <c r="I15" s="9">
        <v>52289975</v>
      </c>
      <c r="J15" s="10">
        <v>7178000</v>
      </c>
      <c r="K15" s="6">
        <v>9759100</v>
      </c>
      <c r="L15" s="7">
        <v>9048300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1010955</v>
      </c>
      <c r="D18" s="16"/>
      <c r="E18" s="17"/>
      <c r="F18" s="18">
        <v>1070000</v>
      </c>
      <c r="G18" s="16">
        <v>1070000</v>
      </c>
      <c r="H18" s="16"/>
      <c r="I18" s="19">
        <v>750000</v>
      </c>
      <c r="J18" s="20">
        <v>250000</v>
      </c>
      <c r="K18" s="16">
        <v>250000</v>
      </c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41368382</v>
      </c>
      <c r="D20" s="53">
        <f aca="true" t="shared" si="2" ref="D20:L20">SUM(D26:D33)</f>
        <v>43185336</v>
      </c>
      <c r="E20" s="54">
        <f t="shared" si="2"/>
        <v>60461112</v>
      </c>
      <c r="F20" s="55">
        <f t="shared" si="2"/>
        <v>72695500</v>
      </c>
      <c r="G20" s="53">
        <f t="shared" si="2"/>
        <v>112193766</v>
      </c>
      <c r="H20" s="53">
        <f>SUM(H26:H33)</f>
        <v>72910960</v>
      </c>
      <c r="I20" s="56">
        <f t="shared" si="2"/>
        <v>80255888</v>
      </c>
      <c r="J20" s="57">
        <f t="shared" si="2"/>
        <v>101753500</v>
      </c>
      <c r="K20" s="53">
        <f t="shared" si="2"/>
        <v>120270650</v>
      </c>
      <c r="L20" s="54">
        <f t="shared" si="2"/>
        <v>116121239</v>
      </c>
    </row>
    <row r="21" spans="1:12" ht="13.5">
      <c r="A21" s="46" t="s">
        <v>19</v>
      </c>
      <c r="B21" s="47"/>
      <c r="C21" s="6">
        <v>11526508</v>
      </c>
      <c r="D21" s="6">
        <v>12087826</v>
      </c>
      <c r="E21" s="7">
        <v>10272259</v>
      </c>
      <c r="F21" s="8">
        <v>13450000</v>
      </c>
      <c r="G21" s="6">
        <v>13450000</v>
      </c>
      <c r="H21" s="6">
        <v>13274869</v>
      </c>
      <c r="I21" s="9">
        <v>13413984</v>
      </c>
      <c r="J21" s="10">
        <v>14850000</v>
      </c>
      <c r="K21" s="6">
        <v>22600000</v>
      </c>
      <c r="L21" s="7">
        <v>20550000</v>
      </c>
    </row>
    <row r="22" spans="1:12" ht="13.5">
      <c r="A22" s="46" t="s">
        <v>20</v>
      </c>
      <c r="B22" s="47"/>
      <c r="C22" s="6">
        <v>11017075</v>
      </c>
      <c r="D22" s="6">
        <v>8730545</v>
      </c>
      <c r="E22" s="7">
        <v>10289316</v>
      </c>
      <c r="F22" s="8">
        <v>16150000</v>
      </c>
      <c r="G22" s="6">
        <v>22140172</v>
      </c>
      <c r="H22" s="6">
        <v>18061733</v>
      </c>
      <c r="I22" s="9">
        <v>15412311</v>
      </c>
      <c r="J22" s="10">
        <v>17535000</v>
      </c>
      <c r="K22" s="6">
        <v>23315000</v>
      </c>
      <c r="L22" s="7">
        <v>30367500</v>
      </c>
    </row>
    <row r="23" spans="1:12" ht="13.5">
      <c r="A23" s="46" t="s">
        <v>21</v>
      </c>
      <c r="B23" s="47"/>
      <c r="C23" s="6">
        <v>3060597</v>
      </c>
      <c r="D23" s="6">
        <v>3272411</v>
      </c>
      <c r="E23" s="7">
        <v>7162168</v>
      </c>
      <c r="F23" s="8">
        <v>6340000</v>
      </c>
      <c r="G23" s="6">
        <v>8129063</v>
      </c>
      <c r="H23" s="6">
        <v>6049230</v>
      </c>
      <c r="I23" s="9">
        <v>5575813</v>
      </c>
      <c r="J23" s="10">
        <v>9430000</v>
      </c>
      <c r="K23" s="6">
        <v>8672000</v>
      </c>
      <c r="L23" s="7">
        <v>6223600</v>
      </c>
    </row>
    <row r="24" spans="1:12" ht="13.5">
      <c r="A24" s="46" t="s">
        <v>22</v>
      </c>
      <c r="B24" s="47"/>
      <c r="C24" s="6">
        <v>406622</v>
      </c>
      <c r="D24" s="6">
        <v>273159</v>
      </c>
      <c r="E24" s="7">
        <v>2253530</v>
      </c>
      <c r="F24" s="8">
        <v>1550000</v>
      </c>
      <c r="G24" s="6">
        <v>9440000</v>
      </c>
      <c r="H24" s="6">
        <v>3847998</v>
      </c>
      <c r="I24" s="9">
        <v>1268539</v>
      </c>
      <c r="J24" s="10">
        <v>745000</v>
      </c>
      <c r="K24" s="6">
        <v>1940000</v>
      </c>
      <c r="L24" s="7">
        <v>1465000</v>
      </c>
    </row>
    <row r="25" spans="1:12" ht="13.5">
      <c r="A25" s="46" t="s">
        <v>23</v>
      </c>
      <c r="B25" s="47"/>
      <c r="C25" s="6"/>
      <c r="D25" s="6"/>
      <c r="E25" s="7">
        <v>5497454</v>
      </c>
      <c r="F25" s="8">
        <v>485000</v>
      </c>
      <c r="G25" s="6">
        <v>453000</v>
      </c>
      <c r="H25" s="6">
        <v>456736</v>
      </c>
      <c r="I25" s="9">
        <v>456736</v>
      </c>
      <c r="J25" s="10">
        <v>7080000</v>
      </c>
      <c r="K25" s="6">
        <v>25400000</v>
      </c>
      <c r="L25" s="7">
        <v>19396579</v>
      </c>
    </row>
    <row r="26" spans="1:12" ht="13.5">
      <c r="A26" s="48" t="s">
        <v>24</v>
      </c>
      <c r="B26" s="58"/>
      <c r="C26" s="21">
        <f aca="true" t="shared" si="3" ref="C26:L26">SUM(C21:C25)</f>
        <v>26010802</v>
      </c>
      <c r="D26" s="21">
        <f t="shared" si="3"/>
        <v>24363941</v>
      </c>
      <c r="E26" s="22">
        <f t="shared" si="3"/>
        <v>35474727</v>
      </c>
      <c r="F26" s="23">
        <f t="shared" si="3"/>
        <v>37975000</v>
      </c>
      <c r="G26" s="21">
        <f t="shared" si="3"/>
        <v>53612235</v>
      </c>
      <c r="H26" s="21">
        <f>SUM(H21:H25)</f>
        <v>41690566</v>
      </c>
      <c r="I26" s="24">
        <f t="shared" si="3"/>
        <v>36127383</v>
      </c>
      <c r="J26" s="25">
        <f t="shared" si="3"/>
        <v>49640000</v>
      </c>
      <c r="K26" s="21">
        <f t="shared" si="3"/>
        <v>81927000</v>
      </c>
      <c r="L26" s="22">
        <f t="shared" si="3"/>
        <v>78002679</v>
      </c>
    </row>
    <row r="27" spans="1:12" ht="13.5">
      <c r="A27" s="49" t="s">
        <v>25</v>
      </c>
      <c r="B27" s="59"/>
      <c r="C27" s="6">
        <v>3746808</v>
      </c>
      <c r="D27" s="6">
        <v>3686012</v>
      </c>
      <c r="E27" s="7">
        <v>5929554</v>
      </c>
      <c r="F27" s="8">
        <v>6715000</v>
      </c>
      <c r="G27" s="6">
        <v>7561570</v>
      </c>
      <c r="H27" s="6">
        <v>6030386</v>
      </c>
      <c r="I27" s="9">
        <v>6309324</v>
      </c>
      <c r="J27" s="10">
        <v>12440000</v>
      </c>
      <c r="K27" s="6">
        <v>11130000</v>
      </c>
      <c r="L27" s="7">
        <v>11861500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11610772</v>
      </c>
      <c r="D30" s="6">
        <v>15135383</v>
      </c>
      <c r="E30" s="7">
        <v>19056831</v>
      </c>
      <c r="F30" s="8">
        <v>26305500</v>
      </c>
      <c r="G30" s="6">
        <v>49119961</v>
      </c>
      <c r="H30" s="6">
        <v>25190008</v>
      </c>
      <c r="I30" s="9">
        <v>36397856</v>
      </c>
      <c r="J30" s="10">
        <v>39673500</v>
      </c>
      <c r="K30" s="6">
        <v>27213650</v>
      </c>
      <c r="L30" s="7">
        <v>26257060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>
        <v>1700000</v>
      </c>
      <c r="G33" s="16">
        <v>1900000</v>
      </c>
      <c r="H33" s="16"/>
      <c r="I33" s="19">
        <v>1421325</v>
      </c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70425115</v>
      </c>
      <c r="D36" s="6">
        <f t="shared" si="4"/>
        <v>95650060</v>
      </c>
      <c r="E36" s="7">
        <f t="shared" si="4"/>
        <v>59674492</v>
      </c>
      <c r="F36" s="8">
        <f t="shared" si="4"/>
        <v>71472000</v>
      </c>
      <c r="G36" s="6">
        <f t="shared" si="4"/>
        <v>66935282</v>
      </c>
      <c r="H36" s="6">
        <f>H6+H21</f>
        <v>62805387</v>
      </c>
      <c r="I36" s="9">
        <f t="shared" si="4"/>
        <v>71545018</v>
      </c>
      <c r="J36" s="10">
        <f t="shared" si="4"/>
        <v>74238920</v>
      </c>
      <c r="K36" s="6">
        <f t="shared" si="4"/>
        <v>72745880</v>
      </c>
      <c r="L36" s="7">
        <f t="shared" si="4"/>
        <v>80038061</v>
      </c>
    </row>
    <row r="37" spans="1:12" ht="13.5">
      <c r="A37" s="46" t="s">
        <v>20</v>
      </c>
      <c r="B37" s="47"/>
      <c r="C37" s="6">
        <f t="shared" si="4"/>
        <v>31153462</v>
      </c>
      <c r="D37" s="6">
        <f t="shared" si="4"/>
        <v>56600841</v>
      </c>
      <c r="E37" s="7">
        <f t="shared" si="4"/>
        <v>50859568</v>
      </c>
      <c r="F37" s="8">
        <f t="shared" si="4"/>
        <v>30294354</v>
      </c>
      <c r="G37" s="6">
        <f t="shared" si="4"/>
        <v>44664190</v>
      </c>
      <c r="H37" s="6">
        <f>H7+H22</f>
        <v>37073659</v>
      </c>
      <c r="I37" s="9">
        <f t="shared" si="4"/>
        <v>41762888</v>
      </c>
      <c r="J37" s="10">
        <f t="shared" si="4"/>
        <v>64398000</v>
      </c>
      <c r="K37" s="6">
        <f t="shared" si="4"/>
        <v>62268000</v>
      </c>
      <c r="L37" s="7">
        <f t="shared" si="4"/>
        <v>104317225</v>
      </c>
    </row>
    <row r="38" spans="1:12" ht="13.5">
      <c r="A38" s="46" t="s">
        <v>21</v>
      </c>
      <c r="B38" s="47"/>
      <c r="C38" s="6">
        <f t="shared" si="4"/>
        <v>23104116</v>
      </c>
      <c r="D38" s="6">
        <f t="shared" si="4"/>
        <v>23732500</v>
      </c>
      <c r="E38" s="7">
        <f t="shared" si="4"/>
        <v>53654697</v>
      </c>
      <c r="F38" s="8">
        <f t="shared" si="4"/>
        <v>26061360</v>
      </c>
      <c r="G38" s="6">
        <f t="shared" si="4"/>
        <v>43841687</v>
      </c>
      <c r="H38" s="6">
        <f>H8+H23</f>
        <v>25738335</v>
      </c>
      <c r="I38" s="9">
        <f t="shared" si="4"/>
        <v>39281471</v>
      </c>
      <c r="J38" s="10">
        <f t="shared" si="4"/>
        <v>19575500</v>
      </c>
      <c r="K38" s="6">
        <f t="shared" si="4"/>
        <v>24794015</v>
      </c>
      <c r="L38" s="7">
        <f t="shared" si="4"/>
        <v>28951220</v>
      </c>
    </row>
    <row r="39" spans="1:12" ht="13.5">
      <c r="A39" s="46" t="s">
        <v>22</v>
      </c>
      <c r="B39" s="47"/>
      <c r="C39" s="6">
        <f t="shared" si="4"/>
        <v>23428539</v>
      </c>
      <c r="D39" s="6">
        <f t="shared" si="4"/>
        <v>37168228</v>
      </c>
      <c r="E39" s="7">
        <f t="shared" si="4"/>
        <v>27646849</v>
      </c>
      <c r="F39" s="8">
        <f t="shared" si="4"/>
        <v>65916545</v>
      </c>
      <c r="G39" s="6">
        <f t="shared" si="4"/>
        <v>68633034</v>
      </c>
      <c r="H39" s="6">
        <f>H9+H24</f>
        <v>42088600</v>
      </c>
      <c r="I39" s="9">
        <f t="shared" si="4"/>
        <v>61058632</v>
      </c>
      <c r="J39" s="10">
        <f t="shared" si="4"/>
        <v>42533350</v>
      </c>
      <c r="K39" s="6">
        <f t="shared" si="4"/>
        <v>67997800</v>
      </c>
      <c r="L39" s="7">
        <f t="shared" si="4"/>
        <v>69397675</v>
      </c>
    </row>
    <row r="40" spans="1:12" ht="13.5">
      <c r="A40" s="46" t="s">
        <v>23</v>
      </c>
      <c r="B40" s="47"/>
      <c r="C40" s="6">
        <f t="shared" si="4"/>
        <v>3286472</v>
      </c>
      <c r="D40" s="6">
        <f t="shared" si="4"/>
        <v>2937522</v>
      </c>
      <c r="E40" s="7">
        <f t="shared" si="4"/>
        <v>12066425</v>
      </c>
      <c r="F40" s="8">
        <f t="shared" si="4"/>
        <v>4790000</v>
      </c>
      <c r="G40" s="6">
        <f t="shared" si="4"/>
        <v>4939867</v>
      </c>
      <c r="H40" s="6">
        <f>H10+H25</f>
        <v>3619881</v>
      </c>
      <c r="I40" s="9">
        <f t="shared" si="4"/>
        <v>8737766</v>
      </c>
      <c r="J40" s="10">
        <f t="shared" si="4"/>
        <v>7080000</v>
      </c>
      <c r="K40" s="6">
        <f t="shared" si="4"/>
        <v>25600000</v>
      </c>
      <c r="L40" s="7">
        <f t="shared" si="4"/>
        <v>25396579</v>
      </c>
    </row>
    <row r="41" spans="1:12" ht="13.5">
      <c r="A41" s="48" t="s">
        <v>24</v>
      </c>
      <c r="B41" s="47"/>
      <c r="C41" s="21">
        <f>SUM(C36:C40)</f>
        <v>151397704</v>
      </c>
      <c r="D41" s="21">
        <f aca="true" t="shared" si="5" ref="D41:L41">SUM(D36:D40)</f>
        <v>216089151</v>
      </c>
      <c r="E41" s="22">
        <f t="shared" si="5"/>
        <v>203902031</v>
      </c>
      <c r="F41" s="23">
        <f t="shared" si="5"/>
        <v>198534259</v>
      </c>
      <c r="G41" s="21">
        <f t="shared" si="5"/>
        <v>229014060</v>
      </c>
      <c r="H41" s="21">
        <f>SUM(H36:H40)</f>
        <v>171325862</v>
      </c>
      <c r="I41" s="24">
        <f t="shared" si="5"/>
        <v>222385775</v>
      </c>
      <c r="J41" s="25">
        <f t="shared" si="5"/>
        <v>207825770</v>
      </c>
      <c r="K41" s="21">
        <f t="shared" si="5"/>
        <v>253405695</v>
      </c>
      <c r="L41" s="22">
        <f t="shared" si="5"/>
        <v>308100760</v>
      </c>
    </row>
    <row r="42" spans="1:12" ht="13.5">
      <c r="A42" s="49" t="s">
        <v>25</v>
      </c>
      <c r="B42" s="39"/>
      <c r="C42" s="6">
        <f t="shared" si="4"/>
        <v>37664065</v>
      </c>
      <c r="D42" s="6">
        <f t="shared" si="4"/>
        <v>13931620</v>
      </c>
      <c r="E42" s="61">
        <f t="shared" si="4"/>
        <v>13878793</v>
      </c>
      <c r="F42" s="62">
        <f t="shared" si="4"/>
        <v>16205000</v>
      </c>
      <c r="G42" s="60">
        <f t="shared" si="4"/>
        <v>17336070</v>
      </c>
      <c r="H42" s="60">
        <f t="shared" si="4"/>
        <v>15134089</v>
      </c>
      <c r="I42" s="63">
        <f t="shared" si="4"/>
        <v>19112716</v>
      </c>
      <c r="J42" s="64">
        <f t="shared" si="4"/>
        <v>27247500</v>
      </c>
      <c r="K42" s="60">
        <f t="shared" si="4"/>
        <v>33256700</v>
      </c>
      <c r="L42" s="61">
        <f t="shared" si="4"/>
        <v>22576800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117162488</v>
      </c>
      <c r="D45" s="6">
        <f t="shared" si="4"/>
        <v>36084661</v>
      </c>
      <c r="E45" s="61">
        <f t="shared" si="4"/>
        <v>56645962</v>
      </c>
      <c r="F45" s="62">
        <f t="shared" si="4"/>
        <v>39625500</v>
      </c>
      <c r="G45" s="60">
        <f t="shared" si="4"/>
        <v>59658951</v>
      </c>
      <c r="H45" s="60">
        <f t="shared" si="4"/>
        <v>29407763</v>
      </c>
      <c r="I45" s="63">
        <f t="shared" si="4"/>
        <v>88687831</v>
      </c>
      <c r="J45" s="64">
        <f t="shared" si="4"/>
        <v>46851500</v>
      </c>
      <c r="K45" s="60">
        <f t="shared" si="4"/>
        <v>36972750</v>
      </c>
      <c r="L45" s="61">
        <f t="shared" si="4"/>
        <v>35305360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1010955</v>
      </c>
      <c r="D48" s="6">
        <f t="shared" si="4"/>
        <v>0</v>
      </c>
      <c r="E48" s="61">
        <f t="shared" si="4"/>
        <v>0</v>
      </c>
      <c r="F48" s="62">
        <f t="shared" si="4"/>
        <v>2770000</v>
      </c>
      <c r="G48" s="60">
        <f t="shared" si="4"/>
        <v>2970000</v>
      </c>
      <c r="H48" s="60">
        <f t="shared" si="4"/>
        <v>0</v>
      </c>
      <c r="I48" s="63">
        <f t="shared" si="4"/>
        <v>2171325</v>
      </c>
      <c r="J48" s="64">
        <f t="shared" si="4"/>
        <v>250000</v>
      </c>
      <c r="K48" s="60">
        <f t="shared" si="4"/>
        <v>250000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307235212</v>
      </c>
      <c r="D49" s="72">
        <f aca="true" t="shared" si="6" ref="D49:L49">SUM(D41:D48)</f>
        <v>266105432</v>
      </c>
      <c r="E49" s="73">
        <f t="shared" si="6"/>
        <v>274426786</v>
      </c>
      <c r="F49" s="74">
        <f t="shared" si="6"/>
        <v>257134759</v>
      </c>
      <c r="G49" s="72">
        <f t="shared" si="6"/>
        <v>308979081</v>
      </c>
      <c r="H49" s="72">
        <f>SUM(H41:H48)</f>
        <v>215867714</v>
      </c>
      <c r="I49" s="75">
        <f t="shared" si="6"/>
        <v>332357647</v>
      </c>
      <c r="J49" s="76">
        <f t="shared" si="6"/>
        <v>282174770</v>
      </c>
      <c r="K49" s="72">
        <f t="shared" si="6"/>
        <v>323885145</v>
      </c>
      <c r="L49" s="73">
        <f t="shared" si="6"/>
        <v>365982920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895134733</v>
      </c>
      <c r="D52" s="6">
        <v>925074019</v>
      </c>
      <c r="E52" s="7">
        <v>974520559</v>
      </c>
      <c r="F52" s="8">
        <v>1024623939</v>
      </c>
      <c r="G52" s="6">
        <v>1020087221</v>
      </c>
      <c r="H52" s="6"/>
      <c r="I52" s="9">
        <v>71545018</v>
      </c>
      <c r="J52" s="10">
        <v>74238920</v>
      </c>
      <c r="K52" s="6">
        <v>72745880</v>
      </c>
      <c r="L52" s="7">
        <v>80038061</v>
      </c>
    </row>
    <row r="53" spans="1:12" ht="13.5">
      <c r="A53" s="79" t="s">
        <v>20</v>
      </c>
      <c r="B53" s="47"/>
      <c r="C53" s="6">
        <v>685780295</v>
      </c>
      <c r="D53" s="6">
        <v>696921638</v>
      </c>
      <c r="E53" s="7">
        <v>730911077</v>
      </c>
      <c r="F53" s="8">
        <v>773772231</v>
      </c>
      <c r="G53" s="6">
        <v>788142067</v>
      </c>
      <c r="H53" s="6"/>
      <c r="I53" s="9">
        <v>148470630</v>
      </c>
      <c r="J53" s="10">
        <v>64398000</v>
      </c>
      <c r="K53" s="6">
        <v>62268000</v>
      </c>
      <c r="L53" s="7">
        <v>104317225</v>
      </c>
    </row>
    <row r="54" spans="1:12" ht="13.5">
      <c r="A54" s="79" t="s">
        <v>21</v>
      </c>
      <c r="B54" s="47"/>
      <c r="C54" s="6">
        <v>529341607</v>
      </c>
      <c r="D54" s="6">
        <v>553819985</v>
      </c>
      <c r="E54" s="7">
        <v>562608045</v>
      </c>
      <c r="F54" s="8">
        <v>612419974</v>
      </c>
      <c r="G54" s="6">
        <v>630200301</v>
      </c>
      <c r="H54" s="6"/>
      <c r="I54" s="9">
        <v>39281471</v>
      </c>
      <c r="J54" s="10">
        <v>19575500</v>
      </c>
      <c r="K54" s="6">
        <v>24794015</v>
      </c>
      <c r="L54" s="7">
        <v>28951220</v>
      </c>
    </row>
    <row r="55" spans="1:12" ht="13.5">
      <c r="A55" s="79" t="s">
        <v>22</v>
      </c>
      <c r="B55" s="47"/>
      <c r="C55" s="6">
        <v>412569056</v>
      </c>
      <c r="D55" s="6">
        <v>425341657</v>
      </c>
      <c r="E55" s="7">
        <v>450866402</v>
      </c>
      <c r="F55" s="8">
        <v>536346188</v>
      </c>
      <c r="G55" s="6">
        <v>539062677</v>
      </c>
      <c r="H55" s="6"/>
      <c r="I55" s="9">
        <v>61058632</v>
      </c>
      <c r="J55" s="10">
        <v>42533350</v>
      </c>
      <c r="K55" s="6">
        <v>67997800</v>
      </c>
      <c r="L55" s="7">
        <v>69397675</v>
      </c>
    </row>
    <row r="56" spans="1:12" ht="13.5">
      <c r="A56" s="79" t="s">
        <v>23</v>
      </c>
      <c r="B56" s="47"/>
      <c r="C56" s="6">
        <v>27483518</v>
      </c>
      <c r="D56" s="6">
        <v>25657597</v>
      </c>
      <c r="E56" s="7">
        <v>27454884</v>
      </c>
      <c r="F56" s="8">
        <v>33532485</v>
      </c>
      <c r="G56" s="6">
        <v>33682352</v>
      </c>
      <c r="H56" s="6"/>
      <c r="I56" s="9">
        <v>8737766</v>
      </c>
      <c r="J56" s="10">
        <v>6055206611</v>
      </c>
      <c r="K56" s="6">
        <v>5913939417</v>
      </c>
      <c r="L56" s="7">
        <v>5755796241</v>
      </c>
    </row>
    <row r="57" spans="1:12" ht="13.5">
      <c r="A57" s="80" t="s">
        <v>24</v>
      </c>
      <c r="B57" s="47"/>
      <c r="C57" s="21">
        <f>SUM(C52:C56)</f>
        <v>2550309209</v>
      </c>
      <c r="D57" s="21">
        <f aca="true" t="shared" si="7" ref="D57:L57">SUM(D52:D56)</f>
        <v>2626814896</v>
      </c>
      <c r="E57" s="22">
        <f t="shared" si="7"/>
        <v>2746360967</v>
      </c>
      <c r="F57" s="23">
        <f t="shared" si="7"/>
        <v>2980694817</v>
      </c>
      <c r="G57" s="21">
        <f t="shared" si="7"/>
        <v>3011174618</v>
      </c>
      <c r="H57" s="21">
        <f>SUM(H52:H56)</f>
        <v>0</v>
      </c>
      <c r="I57" s="24">
        <f t="shared" si="7"/>
        <v>329093517</v>
      </c>
      <c r="J57" s="25">
        <f t="shared" si="7"/>
        <v>6255952381</v>
      </c>
      <c r="K57" s="21">
        <f t="shared" si="7"/>
        <v>6141745112</v>
      </c>
      <c r="L57" s="22">
        <f t="shared" si="7"/>
        <v>6038500422</v>
      </c>
    </row>
    <row r="58" spans="1:12" ht="13.5">
      <c r="A58" s="77" t="s">
        <v>25</v>
      </c>
      <c r="B58" s="39"/>
      <c r="C58" s="6">
        <v>513947233</v>
      </c>
      <c r="D58" s="6">
        <v>511051236</v>
      </c>
      <c r="E58" s="7">
        <v>563348000</v>
      </c>
      <c r="F58" s="8">
        <v>502511620</v>
      </c>
      <c r="G58" s="6">
        <v>503642690</v>
      </c>
      <c r="H58" s="6"/>
      <c r="I58" s="9">
        <v>19723304</v>
      </c>
      <c r="J58" s="10">
        <v>27247500</v>
      </c>
      <c r="K58" s="6">
        <v>33256700</v>
      </c>
      <c r="L58" s="7">
        <v>22576800</v>
      </c>
    </row>
    <row r="59" spans="1:12" ht="13.5">
      <c r="A59" s="77" t="s">
        <v>26</v>
      </c>
      <c r="B59" s="39"/>
      <c r="C59" s="11">
        <v>307412</v>
      </c>
      <c r="D59" s="11">
        <v>307412</v>
      </c>
      <c r="E59" s="12">
        <v>307412</v>
      </c>
      <c r="F59" s="13">
        <v>307412</v>
      </c>
      <c r="G59" s="11">
        <v>307412</v>
      </c>
      <c r="H59" s="11"/>
      <c r="I59" s="14">
        <v>802217</v>
      </c>
      <c r="J59" s="15"/>
      <c r="K59" s="11"/>
      <c r="L59" s="12"/>
    </row>
    <row r="60" spans="1:12" ht="13.5">
      <c r="A60" s="77" t="s">
        <v>27</v>
      </c>
      <c r="B60" s="39"/>
      <c r="C60" s="6">
        <v>24937113</v>
      </c>
      <c r="D60" s="6">
        <v>24937113</v>
      </c>
      <c r="E60" s="7">
        <v>25941390</v>
      </c>
      <c r="F60" s="8">
        <v>-288113</v>
      </c>
      <c r="G60" s="6">
        <v>-288113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2833223598</v>
      </c>
      <c r="D61" s="6">
        <v>2834319843</v>
      </c>
      <c r="E61" s="7">
        <v>2723131653</v>
      </c>
      <c r="F61" s="8">
        <v>2784316151</v>
      </c>
      <c r="G61" s="6">
        <v>2804349602</v>
      </c>
      <c r="H61" s="6"/>
      <c r="I61" s="9">
        <v>94146694</v>
      </c>
      <c r="J61" s="10">
        <v>46851500</v>
      </c>
      <c r="K61" s="6">
        <v>36972750</v>
      </c>
      <c r="L61" s="7">
        <v>35305360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2831909</v>
      </c>
      <c r="D64" s="6">
        <v>1896934</v>
      </c>
      <c r="E64" s="7"/>
      <c r="F64" s="8">
        <v>3211672</v>
      </c>
      <c r="G64" s="6">
        <v>3411672</v>
      </c>
      <c r="H64" s="6"/>
      <c r="I64" s="9">
        <v>5798403617</v>
      </c>
      <c r="J64" s="10">
        <v>250000</v>
      </c>
      <c r="K64" s="6">
        <v>250000</v>
      </c>
      <c r="L64" s="7"/>
    </row>
    <row r="65" spans="1:12" ht="13.5">
      <c r="A65" s="70" t="s">
        <v>40</v>
      </c>
      <c r="B65" s="71"/>
      <c r="C65" s="72">
        <f>SUM(C57:C64)</f>
        <v>5925556474</v>
      </c>
      <c r="D65" s="72">
        <f aca="true" t="shared" si="8" ref="D65:L65">SUM(D57:D64)</f>
        <v>5999327434</v>
      </c>
      <c r="E65" s="73">
        <f t="shared" si="8"/>
        <v>6059089422</v>
      </c>
      <c r="F65" s="74">
        <f t="shared" si="8"/>
        <v>6270753559</v>
      </c>
      <c r="G65" s="72">
        <f t="shared" si="8"/>
        <v>6322597881</v>
      </c>
      <c r="H65" s="72">
        <f>SUM(H57:H64)</f>
        <v>0</v>
      </c>
      <c r="I65" s="75">
        <f t="shared" si="8"/>
        <v>6242169349</v>
      </c>
      <c r="J65" s="82">
        <f t="shared" si="8"/>
        <v>6330301381</v>
      </c>
      <c r="K65" s="72">
        <f t="shared" si="8"/>
        <v>6212224562</v>
      </c>
      <c r="L65" s="73">
        <f t="shared" si="8"/>
        <v>6096382582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149681321</v>
      </c>
      <c r="D68" s="60">
        <v>169615779</v>
      </c>
      <c r="E68" s="61">
        <v>164688628</v>
      </c>
      <c r="F68" s="62">
        <v>154696859</v>
      </c>
      <c r="G68" s="60">
        <v>154696859</v>
      </c>
      <c r="H68" s="60"/>
      <c r="I68" s="63">
        <v>157911525</v>
      </c>
      <c r="J68" s="64">
        <v>163244289</v>
      </c>
      <c r="K68" s="60">
        <v>159787191</v>
      </c>
      <c r="L68" s="61">
        <v>157939764</v>
      </c>
    </row>
    <row r="69" spans="1:12" ht="13.5">
      <c r="A69" s="84" t="s">
        <v>43</v>
      </c>
      <c r="B69" s="39" t="s">
        <v>44</v>
      </c>
      <c r="C69" s="60">
        <f>SUM(C75:C79)</f>
        <v>49666195</v>
      </c>
      <c r="D69" s="60">
        <f aca="true" t="shared" si="9" ref="D69:L69">SUM(D75:D79)</f>
        <v>54364299</v>
      </c>
      <c r="E69" s="61">
        <f t="shared" si="9"/>
        <v>65224666</v>
      </c>
      <c r="F69" s="62">
        <f t="shared" si="9"/>
        <v>80091216</v>
      </c>
      <c r="G69" s="60">
        <f t="shared" si="9"/>
        <v>86399310</v>
      </c>
      <c r="H69" s="60">
        <f>SUM(H75:H79)</f>
        <v>67960191</v>
      </c>
      <c r="I69" s="63">
        <f t="shared" si="9"/>
        <v>73356507</v>
      </c>
      <c r="J69" s="64">
        <f t="shared" si="9"/>
        <v>90080720</v>
      </c>
      <c r="K69" s="60">
        <f t="shared" si="9"/>
        <v>94637943</v>
      </c>
      <c r="L69" s="61">
        <f t="shared" si="9"/>
        <v>99363360</v>
      </c>
    </row>
    <row r="70" spans="1:12" ht="13.5">
      <c r="A70" s="79" t="s">
        <v>19</v>
      </c>
      <c r="B70" s="47"/>
      <c r="C70" s="6">
        <v>4199904</v>
      </c>
      <c r="D70" s="6">
        <v>4635971</v>
      </c>
      <c r="E70" s="7">
        <v>5655002</v>
      </c>
      <c r="F70" s="8">
        <v>6900542</v>
      </c>
      <c r="G70" s="6">
        <v>7265542</v>
      </c>
      <c r="H70" s="6">
        <v>6837466</v>
      </c>
      <c r="I70" s="9">
        <v>6246659</v>
      </c>
      <c r="J70" s="10">
        <v>8119330</v>
      </c>
      <c r="K70" s="6">
        <v>8536938</v>
      </c>
      <c r="L70" s="7">
        <v>8988742</v>
      </c>
    </row>
    <row r="71" spans="1:12" ht="13.5">
      <c r="A71" s="79" t="s">
        <v>20</v>
      </c>
      <c r="B71" s="47"/>
      <c r="C71" s="6">
        <v>13910595</v>
      </c>
      <c r="D71" s="6">
        <v>15355400</v>
      </c>
      <c r="E71" s="7">
        <v>17257032</v>
      </c>
      <c r="F71" s="8">
        <v>21822152</v>
      </c>
      <c r="G71" s="6">
        <v>26080752</v>
      </c>
      <c r="H71" s="6">
        <v>10947260</v>
      </c>
      <c r="I71" s="9">
        <v>21361589</v>
      </c>
      <c r="J71" s="10">
        <v>26846765</v>
      </c>
      <c r="K71" s="6">
        <v>28286750</v>
      </c>
      <c r="L71" s="7">
        <v>29745155</v>
      </c>
    </row>
    <row r="72" spans="1:12" ht="13.5">
      <c r="A72" s="79" t="s">
        <v>21</v>
      </c>
      <c r="B72" s="47"/>
      <c r="C72" s="6">
        <v>2043263</v>
      </c>
      <c r="D72" s="6">
        <v>1880700</v>
      </c>
      <c r="E72" s="7">
        <v>2690822</v>
      </c>
      <c r="F72" s="8">
        <v>3576101</v>
      </c>
      <c r="G72" s="6">
        <v>3051186</v>
      </c>
      <c r="H72" s="6">
        <v>1489846</v>
      </c>
      <c r="I72" s="9">
        <v>2787896</v>
      </c>
      <c r="J72" s="10">
        <v>3840077</v>
      </c>
      <c r="K72" s="6">
        <v>4032079</v>
      </c>
      <c r="L72" s="7">
        <v>4233693</v>
      </c>
    </row>
    <row r="73" spans="1:12" ht="13.5">
      <c r="A73" s="79" t="s">
        <v>22</v>
      </c>
      <c r="B73" s="47"/>
      <c r="C73" s="6">
        <v>777908</v>
      </c>
      <c r="D73" s="6">
        <v>912614</v>
      </c>
      <c r="E73" s="7">
        <v>1195528</v>
      </c>
      <c r="F73" s="8">
        <v>1849296</v>
      </c>
      <c r="G73" s="6">
        <v>1874296</v>
      </c>
      <c r="H73" s="6">
        <v>724472</v>
      </c>
      <c r="I73" s="9">
        <v>862483</v>
      </c>
      <c r="J73" s="10">
        <v>2390815</v>
      </c>
      <c r="K73" s="6">
        <v>2510199</v>
      </c>
      <c r="L73" s="7">
        <v>2634668</v>
      </c>
    </row>
    <row r="74" spans="1:12" ht="13.5">
      <c r="A74" s="79" t="s">
        <v>23</v>
      </c>
      <c r="B74" s="47"/>
      <c r="C74" s="6">
        <v>1075843</v>
      </c>
      <c r="D74" s="6">
        <v>1219721</v>
      </c>
      <c r="E74" s="7">
        <v>1545020</v>
      </c>
      <c r="F74" s="8">
        <v>839425</v>
      </c>
      <c r="G74" s="6">
        <v>2078875</v>
      </c>
      <c r="H74" s="6">
        <v>1735342</v>
      </c>
      <c r="I74" s="9">
        <v>1747764</v>
      </c>
      <c r="J74" s="10">
        <v>647350</v>
      </c>
      <c r="K74" s="6">
        <v>679809</v>
      </c>
      <c r="L74" s="7">
        <v>717483</v>
      </c>
    </row>
    <row r="75" spans="1:12" ht="13.5">
      <c r="A75" s="85" t="s">
        <v>24</v>
      </c>
      <c r="B75" s="47"/>
      <c r="C75" s="21">
        <f>SUM(C70:C74)</f>
        <v>22007513</v>
      </c>
      <c r="D75" s="21">
        <f aca="true" t="shared" si="10" ref="D75:L75">SUM(D70:D74)</f>
        <v>24004406</v>
      </c>
      <c r="E75" s="22">
        <f t="shared" si="10"/>
        <v>28343404</v>
      </c>
      <c r="F75" s="23">
        <f t="shared" si="10"/>
        <v>34987516</v>
      </c>
      <c r="G75" s="21">
        <f t="shared" si="10"/>
        <v>40350651</v>
      </c>
      <c r="H75" s="21">
        <f>SUM(H70:H74)</f>
        <v>21734386</v>
      </c>
      <c r="I75" s="24">
        <f t="shared" si="10"/>
        <v>33006391</v>
      </c>
      <c r="J75" s="25">
        <f t="shared" si="10"/>
        <v>41844337</v>
      </c>
      <c r="K75" s="21">
        <f t="shared" si="10"/>
        <v>44045775</v>
      </c>
      <c r="L75" s="22">
        <f t="shared" si="10"/>
        <v>46319741</v>
      </c>
    </row>
    <row r="76" spans="1:12" ht="13.5">
      <c r="A76" s="86" t="s">
        <v>25</v>
      </c>
      <c r="B76" s="39"/>
      <c r="C76" s="6">
        <v>1875249</v>
      </c>
      <c r="D76" s="6">
        <v>1788683</v>
      </c>
      <c r="E76" s="7">
        <v>1967084</v>
      </c>
      <c r="F76" s="8">
        <v>11035342</v>
      </c>
      <c r="G76" s="6">
        <v>9669022</v>
      </c>
      <c r="H76" s="6">
        <v>1956686</v>
      </c>
      <c r="I76" s="9">
        <v>2122704</v>
      </c>
      <c r="J76" s="10">
        <v>11889322</v>
      </c>
      <c r="K76" s="6">
        <v>12483627</v>
      </c>
      <c r="L76" s="7">
        <v>13108603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25783433</v>
      </c>
      <c r="D79" s="6">
        <v>28571210</v>
      </c>
      <c r="E79" s="7">
        <v>34914178</v>
      </c>
      <c r="F79" s="8">
        <v>34068358</v>
      </c>
      <c r="G79" s="6">
        <v>36379637</v>
      </c>
      <c r="H79" s="6">
        <v>44269119</v>
      </c>
      <c r="I79" s="9">
        <v>38227412</v>
      </c>
      <c r="J79" s="10">
        <v>36347061</v>
      </c>
      <c r="K79" s="6">
        <v>38108541</v>
      </c>
      <c r="L79" s="7">
        <v>39935016</v>
      </c>
    </row>
    <row r="80" spans="1:12" ht="13.5">
      <c r="A80" s="87" t="s">
        <v>46</v>
      </c>
      <c r="B80" s="71"/>
      <c r="C80" s="72">
        <f>SUM(C68:C69)</f>
        <v>199347516</v>
      </c>
      <c r="D80" s="72">
        <f aca="true" t="shared" si="11" ref="D80:L80">SUM(D68:D69)</f>
        <v>223980078</v>
      </c>
      <c r="E80" s="73">
        <f t="shared" si="11"/>
        <v>229913294</v>
      </c>
      <c r="F80" s="74">
        <f t="shared" si="11"/>
        <v>234788075</v>
      </c>
      <c r="G80" s="72">
        <f t="shared" si="11"/>
        <v>241096169</v>
      </c>
      <c r="H80" s="72">
        <f>SUM(H68:H69)</f>
        <v>67960191</v>
      </c>
      <c r="I80" s="75">
        <f t="shared" si="11"/>
        <v>231268032</v>
      </c>
      <c r="J80" s="76">
        <f t="shared" si="11"/>
        <v>253325009</v>
      </c>
      <c r="K80" s="72">
        <f t="shared" si="11"/>
        <v>254425134</v>
      </c>
      <c r="L80" s="73">
        <f t="shared" si="11"/>
        <v>257303124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0.15559813159091715</v>
      </c>
      <c r="D82" s="95">
        <f t="shared" si="12"/>
        <v>0.19372562983285274</v>
      </c>
      <c r="E82" s="96">
        <f t="shared" si="12"/>
        <v>0.2825738861271738</v>
      </c>
      <c r="F82" s="97">
        <f t="shared" si="12"/>
        <v>0.3941433098036899</v>
      </c>
      <c r="G82" s="95">
        <f t="shared" si="12"/>
        <v>0.5701328170752985</v>
      </c>
      <c r="H82" s="95">
        <f t="shared" si="12"/>
        <v>0.5100210935119581</v>
      </c>
      <c r="I82" s="98">
        <f t="shared" si="12"/>
        <v>0.31834719566554076</v>
      </c>
      <c r="J82" s="99">
        <f t="shared" si="12"/>
        <v>0.5639772960250197</v>
      </c>
      <c r="K82" s="95">
        <f t="shared" si="12"/>
        <v>0.5906782324116955</v>
      </c>
      <c r="L82" s="96">
        <f t="shared" si="12"/>
        <v>0.46474208664272937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0.27637638232762524</v>
      </c>
      <c r="D83" s="95">
        <f t="shared" si="13"/>
        <v>0.2546068311250689</v>
      </c>
      <c r="E83" s="96">
        <f t="shared" si="13"/>
        <v>0.36712378222010567</v>
      </c>
      <c r="F83" s="97">
        <f t="shared" si="13"/>
        <v>0.46992227553889765</v>
      </c>
      <c r="G83" s="95">
        <f t="shared" si="13"/>
        <v>0.7252491532488065</v>
      </c>
      <c r="H83" s="95">
        <f t="shared" si="13"/>
        <v>0</v>
      </c>
      <c r="I83" s="98">
        <f t="shared" si="13"/>
        <v>0.5082332527660663</v>
      </c>
      <c r="J83" s="99">
        <f t="shared" si="13"/>
        <v>0.6233204274607119</v>
      </c>
      <c r="K83" s="95">
        <f t="shared" si="13"/>
        <v>0.7526926861114919</v>
      </c>
      <c r="L83" s="96">
        <f t="shared" si="13"/>
        <v>0.7352248481262768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0.008</v>
      </c>
      <c r="D84" s="95">
        <f t="shared" si="14"/>
        <v>0.009</v>
      </c>
      <c r="E84" s="96">
        <f t="shared" si="14"/>
        <v>0.011</v>
      </c>
      <c r="F84" s="97">
        <f t="shared" si="14"/>
        <v>0.013</v>
      </c>
      <c r="G84" s="95">
        <f t="shared" si="14"/>
        <v>0.014</v>
      </c>
      <c r="H84" s="95">
        <f t="shared" si="14"/>
        <v>0</v>
      </c>
      <c r="I84" s="98">
        <f t="shared" si="14"/>
        <v>0.012</v>
      </c>
      <c r="J84" s="99">
        <f t="shared" si="14"/>
        <v>0.014</v>
      </c>
      <c r="K84" s="95">
        <f t="shared" si="14"/>
        <v>0.015</v>
      </c>
      <c r="L84" s="96">
        <f t="shared" si="14"/>
        <v>0.016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0.02</v>
      </c>
      <c r="F85" s="97">
        <f t="shared" si="15"/>
        <v>0.02</v>
      </c>
      <c r="G85" s="95">
        <f t="shared" si="15"/>
        <v>0.03</v>
      </c>
      <c r="H85" s="95">
        <f t="shared" si="15"/>
        <v>0</v>
      </c>
      <c r="I85" s="98">
        <f t="shared" si="15"/>
        <v>0.02</v>
      </c>
      <c r="J85" s="99">
        <f t="shared" si="15"/>
        <v>0.03</v>
      </c>
      <c r="K85" s="95">
        <f t="shared" si="15"/>
        <v>0.03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299885013</v>
      </c>
      <c r="G90" s="11"/>
      <c r="H90" s="11"/>
      <c r="I90" s="14"/>
      <c r="J90" s="15">
        <v>90080720</v>
      </c>
      <c r="K90" s="11">
        <v>94637943</v>
      </c>
      <c r="L90" s="27">
        <v>99363360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67960191</v>
      </c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299885013</v>
      </c>
      <c r="G93" s="72">
        <f t="shared" si="16"/>
        <v>0</v>
      </c>
      <c r="H93" s="72">
        <f>SUM(H89:H92)</f>
        <v>67960191</v>
      </c>
      <c r="I93" s="75">
        <f t="shared" si="16"/>
        <v>0</v>
      </c>
      <c r="J93" s="76">
        <f t="shared" si="16"/>
        <v>90080720</v>
      </c>
      <c r="K93" s="72">
        <f t="shared" si="16"/>
        <v>94637943</v>
      </c>
      <c r="L93" s="121">
        <f t="shared" si="16"/>
        <v>99363360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306951984</v>
      </c>
      <c r="G5" s="40">
        <f t="shared" si="0"/>
        <v>380097834</v>
      </c>
      <c r="H5" s="40">
        <f>SUM(H11:H18)</f>
        <v>81559532</v>
      </c>
      <c r="I5" s="43">
        <f t="shared" si="0"/>
        <v>90194443</v>
      </c>
      <c r="J5" s="44">
        <f t="shared" si="0"/>
        <v>170671117</v>
      </c>
      <c r="K5" s="40">
        <f t="shared" si="0"/>
        <v>165165833</v>
      </c>
      <c r="L5" s="41">
        <f t="shared" si="0"/>
        <v>252679926</v>
      </c>
    </row>
    <row r="6" spans="1:12" ht="13.5">
      <c r="A6" s="46" t="s">
        <v>19</v>
      </c>
      <c r="B6" s="47"/>
      <c r="C6" s="6"/>
      <c r="D6" s="6"/>
      <c r="E6" s="7"/>
      <c r="F6" s="8">
        <v>184921590</v>
      </c>
      <c r="G6" s="6">
        <v>211675796</v>
      </c>
      <c r="H6" s="6">
        <v>47631291</v>
      </c>
      <c r="I6" s="9">
        <v>72025891</v>
      </c>
      <c r="J6" s="10">
        <v>45804171</v>
      </c>
      <c r="K6" s="6">
        <v>40000000</v>
      </c>
      <c r="L6" s="7">
        <v>148679926</v>
      </c>
    </row>
    <row r="7" spans="1:12" ht="13.5">
      <c r="A7" s="46" t="s">
        <v>20</v>
      </c>
      <c r="B7" s="47"/>
      <c r="C7" s="6"/>
      <c r="D7" s="6"/>
      <c r="E7" s="7"/>
      <c r="F7" s="8">
        <v>16994353</v>
      </c>
      <c r="G7" s="6">
        <v>47723990</v>
      </c>
      <c r="H7" s="6">
        <v>200000</v>
      </c>
      <c r="I7" s="9">
        <v>15000000</v>
      </c>
      <c r="J7" s="10">
        <v>35667318</v>
      </c>
      <c r="K7" s="6">
        <v>21784084</v>
      </c>
      <c r="L7" s="7">
        <v>20000000</v>
      </c>
    </row>
    <row r="8" spans="1:12" ht="13.5">
      <c r="A8" s="46" t="s">
        <v>21</v>
      </c>
      <c r="B8" s="47"/>
      <c r="C8" s="6"/>
      <c r="D8" s="6"/>
      <c r="E8" s="7"/>
      <c r="F8" s="8">
        <v>11547252</v>
      </c>
      <c r="G8" s="6">
        <v>100000000</v>
      </c>
      <c r="H8" s="6">
        <v>3157926</v>
      </c>
      <c r="I8" s="9">
        <v>1595839</v>
      </c>
      <c r="J8" s="10"/>
      <c r="K8" s="6">
        <v>60000000</v>
      </c>
      <c r="L8" s="7">
        <v>50000000</v>
      </c>
    </row>
    <row r="9" spans="1:12" ht="13.5">
      <c r="A9" s="46" t="s">
        <v>22</v>
      </c>
      <c r="B9" s="47"/>
      <c r="C9" s="6"/>
      <c r="D9" s="6"/>
      <c r="E9" s="7"/>
      <c r="F9" s="8">
        <v>26628911</v>
      </c>
      <c r="G9" s="6"/>
      <c r="H9" s="6"/>
      <c r="I9" s="9"/>
      <c r="J9" s="10">
        <v>27425394</v>
      </c>
      <c r="K9" s="6"/>
      <c r="L9" s="7">
        <v>20000000</v>
      </c>
    </row>
    <row r="10" spans="1:12" ht="13.5">
      <c r="A10" s="46" t="s">
        <v>23</v>
      </c>
      <c r="B10" s="47"/>
      <c r="C10" s="6"/>
      <c r="D10" s="6"/>
      <c r="E10" s="7"/>
      <c r="F10" s="8">
        <v>1650000</v>
      </c>
      <c r="G10" s="6">
        <v>14834802</v>
      </c>
      <c r="H10" s="6">
        <v>1106477</v>
      </c>
      <c r="I10" s="9"/>
      <c r="J10" s="10">
        <v>20202420</v>
      </c>
      <c r="K10" s="6">
        <v>27139749</v>
      </c>
      <c r="L10" s="7">
        <v>6000000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241742106</v>
      </c>
      <c r="G11" s="21">
        <f t="shared" si="1"/>
        <v>374234588</v>
      </c>
      <c r="H11" s="21">
        <f>SUM(H6:H10)</f>
        <v>52095694</v>
      </c>
      <c r="I11" s="24">
        <f t="shared" si="1"/>
        <v>88621730</v>
      </c>
      <c r="J11" s="25">
        <f t="shared" si="1"/>
        <v>129099303</v>
      </c>
      <c r="K11" s="21">
        <f t="shared" si="1"/>
        <v>148923833</v>
      </c>
      <c r="L11" s="22">
        <f t="shared" si="1"/>
        <v>244679926</v>
      </c>
    </row>
    <row r="12" spans="1:12" ht="13.5">
      <c r="A12" s="49" t="s">
        <v>25</v>
      </c>
      <c r="B12" s="39"/>
      <c r="C12" s="6"/>
      <c r="D12" s="6"/>
      <c r="E12" s="7"/>
      <c r="F12" s="8">
        <v>16093726</v>
      </c>
      <c r="G12" s="6">
        <v>5603246</v>
      </c>
      <c r="H12" s="6">
        <v>1365579</v>
      </c>
      <c r="I12" s="9"/>
      <c r="J12" s="10">
        <v>8970619</v>
      </c>
      <c r="K12" s="6">
        <v>8242000</v>
      </c>
      <c r="L12" s="7">
        <v>2000000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>
        <v>49116152</v>
      </c>
      <c r="G15" s="6">
        <v>260000</v>
      </c>
      <c r="H15" s="6">
        <v>22010056</v>
      </c>
      <c r="I15" s="9">
        <v>1572713</v>
      </c>
      <c r="J15" s="10">
        <v>27651195</v>
      </c>
      <c r="K15" s="6">
        <v>8000000</v>
      </c>
      <c r="L15" s="7">
        <v>6000000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>
        <v>6088203</v>
      </c>
      <c r="I18" s="19"/>
      <c r="J18" s="20">
        <v>4950000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444767394</v>
      </c>
      <c r="G20" s="53">
        <f t="shared" si="2"/>
        <v>361326037</v>
      </c>
      <c r="H20" s="53">
        <f>SUM(H26:H33)</f>
        <v>479185727</v>
      </c>
      <c r="I20" s="56">
        <f t="shared" si="2"/>
        <v>519391053</v>
      </c>
      <c r="J20" s="57">
        <f t="shared" si="2"/>
        <v>436462779</v>
      </c>
      <c r="K20" s="53">
        <f t="shared" si="2"/>
        <v>404861293</v>
      </c>
      <c r="L20" s="54">
        <f t="shared" si="2"/>
        <v>388185010</v>
      </c>
    </row>
    <row r="21" spans="1:12" ht="13.5">
      <c r="A21" s="46" t="s">
        <v>19</v>
      </c>
      <c r="B21" s="47"/>
      <c r="C21" s="6"/>
      <c r="D21" s="6"/>
      <c r="E21" s="7"/>
      <c r="F21" s="8">
        <v>244159541</v>
      </c>
      <c r="G21" s="6">
        <v>84968830</v>
      </c>
      <c r="H21" s="6">
        <v>162052122</v>
      </c>
      <c r="I21" s="9">
        <v>230475725</v>
      </c>
      <c r="J21" s="10">
        <v>293846175</v>
      </c>
      <c r="K21" s="6">
        <v>216330697</v>
      </c>
      <c r="L21" s="7">
        <v>106785450</v>
      </c>
    </row>
    <row r="22" spans="1:12" ht="13.5">
      <c r="A22" s="46" t="s">
        <v>20</v>
      </c>
      <c r="B22" s="47"/>
      <c r="C22" s="6"/>
      <c r="D22" s="6"/>
      <c r="E22" s="7"/>
      <c r="F22" s="8">
        <v>15496705</v>
      </c>
      <c r="G22" s="6"/>
      <c r="H22" s="6">
        <v>37325401</v>
      </c>
      <c r="I22" s="9">
        <v>11687114</v>
      </c>
      <c r="J22" s="10"/>
      <c r="K22" s="6">
        <v>16824625</v>
      </c>
      <c r="L22" s="7">
        <v>37123100</v>
      </c>
    </row>
    <row r="23" spans="1:12" ht="13.5">
      <c r="A23" s="46" t="s">
        <v>21</v>
      </c>
      <c r="B23" s="47"/>
      <c r="C23" s="6"/>
      <c r="D23" s="6"/>
      <c r="E23" s="7"/>
      <c r="F23" s="8">
        <v>146089420</v>
      </c>
      <c r="G23" s="6">
        <v>173151472</v>
      </c>
      <c r="H23" s="6">
        <v>172126001</v>
      </c>
      <c r="I23" s="9">
        <v>242969363</v>
      </c>
      <c r="J23" s="10">
        <v>138829169</v>
      </c>
      <c r="K23" s="6">
        <v>100964997</v>
      </c>
      <c r="L23" s="7">
        <v>160524303</v>
      </c>
    </row>
    <row r="24" spans="1:12" ht="13.5">
      <c r="A24" s="46" t="s">
        <v>22</v>
      </c>
      <c r="B24" s="47"/>
      <c r="C24" s="6"/>
      <c r="D24" s="6"/>
      <c r="E24" s="7"/>
      <c r="F24" s="8">
        <v>15245825</v>
      </c>
      <c r="G24" s="6">
        <v>39390096</v>
      </c>
      <c r="H24" s="6">
        <v>10530849</v>
      </c>
      <c r="I24" s="9">
        <v>2027727</v>
      </c>
      <c r="J24" s="10"/>
      <c r="K24" s="6">
        <v>45466952</v>
      </c>
      <c r="L24" s="7">
        <v>33623000</v>
      </c>
    </row>
    <row r="25" spans="1:12" ht="13.5">
      <c r="A25" s="46" t="s">
        <v>23</v>
      </c>
      <c r="B25" s="47"/>
      <c r="C25" s="6"/>
      <c r="D25" s="6"/>
      <c r="E25" s="7"/>
      <c r="F25" s="8"/>
      <c r="G25" s="6">
        <v>7650000</v>
      </c>
      <c r="H25" s="6">
        <v>62565419</v>
      </c>
      <c r="I25" s="9">
        <v>28110618</v>
      </c>
      <c r="J25" s="10">
        <v>3787435</v>
      </c>
      <c r="K25" s="6">
        <v>5906486</v>
      </c>
      <c r="L25" s="7">
        <v>21871292</v>
      </c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420991491</v>
      </c>
      <c r="G26" s="21">
        <f t="shared" si="3"/>
        <v>305160398</v>
      </c>
      <c r="H26" s="21">
        <f>SUM(H21:H25)</f>
        <v>444599792</v>
      </c>
      <c r="I26" s="24">
        <f t="shared" si="3"/>
        <v>515270547</v>
      </c>
      <c r="J26" s="25">
        <f t="shared" si="3"/>
        <v>436462779</v>
      </c>
      <c r="K26" s="21">
        <f t="shared" si="3"/>
        <v>385493757</v>
      </c>
      <c r="L26" s="22">
        <f t="shared" si="3"/>
        <v>359927145</v>
      </c>
    </row>
    <row r="27" spans="1:12" ht="13.5">
      <c r="A27" s="49" t="s">
        <v>25</v>
      </c>
      <c r="B27" s="59"/>
      <c r="C27" s="6"/>
      <c r="D27" s="6"/>
      <c r="E27" s="7"/>
      <c r="F27" s="8">
        <v>17875903</v>
      </c>
      <c r="G27" s="6">
        <v>18010781</v>
      </c>
      <c r="H27" s="6">
        <v>22303222</v>
      </c>
      <c r="I27" s="9">
        <v>3505928</v>
      </c>
      <c r="J27" s="10"/>
      <c r="K27" s="6"/>
      <c r="L27" s="7">
        <v>4486520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5900000</v>
      </c>
      <c r="G30" s="6">
        <v>38154858</v>
      </c>
      <c r="H30" s="6">
        <v>12034584</v>
      </c>
      <c r="I30" s="9">
        <v>614578</v>
      </c>
      <c r="J30" s="10"/>
      <c r="K30" s="6">
        <v>12967536</v>
      </c>
      <c r="L30" s="7">
        <v>14876345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>
        <v>248129</v>
      </c>
      <c r="I33" s="19"/>
      <c r="J33" s="20"/>
      <c r="K33" s="16">
        <v>6400000</v>
      </c>
      <c r="L33" s="17">
        <v>8895000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429081131</v>
      </c>
      <c r="G36" s="6">
        <f t="shared" si="4"/>
        <v>296644626</v>
      </c>
      <c r="H36" s="6">
        <f>H6+H21</f>
        <v>209683413</v>
      </c>
      <c r="I36" s="9">
        <f t="shared" si="4"/>
        <v>302501616</v>
      </c>
      <c r="J36" s="10">
        <f t="shared" si="4"/>
        <v>339650346</v>
      </c>
      <c r="K36" s="6">
        <f t="shared" si="4"/>
        <v>256330697</v>
      </c>
      <c r="L36" s="7">
        <f t="shared" si="4"/>
        <v>255465376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32491058</v>
      </c>
      <c r="G37" s="6">
        <f t="shared" si="4"/>
        <v>47723990</v>
      </c>
      <c r="H37" s="6">
        <f>H7+H22</f>
        <v>37525401</v>
      </c>
      <c r="I37" s="9">
        <f t="shared" si="4"/>
        <v>26687114</v>
      </c>
      <c r="J37" s="10">
        <f t="shared" si="4"/>
        <v>35667318</v>
      </c>
      <c r="K37" s="6">
        <f t="shared" si="4"/>
        <v>38608709</v>
      </c>
      <c r="L37" s="7">
        <f t="shared" si="4"/>
        <v>57123100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157636672</v>
      </c>
      <c r="G38" s="6">
        <f t="shared" si="4"/>
        <v>273151472</v>
      </c>
      <c r="H38" s="6">
        <f>H8+H23</f>
        <v>175283927</v>
      </c>
      <c r="I38" s="9">
        <f t="shared" si="4"/>
        <v>244565202</v>
      </c>
      <c r="J38" s="10">
        <f t="shared" si="4"/>
        <v>138829169</v>
      </c>
      <c r="K38" s="6">
        <f t="shared" si="4"/>
        <v>160964997</v>
      </c>
      <c r="L38" s="7">
        <f t="shared" si="4"/>
        <v>210524303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41874736</v>
      </c>
      <c r="G39" s="6">
        <f t="shared" si="4"/>
        <v>39390096</v>
      </c>
      <c r="H39" s="6">
        <f>H9+H24</f>
        <v>10530849</v>
      </c>
      <c r="I39" s="9">
        <f t="shared" si="4"/>
        <v>2027727</v>
      </c>
      <c r="J39" s="10">
        <f t="shared" si="4"/>
        <v>27425394</v>
      </c>
      <c r="K39" s="6">
        <f t="shared" si="4"/>
        <v>45466952</v>
      </c>
      <c r="L39" s="7">
        <f t="shared" si="4"/>
        <v>53623000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1650000</v>
      </c>
      <c r="G40" s="6">
        <f t="shared" si="4"/>
        <v>22484802</v>
      </c>
      <c r="H40" s="6">
        <f>H10+H25</f>
        <v>63671896</v>
      </c>
      <c r="I40" s="9">
        <f t="shared" si="4"/>
        <v>28110618</v>
      </c>
      <c r="J40" s="10">
        <f t="shared" si="4"/>
        <v>23989855</v>
      </c>
      <c r="K40" s="6">
        <f t="shared" si="4"/>
        <v>33046235</v>
      </c>
      <c r="L40" s="7">
        <f t="shared" si="4"/>
        <v>27871292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662733597</v>
      </c>
      <c r="G41" s="21">
        <f t="shared" si="5"/>
        <v>679394986</v>
      </c>
      <c r="H41" s="21">
        <f>SUM(H36:H40)</f>
        <v>496695486</v>
      </c>
      <c r="I41" s="24">
        <f t="shared" si="5"/>
        <v>603892277</v>
      </c>
      <c r="J41" s="25">
        <f t="shared" si="5"/>
        <v>565562082</v>
      </c>
      <c r="K41" s="21">
        <f t="shared" si="5"/>
        <v>534417590</v>
      </c>
      <c r="L41" s="22">
        <f t="shared" si="5"/>
        <v>604607071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33969629</v>
      </c>
      <c r="G42" s="60">
        <f t="shared" si="4"/>
        <v>23614027</v>
      </c>
      <c r="H42" s="60">
        <f t="shared" si="4"/>
        <v>23668801</v>
      </c>
      <c r="I42" s="63">
        <f t="shared" si="4"/>
        <v>3505928</v>
      </c>
      <c r="J42" s="64">
        <f t="shared" si="4"/>
        <v>8970619</v>
      </c>
      <c r="K42" s="60">
        <f t="shared" si="4"/>
        <v>8242000</v>
      </c>
      <c r="L42" s="61">
        <f t="shared" si="4"/>
        <v>6486520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55016152</v>
      </c>
      <c r="G45" s="60">
        <f t="shared" si="4"/>
        <v>38414858</v>
      </c>
      <c r="H45" s="60">
        <f t="shared" si="4"/>
        <v>34044640</v>
      </c>
      <c r="I45" s="63">
        <f t="shared" si="4"/>
        <v>2187291</v>
      </c>
      <c r="J45" s="64">
        <f t="shared" si="4"/>
        <v>27651195</v>
      </c>
      <c r="K45" s="60">
        <f t="shared" si="4"/>
        <v>20967536</v>
      </c>
      <c r="L45" s="61">
        <f t="shared" si="4"/>
        <v>20876345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6336332</v>
      </c>
      <c r="I48" s="63">
        <f t="shared" si="4"/>
        <v>0</v>
      </c>
      <c r="J48" s="64">
        <f t="shared" si="4"/>
        <v>4950000</v>
      </c>
      <c r="K48" s="60">
        <f t="shared" si="4"/>
        <v>6400000</v>
      </c>
      <c r="L48" s="61">
        <f t="shared" si="4"/>
        <v>8895000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751719378</v>
      </c>
      <c r="G49" s="72">
        <f t="shared" si="6"/>
        <v>741423871</v>
      </c>
      <c r="H49" s="72">
        <f>SUM(H41:H48)</f>
        <v>560745259</v>
      </c>
      <c r="I49" s="75">
        <f t="shared" si="6"/>
        <v>609585496</v>
      </c>
      <c r="J49" s="76">
        <f t="shared" si="6"/>
        <v>607133896</v>
      </c>
      <c r="K49" s="72">
        <f t="shared" si="6"/>
        <v>570027126</v>
      </c>
      <c r="L49" s="73">
        <f t="shared" si="6"/>
        <v>640864936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>
        <v>1718854505</v>
      </c>
      <c r="G52" s="6">
        <v>1526951566</v>
      </c>
      <c r="H52" s="6"/>
      <c r="I52" s="9">
        <v>2167124293</v>
      </c>
      <c r="J52" s="10">
        <v>2210923913</v>
      </c>
      <c r="K52" s="6">
        <v>2215394148</v>
      </c>
      <c r="L52" s="7">
        <v>2231572965</v>
      </c>
    </row>
    <row r="53" spans="1:12" ht="13.5">
      <c r="A53" s="79" t="s">
        <v>20</v>
      </c>
      <c r="B53" s="47"/>
      <c r="C53" s="6"/>
      <c r="D53" s="6"/>
      <c r="E53" s="7"/>
      <c r="F53" s="8">
        <v>679998303</v>
      </c>
      <c r="G53" s="6">
        <v>699231235</v>
      </c>
      <c r="H53" s="6"/>
      <c r="I53" s="9">
        <v>740006021</v>
      </c>
      <c r="J53" s="10">
        <v>887736215</v>
      </c>
      <c r="K53" s="6">
        <v>922035484</v>
      </c>
      <c r="L53" s="7">
        <v>970223130</v>
      </c>
    </row>
    <row r="54" spans="1:12" ht="13.5">
      <c r="A54" s="79" t="s">
        <v>21</v>
      </c>
      <c r="B54" s="47"/>
      <c r="C54" s="6"/>
      <c r="D54" s="6"/>
      <c r="E54" s="7"/>
      <c r="F54" s="8">
        <v>1229561076</v>
      </c>
      <c r="G54" s="6">
        <v>1395829349</v>
      </c>
      <c r="H54" s="6"/>
      <c r="I54" s="9">
        <v>1809522910</v>
      </c>
      <c r="J54" s="10">
        <v>1583020063</v>
      </c>
      <c r="K54" s="6">
        <v>1646479526</v>
      </c>
      <c r="L54" s="7">
        <v>1742411449</v>
      </c>
    </row>
    <row r="55" spans="1:12" ht="13.5">
      <c r="A55" s="79" t="s">
        <v>22</v>
      </c>
      <c r="B55" s="47"/>
      <c r="C55" s="6"/>
      <c r="D55" s="6"/>
      <c r="E55" s="7"/>
      <c r="F55" s="8">
        <v>737136004</v>
      </c>
      <c r="G55" s="6">
        <v>732510006</v>
      </c>
      <c r="H55" s="6"/>
      <c r="I55" s="9">
        <v>915205181</v>
      </c>
      <c r="J55" s="10">
        <v>971386411</v>
      </c>
      <c r="K55" s="6">
        <v>1007407047</v>
      </c>
      <c r="L55" s="7">
        <v>1064623178</v>
      </c>
    </row>
    <row r="56" spans="1:12" ht="13.5">
      <c r="A56" s="79" t="s">
        <v>23</v>
      </c>
      <c r="B56" s="47"/>
      <c r="C56" s="6"/>
      <c r="D56" s="6"/>
      <c r="E56" s="7"/>
      <c r="F56" s="8">
        <v>478538222</v>
      </c>
      <c r="G56" s="6">
        <v>496318075</v>
      </c>
      <c r="H56" s="6"/>
      <c r="I56" s="9">
        <v>71734708</v>
      </c>
      <c r="J56" s="10">
        <v>689481567</v>
      </c>
      <c r="K56" s="6">
        <v>712357672</v>
      </c>
      <c r="L56" s="7">
        <v>751090145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4844088110</v>
      </c>
      <c r="G57" s="21">
        <f t="shared" si="7"/>
        <v>4850840231</v>
      </c>
      <c r="H57" s="21">
        <f>SUM(H52:H56)</f>
        <v>0</v>
      </c>
      <c r="I57" s="24">
        <f t="shared" si="7"/>
        <v>5703593113</v>
      </c>
      <c r="J57" s="25">
        <f t="shared" si="7"/>
        <v>6342548169</v>
      </c>
      <c r="K57" s="21">
        <f t="shared" si="7"/>
        <v>6503673877</v>
      </c>
      <c r="L57" s="22">
        <f t="shared" si="7"/>
        <v>6759920867</v>
      </c>
    </row>
    <row r="58" spans="1:12" ht="13.5">
      <c r="A58" s="77" t="s">
        <v>25</v>
      </c>
      <c r="B58" s="39"/>
      <c r="C58" s="6"/>
      <c r="D58" s="6"/>
      <c r="E58" s="7"/>
      <c r="F58" s="8">
        <v>915860297</v>
      </c>
      <c r="G58" s="6">
        <v>907647695</v>
      </c>
      <c r="H58" s="6"/>
      <c r="I58" s="9">
        <v>37152621</v>
      </c>
      <c r="J58" s="10">
        <v>1059543163</v>
      </c>
      <c r="K58" s="6">
        <v>1147897366</v>
      </c>
      <c r="L58" s="7">
        <v>1191982235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2301970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>
        <v>187234419</v>
      </c>
      <c r="G60" s="6">
        <v>187234419</v>
      </c>
      <c r="H60" s="6"/>
      <c r="I60" s="9">
        <v>341353015</v>
      </c>
      <c r="J60" s="10">
        <v>343684277</v>
      </c>
      <c r="K60" s="6">
        <v>343684277</v>
      </c>
      <c r="L60" s="7">
        <v>343684277</v>
      </c>
    </row>
    <row r="61" spans="1:12" ht="13.5">
      <c r="A61" s="77" t="s">
        <v>28</v>
      </c>
      <c r="B61" s="39" t="s">
        <v>29</v>
      </c>
      <c r="C61" s="6"/>
      <c r="D61" s="6"/>
      <c r="E61" s="7"/>
      <c r="F61" s="8">
        <v>56066152</v>
      </c>
      <c r="G61" s="6">
        <v>57496599</v>
      </c>
      <c r="H61" s="6"/>
      <c r="I61" s="9">
        <v>1701064967</v>
      </c>
      <c r="J61" s="10">
        <v>45486578</v>
      </c>
      <c r="K61" s="6">
        <v>45057608</v>
      </c>
      <c r="L61" s="7">
        <v>42072105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>
        <v>5968785</v>
      </c>
      <c r="G64" s="6">
        <v>5998785</v>
      </c>
      <c r="H64" s="6"/>
      <c r="I64" s="9">
        <v>8118822</v>
      </c>
      <c r="J64" s="10">
        <v>3667386</v>
      </c>
      <c r="K64" s="6">
        <v>4450788</v>
      </c>
      <c r="L64" s="7">
        <v>4199782</v>
      </c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6009217763</v>
      </c>
      <c r="G65" s="72">
        <f t="shared" si="8"/>
        <v>6009217729</v>
      </c>
      <c r="H65" s="72">
        <f>SUM(H57:H64)</f>
        <v>0</v>
      </c>
      <c r="I65" s="75">
        <f t="shared" si="8"/>
        <v>7793584508</v>
      </c>
      <c r="J65" s="82">
        <f t="shared" si="8"/>
        <v>7794929573</v>
      </c>
      <c r="K65" s="72">
        <f t="shared" si="8"/>
        <v>8044763916</v>
      </c>
      <c r="L65" s="73">
        <f t="shared" si="8"/>
        <v>8341859266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>
        <v>257872368</v>
      </c>
      <c r="G68" s="60">
        <v>219423837</v>
      </c>
      <c r="H68" s="60"/>
      <c r="I68" s="63">
        <v>480860754</v>
      </c>
      <c r="J68" s="64">
        <v>260361138</v>
      </c>
      <c r="K68" s="60">
        <v>269122636</v>
      </c>
      <c r="L68" s="61">
        <v>279537585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230908010</v>
      </c>
      <c r="G69" s="60">
        <f t="shared" si="9"/>
        <v>230099637</v>
      </c>
      <c r="H69" s="60">
        <f>SUM(H75:H79)</f>
        <v>64823</v>
      </c>
      <c r="I69" s="63">
        <f t="shared" si="9"/>
        <v>0</v>
      </c>
      <c r="J69" s="64">
        <f t="shared" si="9"/>
        <v>267445269</v>
      </c>
      <c r="K69" s="60">
        <f t="shared" si="9"/>
        <v>313585209</v>
      </c>
      <c r="L69" s="61">
        <f t="shared" si="9"/>
        <v>368796953</v>
      </c>
    </row>
    <row r="70" spans="1:12" ht="13.5">
      <c r="A70" s="79" t="s">
        <v>19</v>
      </c>
      <c r="B70" s="47"/>
      <c r="C70" s="6"/>
      <c r="D70" s="6"/>
      <c r="E70" s="7"/>
      <c r="F70" s="8">
        <v>75423023</v>
      </c>
      <c r="G70" s="6">
        <v>75423023</v>
      </c>
      <c r="H70" s="6"/>
      <c r="I70" s="9"/>
      <c r="J70" s="10">
        <v>90507628</v>
      </c>
      <c r="K70" s="6">
        <v>108609153</v>
      </c>
      <c r="L70" s="7">
        <v>130330983</v>
      </c>
    </row>
    <row r="71" spans="1:12" ht="13.5">
      <c r="A71" s="79" t="s">
        <v>20</v>
      </c>
      <c r="B71" s="47"/>
      <c r="C71" s="6"/>
      <c r="D71" s="6"/>
      <c r="E71" s="7"/>
      <c r="F71" s="8">
        <v>55729629</v>
      </c>
      <c r="G71" s="6">
        <v>55729629</v>
      </c>
      <c r="H71" s="6"/>
      <c r="I71" s="9"/>
      <c r="J71" s="10">
        <v>66875554</v>
      </c>
      <c r="K71" s="6">
        <v>80250665</v>
      </c>
      <c r="L71" s="7">
        <v>96300798</v>
      </c>
    </row>
    <row r="72" spans="1:12" ht="13.5">
      <c r="A72" s="79" t="s">
        <v>21</v>
      </c>
      <c r="B72" s="47"/>
      <c r="C72" s="6"/>
      <c r="D72" s="6"/>
      <c r="E72" s="7"/>
      <c r="F72" s="8">
        <v>25994920</v>
      </c>
      <c r="G72" s="6">
        <v>25994920</v>
      </c>
      <c r="H72" s="6">
        <v>64823</v>
      </c>
      <c r="I72" s="9"/>
      <c r="J72" s="10">
        <v>31193904</v>
      </c>
      <c r="K72" s="6">
        <v>37432685</v>
      </c>
      <c r="L72" s="7">
        <v>44919222</v>
      </c>
    </row>
    <row r="73" spans="1:12" ht="13.5">
      <c r="A73" s="79" t="s">
        <v>22</v>
      </c>
      <c r="B73" s="47"/>
      <c r="C73" s="6"/>
      <c r="D73" s="6"/>
      <c r="E73" s="7"/>
      <c r="F73" s="8">
        <v>5613860</v>
      </c>
      <c r="G73" s="6">
        <v>5613860</v>
      </c>
      <c r="H73" s="6"/>
      <c r="I73" s="9"/>
      <c r="J73" s="10">
        <v>6736632</v>
      </c>
      <c r="K73" s="6">
        <v>8083958</v>
      </c>
      <c r="L73" s="7">
        <v>9700750</v>
      </c>
    </row>
    <row r="74" spans="1:12" ht="13.5">
      <c r="A74" s="79" t="s">
        <v>23</v>
      </c>
      <c r="B74" s="47"/>
      <c r="C74" s="6"/>
      <c r="D74" s="6"/>
      <c r="E74" s="7"/>
      <c r="F74" s="8">
        <v>2211403</v>
      </c>
      <c r="G74" s="6">
        <v>2211403</v>
      </c>
      <c r="H74" s="6"/>
      <c r="I74" s="9"/>
      <c r="J74" s="10">
        <v>2653684</v>
      </c>
      <c r="K74" s="6">
        <v>3184420</v>
      </c>
      <c r="L74" s="7">
        <v>3821304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164972835</v>
      </c>
      <c r="G75" s="21">
        <f t="shared" si="10"/>
        <v>164972835</v>
      </c>
      <c r="H75" s="21">
        <f>SUM(H70:H74)</f>
        <v>64823</v>
      </c>
      <c r="I75" s="24">
        <f t="shared" si="10"/>
        <v>0</v>
      </c>
      <c r="J75" s="25">
        <f t="shared" si="10"/>
        <v>197967402</v>
      </c>
      <c r="K75" s="21">
        <f t="shared" si="10"/>
        <v>237560881</v>
      </c>
      <c r="L75" s="22">
        <f t="shared" si="10"/>
        <v>285073057</v>
      </c>
    </row>
    <row r="76" spans="1:12" ht="13.5">
      <c r="A76" s="86" t="s">
        <v>25</v>
      </c>
      <c r="B76" s="39"/>
      <c r="C76" s="6"/>
      <c r="D76" s="6"/>
      <c r="E76" s="7"/>
      <c r="F76" s="8">
        <v>21377220</v>
      </c>
      <c r="G76" s="6">
        <v>20877220</v>
      </c>
      <c r="H76" s="6"/>
      <c r="I76" s="9"/>
      <c r="J76" s="10">
        <v>14554646</v>
      </c>
      <c r="K76" s="6">
        <v>17465576</v>
      </c>
      <c r="L76" s="7">
        <v>20958691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44557955</v>
      </c>
      <c r="G79" s="6">
        <v>44249582</v>
      </c>
      <c r="H79" s="6"/>
      <c r="I79" s="9"/>
      <c r="J79" s="10">
        <v>54923221</v>
      </c>
      <c r="K79" s="6">
        <v>58558752</v>
      </c>
      <c r="L79" s="7">
        <v>62765205</v>
      </c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488780378</v>
      </c>
      <c r="G80" s="72">
        <f t="shared" si="11"/>
        <v>449523474</v>
      </c>
      <c r="H80" s="72">
        <f>SUM(H68:H69)</f>
        <v>64823</v>
      </c>
      <c r="I80" s="75">
        <f t="shared" si="11"/>
        <v>480860754</v>
      </c>
      <c r="J80" s="76">
        <f t="shared" si="11"/>
        <v>527806407</v>
      </c>
      <c r="K80" s="72">
        <f t="shared" si="11"/>
        <v>582707845</v>
      </c>
      <c r="L80" s="73">
        <f t="shared" si="11"/>
        <v>648334538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1.4489803525752745</v>
      </c>
      <c r="G82" s="95">
        <f t="shared" si="12"/>
        <v>0.9506132492194102</v>
      </c>
      <c r="H82" s="95">
        <f t="shared" si="12"/>
        <v>5.875287844957227</v>
      </c>
      <c r="I82" s="98">
        <f t="shared" si="12"/>
        <v>5.758570436540087</v>
      </c>
      <c r="J82" s="99">
        <f t="shared" si="12"/>
        <v>2.5573324102636534</v>
      </c>
      <c r="K82" s="95">
        <f t="shared" si="12"/>
        <v>2.4512411898167823</v>
      </c>
      <c r="L82" s="96">
        <f t="shared" si="12"/>
        <v>1.5362716625142592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1.7247578616100505</v>
      </c>
      <c r="G83" s="95">
        <f t="shared" si="13"/>
        <v>1.6467036669311366</v>
      </c>
      <c r="H83" s="95">
        <f t="shared" si="13"/>
        <v>0</v>
      </c>
      <c r="I83" s="98">
        <f t="shared" si="13"/>
        <v>1.0801277681313954</v>
      </c>
      <c r="J83" s="99">
        <f t="shared" si="13"/>
        <v>1.6763745248340403</v>
      </c>
      <c r="K83" s="95">
        <f t="shared" si="13"/>
        <v>1.504374730485324</v>
      </c>
      <c r="L83" s="96">
        <f t="shared" si="13"/>
        <v>1.388668396773908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0.038</v>
      </c>
      <c r="G84" s="95">
        <f t="shared" si="14"/>
        <v>0.038</v>
      </c>
      <c r="H84" s="95">
        <f t="shared" si="14"/>
        <v>0</v>
      </c>
      <c r="I84" s="98">
        <f t="shared" si="14"/>
        <v>0</v>
      </c>
      <c r="J84" s="99">
        <f t="shared" si="14"/>
        <v>0.034</v>
      </c>
      <c r="K84" s="95">
        <f t="shared" si="14"/>
        <v>0.039</v>
      </c>
      <c r="L84" s="96">
        <f t="shared" si="14"/>
        <v>0.044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0.11</v>
      </c>
      <c r="G85" s="95">
        <f t="shared" si="15"/>
        <v>0.1</v>
      </c>
      <c r="H85" s="95">
        <f t="shared" si="15"/>
        <v>0</v>
      </c>
      <c r="I85" s="98">
        <f t="shared" si="15"/>
        <v>0.07</v>
      </c>
      <c r="J85" s="99">
        <f t="shared" si="15"/>
        <v>0.09</v>
      </c>
      <c r="K85" s="95">
        <f t="shared" si="15"/>
        <v>0.09</v>
      </c>
      <c r="L85" s="96">
        <f t="shared" si="15"/>
        <v>0.09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230908009</v>
      </c>
      <c r="G92" s="6">
        <v>230099636</v>
      </c>
      <c r="H92" s="6"/>
      <c r="I92" s="9">
        <v>230099636</v>
      </c>
      <c r="J92" s="10">
        <v>267445268</v>
      </c>
      <c r="K92" s="6">
        <v>313585209</v>
      </c>
      <c r="L92" s="26">
        <v>368796954</v>
      </c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230908009</v>
      </c>
      <c r="G93" s="72">
        <f t="shared" si="16"/>
        <v>230099636</v>
      </c>
      <c r="H93" s="72">
        <f>SUM(H89:H92)</f>
        <v>0</v>
      </c>
      <c r="I93" s="75">
        <f t="shared" si="16"/>
        <v>230099636</v>
      </c>
      <c r="J93" s="76">
        <f t="shared" si="16"/>
        <v>267445268</v>
      </c>
      <c r="K93" s="72">
        <f t="shared" si="16"/>
        <v>313585209</v>
      </c>
      <c r="L93" s="121">
        <f t="shared" si="16"/>
        <v>368796954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89009346</v>
      </c>
      <c r="D5" s="40">
        <f aca="true" t="shared" si="0" ref="D5:L5">SUM(D11:D18)</f>
        <v>94139851</v>
      </c>
      <c r="E5" s="41">
        <f t="shared" si="0"/>
        <v>59302401</v>
      </c>
      <c r="F5" s="42">
        <f t="shared" si="0"/>
        <v>49712685</v>
      </c>
      <c r="G5" s="40">
        <f t="shared" si="0"/>
        <v>61744787</v>
      </c>
      <c r="H5" s="40">
        <f>SUM(H11:H18)</f>
        <v>61075133</v>
      </c>
      <c r="I5" s="43">
        <f t="shared" si="0"/>
        <v>40600282</v>
      </c>
      <c r="J5" s="44">
        <f t="shared" si="0"/>
        <v>91083298</v>
      </c>
      <c r="K5" s="40">
        <f t="shared" si="0"/>
        <v>56259951</v>
      </c>
      <c r="L5" s="41">
        <f t="shared" si="0"/>
        <v>88554000</v>
      </c>
    </row>
    <row r="6" spans="1:12" ht="13.5">
      <c r="A6" s="46" t="s">
        <v>19</v>
      </c>
      <c r="B6" s="47"/>
      <c r="C6" s="6">
        <v>9687409</v>
      </c>
      <c r="D6" s="6">
        <v>41584732</v>
      </c>
      <c r="E6" s="7"/>
      <c r="F6" s="8">
        <v>11618682</v>
      </c>
      <c r="G6" s="6">
        <v>11619000</v>
      </c>
      <c r="H6" s="6">
        <v>22466081</v>
      </c>
      <c r="I6" s="9">
        <v>3320462</v>
      </c>
      <c r="J6" s="10">
        <v>10029541</v>
      </c>
      <c r="K6" s="6"/>
      <c r="L6" s="7"/>
    </row>
    <row r="7" spans="1:12" ht="13.5">
      <c r="A7" s="46" t="s">
        <v>20</v>
      </c>
      <c r="B7" s="47"/>
      <c r="C7" s="6">
        <v>15552708</v>
      </c>
      <c r="D7" s="6">
        <v>8824448</v>
      </c>
      <c r="E7" s="7">
        <v>20208582</v>
      </c>
      <c r="F7" s="8"/>
      <c r="G7" s="6"/>
      <c r="H7" s="6">
        <v>2936379</v>
      </c>
      <c r="I7" s="9">
        <v>11144133</v>
      </c>
      <c r="J7" s="10">
        <v>5800000</v>
      </c>
      <c r="K7" s="6">
        <v>7989000</v>
      </c>
      <c r="L7" s="7">
        <v>70354000</v>
      </c>
    </row>
    <row r="8" spans="1:12" ht="13.5">
      <c r="A8" s="46" t="s">
        <v>21</v>
      </c>
      <c r="B8" s="47"/>
      <c r="C8" s="6">
        <v>19186385</v>
      </c>
      <c r="D8" s="6">
        <v>7943222</v>
      </c>
      <c r="E8" s="7">
        <v>30530545</v>
      </c>
      <c r="F8" s="8">
        <v>16000000</v>
      </c>
      <c r="G8" s="6">
        <v>15000000</v>
      </c>
      <c r="H8" s="6">
        <v>15032846</v>
      </c>
      <c r="I8" s="9">
        <v>12468935</v>
      </c>
      <c r="J8" s="10">
        <v>35823703</v>
      </c>
      <c r="K8" s="6">
        <v>6680357</v>
      </c>
      <c r="L8" s="7"/>
    </row>
    <row r="9" spans="1:12" ht="13.5">
      <c r="A9" s="46" t="s">
        <v>22</v>
      </c>
      <c r="B9" s="47"/>
      <c r="C9" s="6">
        <v>15373888</v>
      </c>
      <c r="D9" s="6">
        <v>9189000</v>
      </c>
      <c r="E9" s="7">
        <v>4789274</v>
      </c>
      <c r="F9" s="8">
        <v>1000000</v>
      </c>
      <c r="G9" s="6">
        <v>2000000</v>
      </c>
      <c r="H9" s="6">
        <v>174075</v>
      </c>
      <c r="I9" s="9">
        <v>2000000</v>
      </c>
      <c r="J9" s="10">
        <v>10820694</v>
      </c>
      <c r="K9" s="6">
        <v>1390594</v>
      </c>
      <c r="L9" s="7"/>
    </row>
    <row r="10" spans="1:12" ht="13.5">
      <c r="A10" s="46" t="s">
        <v>23</v>
      </c>
      <c r="B10" s="47"/>
      <c r="C10" s="6">
        <v>2119902</v>
      </c>
      <c r="D10" s="6">
        <v>1943262</v>
      </c>
      <c r="E10" s="7"/>
      <c r="F10" s="8">
        <v>8694003</v>
      </c>
      <c r="G10" s="6">
        <v>8694000</v>
      </c>
      <c r="H10" s="6">
        <v>8869861</v>
      </c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61920292</v>
      </c>
      <c r="D11" s="21">
        <f aca="true" t="shared" si="1" ref="D11:L11">SUM(D6:D10)</f>
        <v>69484664</v>
      </c>
      <c r="E11" s="22">
        <f t="shared" si="1"/>
        <v>55528401</v>
      </c>
      <c r="F11" s="23">
        <f t="shared" si="1"/>
        <v>37312685</v>
      </c>
      <c r="G11" s="21">
        <f t="shared" si="1"/>
        <v>37313000</v>
      </c>
      <c r="H11" s="21">
        <f>SUM(H6:H10)</f>
        <v>49479242</v>
      </c>
      <c r="I11" s="24">
        <f t="shared" si="1"/>
        <v>28933530</v>
      </c>
      <c r="J11" s="25">
        <f t="shared" si="1"/>
        <v>62473938</v>
      </c>
      <c r="K11" s="21">
        <f t="shared" si="1"/>
        <v>16059951</v>
      </c>
      <c r="L11" s="22">
        <f t="shared" si="1"/>
        <v>70354000</v>
      </c>
    </row>
    <row r="12" spans="1:12" ht="13.5">
      <c r="A12" s="49" t="s">
        <v>25</v>
      </c>
      <c r="B12" s="39"/>
      <c r="C12" s="6">
        <v>1951857</v>
      </c>
      <c r="D12" s="6">
        <v>14937662</v>
      </c>
      <c r="E12" s="7"/>
      <c r="F12" s="8"/>
      <c r="G12" s="6"/>
      <c r="H12" s="6">
        <v>5261732</v>
      </c>
      <c r="I12" s="9"/>
      <c r="J12" s="10">
        <v>8609360</v>
      </c>
      <c r="K12" s="6">
        <v>1200000</v>
      </c>
      <c r="L12" s="7">
        <v>1200000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>
        <v>9000000</v>
      </c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>
        <v>115400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24929032</v>
      </c>
      <c r="D15" s="6">
        <v>6183000</v>
      </c>
      <c r="E15" s="7">
        <v>7000</v>
      </c>
      <c r="F15" s="8">
        <v>12400000</v>
      </c>
      <c r="G15" s="6">
        <v>24431787</v>
      </c>
      <c r="H15" s="6">
        <v>6334159</v>
      </c>
      <c r="I15" s="9">
        <v>9185348</v>
      </c>
      <c r="J15" s="10">
        <v>11000000</v>
      </c>
      <c r="K15" s="6">
        <v>39000000</v>
      </c>
      <c r="L15" s="7">
        <v>17000000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208165</v>
      </c>
      <c r="D18" s="16">
        <v>3534525</v>
      </c>
      <c r="E18" s="17">
        <v>3767000</v>
      </c>
      <c r="F18" s="18"/>
      <c r="G18" s="16"/>
      <c r="H18" s="16"/>
      <c r="I18" s="19">
        <v>2366004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151285485</v>
      </c>
      <c r="D20" s="53">
        <f aca="true" t="shared" si="2" ref="D20:L20">SUM(D26:D33)</f>
        <v>103766712</v>
      </c>
      <c r="E20" s="54">
        <f t="shared" si="2"/>
        <v>92348292</v>
      </c>
      <c r="F20" s="55">
        <f t="shared" si="2"/>
        <v>75491473</v>
      </c>
      <c r="G20" s="53">
        <f t="shared" si="2"/>
        <v>88120344</v>
      </c>
      <c r="H20" s="53">
        <f>SUM(H26:H33)</f>
        <v>58222846</v>
      </c>
      <c r="I20" s="56">
        <f t="shared" si="2"/>
        <v>79206226</v>
      </c>
      <c r="J20" s="57">
        <f t="shared" si="2"/>
        <v>140982304</v>
      </c>
      <c r="K20" s="53">
        <f t="shared" si="2"/>
        <v>125680596</v>
      </c>
      <c r="L20" s="54">
        <f t="shared" si="2"/>
        <v>91998826</v>
      </c>
    </row>
    <row r="21" spans="1:12" ht="13.5">
      <c r="A21" s="46" t="s">
        <v>19</v>
      </c>
      <c r="B21" s="47"/>
      <c r="C21" s="6">
        <v>41852258</v>
      </c>
      <c r="D21" s="6">
        <v>44684000</v>
      </c>
      <c r="E21" s="7">
        <v>16615774</v>
      </c>
      <c r="F21" s="8">
        <v>5432000</v>
      </c>
      <c r="G21" s="6">
        <v>18813318</v>
      </c>
      <c r="H21" s="6">
        <v>20038438</v>
      </c>
      <c r="I21" s="9">
        <v>21659323</v>
      </c>
      <c r="J21" s="10">
        <v>40896304</v>
      </c>
      <c r="K21" s="6">
        <v>56790842</v>
      </c>
      <c r="L21" s="7">
        <v>75998826</v>
      </c>
    </row>
    <row r="22" spans="1:12" ht="13.5">
      <c r="A22" s="46" t="s">
        <v>20</v>
      </c>
      <c r="B22" s="47"/>
      <c r="C22" s="6">
        <v>49519165</v>
      </c>
      <c r="D22" s="6">
        <v>7289000</v>
      </c>
      <c r="E22" s="7">
        <v>6551190</v>
      </c>
      <c r="F22" s="8">
        <v>12900000</v>
      </c>
      <c r="G22" s="6">
        <v>12900000</v>
      </c>
      <c r="H22" s="6">
        <v>1014600</v>
      </c>
      <c r="I22" s="9"/>
      <c r="J22" s="10">
        <v>43200000</v>
      </c>
      <c r="K22" s="6">
        <v>41000000</v>
      </c>
      <c r="L22" s="7">
        <v>3000000</v>
      </c>
    </row>
    <row r="23" spans="1:12" ht="13.5">
      <c r="A23" s="46" t="s">
        <v>21</v>
      </c>
      <c r="B23" s="47"/>
      <c r="C23" s="6">
        <v>1008335</v>
      </c>
      <c r="D23" s="6">
        <v>5996073</v>
      </c>
      <c r="E23" s="7">
        <v>12378385</v>
      </c>
      <c r="F23" s="8">
        <v>25729660</v>
      </c>
      <c r="G23" s="6">
        <v>25729660</v>
      </c>
      <c r="H23" s="6">
        <v>7380389</v>
      </c>
      <c r="I23" s="9">
        <v>6360573</v>
      </c>
      <c r="J23" s="10">
        <v>23000000</v>
      </c>
      <c r="K23" s="6">
        <v>27889754</v>
      </c>
      <c r="L23" s="7">
        <v>13000000</v>
      </c>
    </row>
    <row r="24" spans="1:12" ht="13.5">
      <c r="A24" s="46" t="s">
        <v>22</v>
      </c>
      <c r="B24" s="47"/>
      <c r="C24" s="6">
        <v>58905727</v>
      </c>
      <c r="D24" s="6">
        <v>34684028</v>
      </c>
      <c r="E24" s="7">
        <v>45201492</v>
      </c>
      <c r="F24" s="8">
        <v>4800000</v>
      </c>
      <c r="G24" s="6">
        <v>14920188</v>
      </c>
      <c r="H24" s="6">
        <v>14301117</v>
      </c>
      <c r="I24" s="9">
        <v>14560143</v>
      </c>
      <c r="J24" s="10">
        <v>25000000</v>
      </c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>
        <v>17529813</v>
      </c>
      <c r="G25" s="6">
        <v>6305000</v>
      </c>
      <c r="H25" s="6">
        <v>8102641</v>
      </c>
      <c r="I25" s="9">
        <v>12210021</v>
      </c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151285485</v>
      </c>
      <c r="D26" s="21">
        <f t="shared" si="3"/>
        <v>92653101</v>
      </c>
      <c r="E26" s="22">
        <f t="shared" si="3"/>
        <v>80746841</v>
      </c>
      <c r="F26" s="23">
        <f t="shared" si="3"/>
        <v>66391473</v>
      </c>
      <c r="G26" s="21">
        <f t="shared" si="3"/>
        <v>78668166</v>
      </c>
      <c r="H26" s="21">
        <f>SUM(H21:H25)</f>
        <v>50837185</v>
      </c>
      <c r="I26" s="24">
        <f t="shared" si="3"/>
        <v>54790060</v>
      </c>
      <c r="J26" s="25">
        <f t="shared" si="3"/>
        <v>132096304</v>
      </c>
      <c r="K26" s="21">
        <f t="shared" si="3"/>
        <v>125680596</v>
      </c>
      <c r="L26" s="22">
        <f t="shared" si="3"/>
        <v>91998826</v>
      </c>
    </row>
    <row r="27" spans="1:12" ht="13.5">
      <c r="A27" s="49" t="s">
        <v>25</v>
      </c>
      <c r="B27" s="59"/>
      <c r="C27" s="6"/>
      <c r="D27" s="6"/>
      <c r="E27" s="7">
        <v>6951000</v>
      </c>
      <c r="F27" s="8">
        <v>1600000</v>
      </c>
      <c r="G27" s="6">
        <v>1952178</v>
      </c>
      <c r="H27" s="6"/>
      <c r="I27" s="9">
        <v>24416166</v>
      </c>
      <c r="J27" s="10">
        <v>6886000</v>
      </c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>
        <v>2380376</v>
      </c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>
        <v>11113611</v>
      </c>
      <c r="E30" s="7">
        <v>2270075</v>
      </c>
      <c r="F30" s="8">
        <v>7500000</v>
      </c>
      <c r="G30" s="6">
        <v>7500000</v>
      </c>
      <c r="H30" s="6">
        <v>7385661</v>
      </c>
      <c r="I30" s="9"/>
      <c r="J30" s="10">
        <v>2000000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51539667</v>
      </c>
      <c r="D36" s="6">
        <f t="shared" si="4"/>
        <v>86268732</v>
      </c>
      <c r="E36" s="7">
        <f t="shared" si="4"/>
        <v>16615774</v>
      </c>
      <c r="F36" s="8">
        <f t="shared" si="4"/>
        <v>17050682</v>
      </c>
      <c r="G36" s="6">
        <f t="shared" si="4"/>
        <v>30432318</v>
      </c>
      <c r="H36" s="6">
        <f>H6+H21</f>
        <v>42504519</v>
      </c>
      <c r="I36" s="9">
        <f t="shared" si="4"/>
        <v>24979785</v>
      </c>
      <c r="J36" s="10">
        <f t="shared" si="4"/>
        <v>50925845</v>
      </c>
      <c r="K36" s="6">
        <f t="shared" si="4"/>
        <v>56790842</v>
      </c>
      <c r="L36" s="7">
        <f t="shared" si="4"/>
        <v>75998826</v>
      </c>
    </row>
    <row r="37" spans="1:12" ht="13.5">
      <c r="A37" s="46" t="s">
        <v>20</v>
      </c>
      <c r="B37" s="47"/>
      <c r="C37" s="6">
        <f t="shared" si="4"/>
        <v>65071873</v>
      </c>
      <c r="D37" s="6">
        <f t="shared" si="4"/>
        <v>16113448</v>
      </c>
      <c r="E37" s="7">
        <f t="shared" si="4"/>
        <v>26759772</v>
      </c>
      <c r="F37" s="8">
        <f t="shared" si="4"/>
        <v>12900000</v>
      </c>
      <c r="G37" s="6">
        <f t="shared" si="4"/>
        <v>12900000</v>
      </c>
      <c r="H37" s="6">
        <f>H7+H22</f>
        <v>3950979</v>
      </c>
      <c r="I37" s="9">
        <f t="shared" si="4"/>
        <v>11144133</v>
      </c>
      <c r="J37" s="10">
        <f t="shared" si="4"/>
        <v>49000000</v>
      </c>
      <c r="K37" s="6">
        <f t="shared" si="4"/>
        <v>48989000</v>
      </c>
      <c r="L37" s="7">
        <f t="shared" si="4"/>
        <v>73354000</v>
      </c>
    </row>
    <row r="38" spans="1:12" ht="13.5">
      <c r="A38" s="46" t="s">
        <v>21</v>
      </c>
      <c r="B38" s="47"/>
      <c r="C38" s="6">
        <f t="shared" si="4"/>
        <v>20194720</v>
      </c>
      <c r="D38" s="6">
        <f t="shared" si="4"/>
        <v>13939295</v>
      </c>
      <c r="E38" s="7">
        <f t="shared" si="4"/>
        <v>42908930</v>
      </c>
      <c r="F38" s="8">
        <f t="shared" si="4"/>
        <v>41729660</v>
      </c>
      <c r="G38" s="6">
        <f t="shared" si="4"/>
        <v>40729660</v>
      </c>
      <c r="H38" s="6">
        <f>H8+H23</f>
        <v>22413235</v>
      </c>
      <c r="I38" s="9">
        <f t="shared" si="4"/>
        <v>18829508</v>
      </c>
      <c r="J38" s="10">
        <f t="shared" si="4"/>
        <v>58823703</v>
      </c>
      <c r="K38" s="6">
        <f t="shared" si="4"/>
        <v>34570111</v>
      </c>
      <c r="L38" s="7">
        <f t="shared" si="4"/>
        <v>13000000</v>
      </c>
    </row>
    <row r="39" spans="1:12" ht="13.5">
      <c r="A39" s="46" t="s">
        <v>22</v>
      </c>
      <c r="B39" s="47"/>
      <c r="C39" s="6">
        <f t="shared" si="4"/>
        <v>74279615</v>
      </c>
      <c r="D39" s="6">
        <f t="shared" si="4"/>
        <v>43873028</v>
      </c>
      <c r="E39" s="7">
        <f t="shared" si="4"/>
        <v>49990766</v>
      </c>
      <c r="F39" s="8">
        <f t="shared" si="4"/>
        <v>5800000</v>
      </c>
      <c r="G39" s="6">
        <f t="shared" si="4"/>
        <v>16920188</v>
      </c>
      <c r="H39" s="6">
        <f>H9+H24</f>
        <v>14475192</v>
      </c>
      <c r="I39" s="9">
        <f t="shared" si="4"/>
        <v>16560143</v>
      </c>
      <c r="J39" s="10">
        <f t="shared" si="4"/>
        <v>35820694</v>
      </c>
      <c r="K39" s="6">
        <f t="shared" si="4"/>
        <v>1390594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2119902</v>
      </c>
      <c r="D40" s="6">
        <f t="shared" si="4"/>
        <v>1943262</v>
      </c>
      <c r="E40" s="7">
        <f t="shared" si="4"/>
        <v>0</v>
      </c>
      <c r="F40" s="8">
        <f t="shared" si="4"/>
        <v>26223816</v>
      </c>
      <c r="G40" s="6">
        <f t="shared" si="4"/>
        <v>14999000</v>
      </c>
      <c r="H40" s="6">
        <f>H10+H25</f>
        <v>16972502</v>
      </c>
      <c r="I40" s="9">
        <f t="shared" si="4"/>
        <v>12210021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213205777</v>
      </c>
      <c r="D41" s="21">
        <f aca="true" t="shared" si="5" ref="D41:L41">SUM(D36:D40)</f>
        <v>162137765</v>
      </c>
      <c r="E41" s="22">
        <f t="shared" si="5"/>
        <v>136275242</v>
      </c>
      <c r="F41" s="23">
        <f t="shared" si="5"/>
        <v>103704158</v>
      </c>
      <c r="G41" s="21">
        <f t="shared" si="5"/>
        <v>115981166</v>
      </c>
      <c r="H41" s="21">
        <f>SUM(H36:H40)</f>
        <v>100316427</v>
      </c>
      <c r="I41" s="24">
        <f t="shared" si="5"/>
        <v>83723590</v>
      </c>
      <c r="J41" s="25">
        <f t="shared" si="5"/>
        <v>194570242</v>
      </c>
      <c r="K41" s="21">
        <f t="shared" si="5"/>
        <v>141740547</v>
      </c>
      <c r="L41" s="22">
        <f t="shared" si="5"/>
        <v>162352826</v>
      </c>
    </row>
    <row r="42" spans="1:12" ht="13.5">
      <c r="A42" s="49" t="s">
        <v>25</v>
      </c>
      <c r="B42" s="39"/>
      <c r="C42" s="6">
        <f t="shared" si="4"/>
        <v>1951857</v>
      </c>
      <c r="D42" s="6">
        <f t="shared" si="4"/>
        <v>14937662</v>
      </c>
      <c r="E42" s="61">
        <f t="shared" si="4"/>
        <v>6951000</v>
      </c>
      <c r="F42" s="62">
        <f t="shared" si="4"/>
        <v>1600000</v>
      </c>
      <c r="G42" s="60">
        <f t="shared" si="4"/>
        <v>1952178</v>
      </c>
      <c r="H42" s="60">
        <f t="shared" si="4"/>
        <v>5261732</v>
      </c>
      <c r="I42" s="63">
        <f t="shared" si="4"/>
        <v>24416166</v>
      </c>
      <c r="J42" s="64">
        <f t="shared" si="4"/>
        <v>15495360</v>
      </c>
      <c r="K42" s="60">
        <f t="shared" si="4"/>
        <v>1200000</v>
      </c>
      <c r="L42" s="61">
        <f t="shared" si="4"/>
        <v>1200000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9000000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2380376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115400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24929032</v>
      </c>
      <c r="D45" s="6">
        <f t="shared" si="4"/>
        <v>17296611</v>
      </c>
      <c r="E45" s="61">
        <f t="shared" si="4"/>
        <v>2277075</v>
      </c>
      <c r="F45" s="62">
        <f t="shared" si="4"/>
        <v>19900000</v>
      </c>
      <c r="G45" s="60">
        <f t="shared" si="4"/>
        <v>31931787</v>
      </c>
      <c r="H45" s="60">
        <f t="shared" si="4"/>
        <v>13719820</v>
      </c>
      <c r="I45" s="63">
        <f t="shared" si="4"/>
        <v>9185348</v>
      </c>
      <c r="J45" s="64">
        <f t="shared" si="4"/>
        <v>13000000</v>
      </c>
      <c r="K45" s="60">
        <f t="shared" si="4"/>
        <v>39000000</v>
      </c>
      <c r="L45" s="61">
        <f t="shared" si="4"/>
        <v>17000000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208165</v>
      </c>
      <c r="D48" s="6">
        <f t="shared" si="4"/>
        <v>3534525</v>
      </c>
      <c r="E48" s="61">
        <f t="shared" si="4"/>
        <v>3767000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2366004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240294831</v>
      </c>
      <c r="D49" s="72">
        <f aca="true" t="shared" si="6" ref="D49:L49">SUM(D41:D48)</f>
        <v>197906563</v>
      </c>
      <c r="E49" s="73">
        <f t="shared" si="6"/>
        <v>151650693</v>
      </c>
      <c r="F49" s="74">
        <f t="shared" si="6"/>
        <v>125204158</v>
      </c>
      <c r="G49" s="72">
        <f t="shared" si="6"/>
        <v>149865131</v>
      </c>
      <c r="H49" s="72">
        <f>SUM(H41:H48)</f>
        <v>119297979</v>
      </c>
      <c r="I49" s="75">
        <f t="shared" si="6"/>
        <v>119806508</v>
      </c>
      <c r="J49" s="76">
        <f t="shared" si="6"/>
        <v>232065602</v>
      </c>
      <c r="K49" s="72">
        <f t="shared" si="6"/>
        <v>181940547</v>
      </c>
      <c r="L49" s="73">
        <f t="shared" si="6"/>
        <v>180552826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203201957</v>
      </c>
      <c r="D52" s="6">
        <v>326556190</v>
      </c>
      <c r="E52" s="7">
        <v>330905221</v>
      </c>
      <c r="F52" s="8">
        <v>297232682</v>
      </c>
      <c r="G52" s="6">
        <v>297233007</v>
      </c>
      <c r="H52" s="6"/>
      <c r="I52" s="9">
        <v>320672823</v>
      </c>
      <c r="J52" s="10">
        <v>382148108</v>
      </c>
      <c r="K52" s="6">
        <v>396329820</v>
      </c>
      <c r="L52" s="7">
        <v>418943889</v>
      </c>
    </row>
    <row r="53" spans="1:12" ht="13.5">
      <c r="A53" s="79" t="s">
        <v>20</v>
      </c>
      <c r="B53" s="47"/>
      <c r="C53" s="6">
        <v>202649170</v>
      </c>
      <c r="D53" s="6">
        <v>194486223</v>
      </c>
      <c r="E53" s="7">
        <v>215089396</v>
      </c>
      <c r="F53" s="8">
        <v>220150000</v>
      </c>
      <c r="G53" s="6">
        <v>220149636</v>
      </c>
      <c r="H53" s="6"/>
      <c r="I53" s="9">
        <v>219345178</v>
      </c>
      <c r="J53" s="10">
        <v>262523328</v>
      </c>
      <c r="K53" s="6">
        <v>294415583</v>
      </c>
      <c r="L53" s="7">
        <v>271114797</v>
      </c>
    </row>
    <row r="54" spans="1:12" ht="13.5">
      <c r="A54" s="79" t="s">
        <v>21</v>
      </c>
      <c r="B54" s="47"/>
      <c r="C54" s="6">
        <v>165406567</v>
      </c>
      <c r="D54" s="6">
        <v>145932253</v>
      </c>
      <c r="E54" s="7">
        <v>185750086</v>
      </c>
      <c r="F54" s="8">
        <v>219745660</v>
      </c>
      <c r="G54" s="6">
        <v>219745816</v>
      </c>
      <c r="H54" s="6"/>
      <c r="I54" s="9">
        <v>174652690</v>
      </c>
      <c r="J54" s="10">
        <v>214450737</v>
      </c>
      <c r="K54" s="6">
        <v>227475481</v>
      </c>
      <c r="L54" s="7">
        <v>235169646</v>
      </c>
    </row>
    <row r="55" spans="1:12" ht="13.5">
      <c r="A55" s="79" t="s">
        <v>22</v>
      </c>
      <c r="B55" s="47"/>
      <c r="C55" s="6">
        <v>281921525</v>
      </c>
      <c r="D55" s="6">
        <v>316255591</v>
      </c>
      <c r="E55" s="7">
        <v>360045501</v>
      </c>
      <c r="F55" s="8">
        <v>332462000</v>
      </c>
      <c r="G55" s="6">
        <v>332462473</v>
      </c>
      <c r="H55" s="6"/>
      <c r="I55" s="9">
        <v>370877817</v>
      </c>
      <c r="J55" s="10">
        <v>448894524</v>
      </c>
      <c r="K55" s="6">
        <v>465692152</v>
      </c>
      <c r="L55" s="7">
        <v>492263947</v>
      </c>
    </row>
    <row r="56" spans="1:12" ht="13.5">
      <c r="A56" s="79" t="s">
        <v>23</v>
      </c>
      <c r="B56" s="47"/>
      <c r="C56" s="6">
        <v>23655089</v>
      </c>
      <c r="D56" s="6">
        <v>17203123</v>
      </c>
      <c r="E56" s="7">
        <v>15482810</v>
      </c>
      <c r="F56" s="8">
        <v>80640816</v>
      </c>
      <c r="G56" s="6">
        <v>80641168</v>
      </c>
      <c r="H56" s="6"/>
      <c r="I56" s="9">
        <v>36134415</v>
      </c>
      <c r="J56" s="10"/>
      <c r="K56" s="6"/>
      <c r="L56" s="7"/>
    </row>
    <row r="57" spans="1:12" ht="13.5">
      <c r="A57" s="80" t="s">
        <v>24</v>
      </c>
      <c r="B57" s="47"/>
      <c r="C57" s="21">
        <f>SUM(C52:C56)</f>
        <v>876834308</v>
      </c>
      <c r="D57" s="21">
        <f aca="true" t="shared" si="7" ref="D57:L57">SUM(D52:D56)</f>
        <v>1000433380</v>
      </c>
      <c r="E57" s="22">
        <f t="shared" si="7"/>
        <v>1107273014</v>
      </c>
      <c r="F57" s="23">
        <f t="shared" si="7"/>
        <v>1150231158</v>
      </c>
      <c r="G57" s="21">
        <f t="shared" si="7"/>
        <v>1150232100</v>
      </c>
      <c r="H57" s="21">
        <f>SUM(H52:H56)</f>
        <v>0</v>
      </c>
      <c r="I57" s="24">
        <f t="shared" si="7"/>
        <v>1121682923</v>
      </c>
      <c r="J57" s="25">
        <f t="shared" si="7"/>
        <v>1308016697</v>
      </c>
      <c r="K57" s="21">
        <f t="shared" si="7"/>
        <v>1383913036</v>
      </c>
      <c r="L57" s="22">
        <f t="shared" si="7"/>
        <v>1417492279</v>
      </c>
    </row>
    <row r="58" spans="1:12" ht="13.5">
      <c r="A58" s="77" t="s">
        <v>25</v>
      </c>
      <c r="B58" s="39"/>
      <c r="C58" s="6">
        <v>298532842</v>
      </c>
      <c r="D58" s="6">
        <v>316972833</v>
      </c>
      <c r="E58" s="7">
        <v>307705457</v>
      </c>
      <c r="F58" s="8">
        <v>342137700</v>
      </c>
      <c r="G58" s="6">
        <v>342137685</v>
      </c>
      <c r="H58" s="6"/>
      <c r="I58" s="9">
        <v>304543881</v>
      </c>
      <c r="J58" s="10">
        <v>15495360</v>
      </c>
      <c r="K58" s="6">
        <v>1200000</v>
      </c>
      <c r="L58" s="7">
        <v>1200000</v>
      </c>
    </row>
    <row r="59" spans="1:12" ht="13.5">
      <c r="A59" s="77" t="s">
        <v>26</v>
      </c>
      <c r="B59" s="39"/>
      <c r="C59" s="11">
        <v>6801944</v>
      </c>
      <c r="D59" s="11">
        <v>6801944</v>
      </c>
      <c r="E59" s="12">
        <v>6801944</v>
      </c>
      <c r="F59" s="13">
        <v>6802000</v>
      </c>
      <c r="G59" s="11">
        <v>6801944</v>
      </c>
      <c r="H59" s="11"/>
      <c r="I59" s="14">
        <v>7863705</v>
      </c>
      <c r="J59" s="15">
        <v>10648295</v>
      </c>
      <c r="K59" s="11">
        <v>8648295</v>
      </c>
      <c r="L59" s="12">
        <v>8648295</v>
      </c>
    </row>
    <row r="60" spans="1:12" ht="13.5">
      <c r="A60" s="77" t="s">
        <v>27</v>
      </c>
      <c r="B60" s="39"/>
      <c r="C60" s="6">
        <v>201755728</v>
      </c>
      <c r="D60" s="6">
        <v>194623613</v>
      </c>
      <c r="E60" s="7">
        <v>196371707</v>
      </c>
      <c r="F60" s="8">
        <v>190751000</v>
      </c>
      <c r="G60" s="6">
        <v>190750531</v>
      </c>
      <c r="H60" s="6"/>
      <c r="I60" s="9">
        <v>195886029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59781209</v>
      </c>
      <c r="D61" s="6">
        <v>62596862</v>
      </c>
      <c r="E61" s="7">
        <v>55120205</v>
      </c>
      <c r="F61" s="8">
        <v>81578500</v>
      </c>
      <c r="G61" s="6">
        <v>81578787</v>
      </c>
      <c r="H61" s="6"/>
      <c r="I61" s="9">
        <v>57463109</v>
      </c>
      <c r="J61" s="10">
        <v>610551574</v>
      </c>
      <c r="K61" s="6">
        <v>632465545</v>
      </c>
      <c r="L61" s="7">
        <v>655904961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1098304</v>
      </c>
      <c r="D64" s="6">
        <v>4698938</v>
      </c>
      <c r="E64" s="7">
        <v>6299485</v>
      </c>
      <c r="F64" s="8">
        <v>3375000</v>
      </c>
      <c r="G64" s="6">
        <v>3375485</v>
      </c>
      <c r="H64" s="6"/>
      <c r="I64" s="9">
        <v>3825728</v>
      </c>
      <c r="J64" s="10">
        <v>6521472</v>
      </c>
      <c r="K64" s="6">
        <v>6586687</v>
      </c>
      <c r="L64" s="7">
        <v>6652554</v>
      </c>
    </row>
    <row r="65" spans="1:12" ht="13.5">
      <c r="A65" s="70" t="s">
        <v>40</v>
      </c>
      <c r="B65" s="71"/>
      <c r="C65" s="72">
        <f>SUM(C57:C64)</f>
        <v>1444804335</v>
      </c>
      <c r="D65" s="72">
        <f aca="true" t="shared" si="8" ref="D65:L65">SUM(D57:D64)</f>
        <v>1586127570</v>
      </c>
      <c r="E65" s="73">
        <f t="shared" si="8"/>
        <v>1679571812</v>
      </c>
      <c r="F65" s="74">
        <f t="shared" si="8"/>
        <v>1774875358</v>
      </c>
      <c r="G65" s="72">
        <f t="shared" si="8"/>
        <v>1774876532</v>
      </c>
      <c r="H65" s="72">
        <f>SUM(H57:H64)</f>
        <v>0</v>
      </c>
      <c r="I65" s="75">
        <f t="shared" si="8"/>
        <v>1691265375</v>
      </c>
      <c r="J65" s="82">
        <f t="shared" si="8"/>
        <v>1951233398</v>
      </c>
      <c r="K65" s="72">
        <f t="shared" si="8"/>
        <v>2032813563</v>
      </c>
      <c r="L65" s="73">
        <f t="shared" si="8"/>
        <v>2089898089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42522237</v>
      </c>
      <c r="D68" s="60">
        <v>48657012</v>
      </c>
      <c r="E68" s="61">
        <v>57792050</v>
      </c>
      <c r="F68" s="62">
        <v>55650000</v>
      </c>
      <c r="G68" s="60">
        <v>60650000</v>
      </c>
      <c r="H68" s="60"/>
      <c r="I68" s="63">
        <v>58707852</v>
      </c>
      <c r="J68" s="64">
        <v>67510000</v>
      </c>
      <c r="K68" s="60">
        <v>74520400</v>
      </c>
      <c r="L68" s="61">
        <v>78648023</v>
      </c>
    </row>
    <row r="69" spans="1:12" ht="13.5">
      <c r="A69" s="84" t="s">
        <v>43</v>
      </c>
      <c r="B69" s="39" t="s">
        <v>44</v>
      </c>
      <c r="C69" s="60">
        <f>SUM(C75:C79)</f>
        <v>62242104</v>
      </c>
      <c r="D69" s="60">
        <f aca="true" t="shared" si="9" ref="D69:L69">SUM(D75:D79)</f>
        <v>147485771</v>
      </c>
      <c r="E69" s="61">
        <f t="shared" si="9"/>
        <v>120274500</v>
      </c>
      <c r="F69" s="62">
        <f t="shared" si="9"/>
        <v>140908000</v>
      </c>
      <c r="G69" s="60">
        <f t="shared" si="9"/>
        <v>142978000</v>
      </c>
      <c r="H69" s="60">
        <f>SUM(H75:H79)</f>
        <v>0</v>
      </c>
      <c r="I69" s="63">
        <f t="shared" si="9"/>
        <v>121747706</v>
      </c>
      <c r="J69" s="64">
        <f t="shared" si="9"/>
        <v>139921336</v>
      </c>
      <c r="K69" s="60">
        <f t="shared" si="9"/>
        <v>144785771</v>
      </c>
      <c r="L69" s="61">
        <f t="shared" si="9"/>
        <v>158849536</v>
      </c>
    </row>
    <row r="70" spans="1:12" ht="13.5">
      <c r="A70" s="79" t="s">
        <v>19</v>
      </c>
      <c r="B70" s="47"/>
      <c r="C70" s="6">
        <v>13324551</v>
      </c>
      <c r="D70" s="6">
        <v>21708582</v>
      </c>
      <c r="E70" s="7">
        <v>13612000</v>
      </c>
      <c r="F70" s="8">
        <v>12077000</v>
      </c>
      <c r="G70" s="6">
        <v>13377000</v>
      </c>
      <c r="H70" s="6"/>
      <c r="I70" s="9">
        <v>18157320</v>
      </c>
      <c r="J70" s="10">
        <v>21577000</v>
      </c>
      <c r="K70" s="6">
        <v>25636390</v>
      </c>
      <c r="L70" s="7">
        <v>29684895</v>
      </c>
    </row>
    <row r="71" spans="1:12" ht="13.5">
      <c r="A71" s="79" t="s">
        <v>20</v>
      </c>
      <c r="B71" s="47"/>
      <c r="C71" s="6">
        <v>19173186</v>
      </c>
      <c r="D71" s="6">
        <v>21658194</v>
      </c>
      <c r="E71" s="7">
        <v>22224500</v>
      </c>
      <c r="F71" s="8">
        <v>25300000</v>
      </c>
      <c r="G71" s="6">
        <v>25300000</v>
      </c>
      <c r="H71" s="6"/>
      <c r="I71" s="9">
        <v>26098756</v>
      </c>
      <c r="J71" s="10">
        <v>28120000</v>
      </c>
      <c r="K71" s="6">
        <v>29967200</v>
      </c>
      <c r="L71" s="7">
        <v>31831396</v>
      </c>
    </row>
    <row r="72" spans="1:12" ht="13.5">
      <c r="A72" s="79" t="s">
        <v>21</v>
      </c>
      <c r="B72" s="47"/>
      <c r="C72" s="6">
        <v>12357053</v>
      </c>
      <c r="D72" s="6">
        <v>22796998</v>
      </c>
      <c r="E72" s="7">
        <v>21617000</v>
      </c>
      <c r="F72" s="8">
        <v>21105000</v>
      </c>
      <c r="G72" s="6">
        <v>15605000</v>
      </c>
      <c r="H72" s="6"/>
      <c r="I72" s="9">
        <v>17470528</v>
      </c>
      <c r="J72" s="10">
        <v>16200000</v>
      </c>
      <c r="K72" s="6">
        <v>17178000</v>
      </c>
      <c r="L72" s="7">
        <v>18130890</v>
      </c>
    </row>
    <row r="73" spans="1:12" ht="13.5">
      <c r="A73" s="79" t="s">
        <v>22</v>
      </c>
      <c r="B73" s="47"/>
      <c r="C73" s="6">
        <v>7386665</v>
      </c>
      <c r="D73" s="6">
        <v>6247389</v>
      </c>
      <c r="E73" s="7">
        <v>9171000</v>
      </c>
      <c r="F73" s="8">
        <v>6500000</v>
      </c>
      <c r="G73" s="6">
        <v>13200000</v>
      </c>
      <c r="H73" s="6"/>
      <c r="I73" s="9">
        <v>15136734</v>
      </c>
      <c r="J73" s="10">
        <v>8100000</v>
      </c>
      <c r="K73" s="6">
        <v>8586000</v>
      </c>
      <c r="L73" s="7">
        <v>9058230</v>
      </c>
    </row>
    <row r="74" spans="1:12" ht="13.5">
      <c r="A74" s="79" t="s">
        <v>23</v>
      </c>
      <c r="B74" s="47"/>
      <c r="C74" s="6">
        <v>680444</v>
      </c>
      <c r="D74" s="6">
        <v>936702</v>
      </c>
      <c r="E74" s="7">
        <v>13147000</v>
      </c>
      <c r="F74" s="8">
        <v>40357000</v>
      </c>
      <c r="G74" s="6">
        <v>40357000</v>
      </c>
      <c r="H74" s="6"/>
      <c r="I74" s="9">
        <v>13714990</v>
      </c>
      <c r="J74" s="10">
        <v>20618000</v>
      </c>
      <c r="K74" s="6">
        <v>21495080</v>
      </c>
      <c r="L74" s="7">
        <v>22347309</v>
      </c>
    </row>
    <row r="75" spans="1:12" ht="13.5">
      <c r="A75" s="85" t="s">
        <v>24</v>
      </c>
      <c r="B75" s="47"/>
      <c r="C75" s="21">
        <f>SUM(C70:C74)</f>
        <v>52921899</v>
      </c>
      <c r="D75" s="21">
        <f aca="true" t="shared" si="10" ref="D75:L75">SUM(D70:D74)</f>
        <v>73347865</v>
      </c>
      <c r="E75" s="22">
        <f t="shared" si="10"/>
        <v>79771500</v>
      </c>
      <c r="F75" s="23">
        <f t="shared" si="10"/>
        <v>105339000</v>
      </c>
      <c r="G75" s="21">
        <f t="shared" si="10"/>
        <v>107839000</v>
      </c>
      <c r="H75" s="21">
        <f>SUM(H70:H74)</f>
        <v>0</v>
      </c>
      <c r="I75" s="24">
        <f t="shared" si="10"/>
        <v>90578328</v>
      </c>
      <c r="J75" s="25">
        <f t="shared" si="10"/>
        <v>94615000</v>
      </c>
      <c r="K75" s="21">
        <f t="shared" si="10"/>
        <v>102862670</v>
      </c>
      <c r="L75" s="22">
        <f t="shared" si="10"/>
        <v>111052720</v>
      </c>
    </row>
    <row r="76" spans="1:12" ht="13.5">
      <c r="A76" s="86" t="s">
        <v>25</v>
      </c>
      <c r="B76" s="39"/>
      <c r="C76" s="6">
        <v>7762000</v>
      </c>
      <c r="D76" s="6">
        <v>5790040</v>
      </c>
      <c r="E76" s="7">
        <v>10014000</v>
      </c>
      <c r="F76" s="8">
        <v>7917000</v>
      </c>
      <c r="G76" s="6">
        <v>8316000</v>
      </c>
      <c r="H76" s="6"/>
      <c r="I76" s="9">
        <v>767728</v>
      </c>
      <c r="J76" s="10">
        <v>350000</v>
      </c>
      <c r="K76" s="6">
        <v>371000</v>
      </c>
      <c r="L76" s="7">
        <v>391405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1558205</v>
      </c>
      <c r="D79" s="6">
        <v>68347866</v>
      </c>
      <c r="E79" s="7">
        <v>30489000</v>
      </c>
      <c r="F79" s="8">
        <v>27652000</v>
      </c>
      <c r="G79" s="6">
        <v>26823000</v>
      </c>
      <c r="H79" s="6"/>
      <c r="I79" s="9">
        <v>30401650</v>
      </c>
      <c r="J79" s="10">
        <v>44956336</v>
      </c>
      <c r="K79" s="6">
        <v>41552101</v>
      </c>
      <c r="L79" s="7">
        <v>47405411</v>
      </c>
    </row>
    <row r="80" spans="1:12" ht="13.5">
      <c r="A80" s="87" t="s">
        <v>46</v>
      </c>
      <c r="B80" s="71"/>
      <c r="C80" s="72">
        <f>SUM(C68:C69)</f>
        <v>104764341</v>
      </c>
      <c r="D80" s="72">
        <f aca="true" t="shared" si="11" ref="D80:L80">SUM(D68:D69)</f>
        <v>196142783</v>
      </c>
      <c r="E80" s="73">
        <f t="shared" si="11"/>
        <v>178066550</v>
      </c>
      <c r="F80" s="74">
        <f t="shared" si="11"/>
        <v>196558000</v>
      </c>
      <c r="G80" s="72">
        <f t="shared" si="11"/>
        <v>203628000</v>
      </c>
      <c r="H80" s="72">
        <f>SUM(H68:H69)</f>
        <v>0</v>
      </c>
      <c r="I80" s="75">
        <f t="shared" si="11"/>
        <v>180455558</v>
      </c>
      <c r="J80" s="76">
        <f t="shared" si="11"/>
        <v>207431336</v>
      </c>
      <c r="K80" s="72">
        <f t="shared" si="11"/>
        <v>219306171</v>
      </c>
      <c r="L80" s="73">
        <f t="shared" si="11"/>
        <v>237497559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1.6996584268802515</v>
      </c>
      <c r="D82" s="95">
        <f t="shared" si="12"/>
        <v>1.1022612729650485</v>
      </c>
      <c r="E82" s="96">
        <f t="shared" si="12"/>
        <v>1.5572437277876827</v>
      </c>
      <c r="F82" s="97">
        <f t="shared" si="12"/>
        <v>1.5185555356746472</v>
      </c>
      <c r="G82" s="95">
        <f t="shared" si="12"/>
        <v>1.4271705885065245</v>
      </c>
      <c r="H82" s="95">
        <f t="shared" si="12"/>
        <v>0.9532987181542445</v>
      </c>
      <c r="I82" s="98">
        <f t="shared" si="12"/>
        <v>1.950878715571483</v>
      </c>
      <c r="J82" s="99">
        <f t="shared" si="12"/>
        <v>1.5478392536906163</v>
      </c>
      <c r="K82" s="95">
        <f t="shared" si="12"/>
        <v>2.2339265101741734</v>
      </c>
      <c r="L82" s="96">
        <f t="shared" si="12"/>
        <v>1.0389008514578675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3.5577969475124274</v>
      </c>
      <c r="D83" s="95">
        <f t="shared" si="13"/>
        <v>2.1326157882444567</v>
      </c>
      <c r="E83" s="96">
        <f t="shared" si="13"/>
        <v>1.5979411008953655</v>
      </c>
      <c r="F83" s="97">
        <f t="shared" si="13"/>
        <v>1.3565403953279425</v>
      </c>
      <c r="G83" s="95">
        <f t="shared" si="13"/>
        <v>1.4529323000824401</v>
      </c>
      <c r="H83" s="95">
        <f t="shared" si="13"/>
        <v>0</v>
      </c>
      <c r="I83" s="98">
        <f t="shared" si="13"/>
        <v>1.3491589847300154</v>
      </c>
      <c r="J83" s="99">
        <f t="shared" si="13"/>
        <v>2.088317345578433</v>
      </c>
      <c r="K83" s="95">
        <f t="shared" si="13"/>
        <v>1.6865260519267207</v>
      </c>
      <c r="L83" s="96">
        <f t="shared" si="13"/>
        <v>1.169753828395661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0.043</v>
      </c>
      <c r="D84" s="95">
        <f t="shared" si="14"/>
        <v>0.093</v>
      </c>
      <c r="E84" s="96">
        <f t="shared" si="14"/>
        <v>0.072</v>
      </c>
      <c r="F84" s="97">
        <f t="shared" si="14"/>
        <v>0.079</v>
      </c>
      <c r="G84" s="95">
        <f t="shared" si="14"/>
        <v>0.081</v>
      </c>
      <c r="H84" s="95">
        <f t="shared" si="14"/>
        <v>0</v>
      </c>
      <c r="I84" s="98">
        <f t="shared" si="14"/>
        <v>0.072</v>
      </c>
      <c r="J84" s="99">
        <f t="shared" si="14"/>
        <v>0.072</v>
      </c>
      <c r="K84" s="95">
        <f t="shared" si="14"/>
        <v>0.071</v>
      </c>
      <c r="L84" s="96">
        <f t="shared" si="14"/>
        <v>0.076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0.15</v>
      </c>
      <c r="D85" s="95">
        <f t="shared" si="15"/>
        <v>0.16</v>
      </c>
      <c r="E85" s="96">
        <f t="shared" si="15"/>
        <v>0.13</v>
      </c>
      <c r="F85" s="97">
        <f t="shared" si="15"/>
        <v>0.12</v>
      </c>
      <c r="G85" s="95">
        <f t="shared" si="15"/>
        <v>0.13</v>
      </c>
      <c r="H85" s="95">
        <f t="shared" si="15"/>
        <v>0</v>
      </c>
      <c r="I85" s="98">
        <f t="shared" si="15"/>
        <v>0.12</v>
      </c>
      <c r="J85" s="99">
        <f t="shared" si="15"/>
        <v>0.14</v>
      </c>
      <c r="K85" s="95">
        <f t="shared" si="15"/>
        <v>0.13</v>
      </c>
      <c r="L85" s="96">
        <f t="shared" si="15"/>
        <v>0.12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140908172</v>
      </c>
      <c r="G90" s="11"/>
      <c r="H90" s="11">
        <v>117763976</v>
      </c>
      <c r="I90" s="14"/>
      <c r="J90" s="15">
        <v>139921336</v>
      </c>
      <c r="K90" s="11">
        <v>144785770</v>
      </c>
      <c r="L90" s="27">
        <v>158849537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140908172</v>
      </c>
      <c r="G93" s="72">
        <f t="shared" si="16"/>
        <v>0</v>
      </c>
      <c r="H93" s="72">
        <f>SUM(H89:H92)</f>
        <v>117763976</v>
      </c>
      <c r="I93" s="75">
        <f t="shared" si="16"/>
        <v>0</v>
      </c>
      <c r="J93" s="76">
        <f t="shared" si="16"/>
        <v>139921336</v>
      </c>
      <c r="K93" s="72">
        <f t="shared" si="16"/>
        <v>144785770</v>
      </c>
      <c r="L93" s="121">
        <f t="shared" si="16"/>
        <v>158849537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192858271</v>
      </c>
      <c r="D5" s="40">
        <f aca="true" t="shared" si="0" ref="D5:L5">SUM(D11:D18)</f>
        <v>233581408</v>
      </c>
      <c r="E5" s="41">
        <f t="shared" si="0"/>
        <v>289000263</v>
      </c>
      <c r="F5" s="42">
        <f t="shared" si="0"/>
        <v>240211000</v>
      </c>
      <c r="G5" s="40">
        <f t="shared" si="0"/>
        <v>243231514</v>
      </c>
      <c r="H5" s="40">
        <f>SUM(H11:H18)</f>
        <v>295603936</v>
      </c>
      <c r="I5" s="43">
        <f t="shared" si="0"/>
        <v>252614260</v>
      </c>
      <c r="J5" s="44">
        <f t="shared" si="0"/>
        <v>301005000</v>
      </c>
      <c r="K5" s="40">
        <f t="shared" si="0"/>
        <v>324486000</v>
      </c>
      <c r="L5" s="41">
        <f t="shared" si="0"/>
        <v>357935000</v>
      </c>
    </row>
    <row r="6" spans="1:12" ht="13.5">
      <c r="A6" s="46" t="s">
        <v>19</v>
      </c>
      <c r="B6" s="47"/>
      <c r="C6" s="6">
        <v>61832436</v>
      </c>
      <c r="D6" s="6">
        <v>87234870</v>
      </c>
      <c r="E6" s="7">
        <v>131630541</v>
      </c>
      <c r="F6" s="8">
        <v>109519000</v>
      </c>
      <c r="G6" s="6">
        <v>127160000</v>
      </c>
      <c r="H6" s="6">
        <v>114191149</v>
      </c>
      <c r="I6" s="9">
        <v>100167675</v>
      </c>
      <c r="J6" s="10">
        <v>124505000</v>
      </c>
      <c r="K6" s="6">
        <v>108486000</v>
      </c>
      <c r="L6" s="7">
        <v>100100000</v>
      </c>
    </row>
    <row r="7" spans="1:12" ht="13.5">
      <c r="A7" s="46" t="s">
        <v>20</v>
      </c>
      <c r="B7" s="47"/>
      <c r="C7" s="6">
        <v>9328871</v>
      </c>
      <c r="D7" s="6">
        <v>12000000</v>
      </c>
      <c r="E7" s="7">
        <v>22000000</v>
      </c>
      <c r="F7" s="8">
        <v>13304000</v>
      </c>
      <c r="G7" s="6">
        <v>13163000</v>
      </c>
      <c r="H7" s="6">
        <v>13131978</v>
      </c>
      <c r="I7" s="9">
        <v>11519281</v>
      </c>
      <c r="J7" s="10">
        <v>16000000</v>
      </c>
      <c r="K7" s="6">
        <v>23000000</v>
      </c>
      <c r="L7" s="7">
        <v>36000000</v>
      </c>
    </row>
    <row r="8" spans="1:12" ht="13.5">
      <c r="A8" s="46" t="s">
        <v>21</v>
      </c>
      <c r="B8" s="47"/>
      <c r="C8" s="6">
        <v>70476640</v>
      </c>
      <c r="D8" s="6">
        <v>33576602</v>
      </c>
      <c r="E8" s="7">
        <v>86270779</v>
      </c>
      <c r="F8" s="8">
        <v>107388000</v>
      </c>
      <c r="G8" s="6">
        <v>102545895</v>
      </c>
      <c r="H8" s="6">
        <v>86229998</v>
      </c>
      <c r="I8" s="9">
        <v>75640438</v>
      </c>
      <c r="J8" s="10">
        <v>124000000</v>
      </c>
      <c r="K8" s="6">
        <v>103000000</v>
      </c>
      <c r="L8" s="7">
        <v>110000000</v>
      </c>
    </row>
    <row r="9" spans="1:12" ht="13.5">
      <c r="A9" s="46" t="s">
        <v>22</v>
      </c>
      <c r="B9" s="47"/>
      <c r="C9" s="6">
        <v>18200476</v>
      </c>
      <c r="D9" s="6">
        <v>38683879</v>
      </c>
      <c r="E9" s="7">
        <v>20508502</v>
      </c>
      <c r="F9" s="8">
        <v>2500000</v>
      </c>
      <c r="G9" s="6">
        <v>-6500000</v>
      </c>
      <c r="H9" s="6">
        <v>33655535</v>
      </c>
      <c r="I9" s="9">
        <v>29522401</v>
      </c>
      <c r="J9" s="10">
        <v>30000000</v>
      </c>
      <c r="K9" s="6">
        <v>63000000</v>
      </c>
      <c r="L9" s="7">
        <v>88000000</v>
      </c>
    </row>
    <row r="10" spans="1:12" ht="13.5">
      <c r="A10" s="46" t="s">
        <v>23</v>
      </c>
      <c r="B10" s="47"/>
      <c r="C10" s="6"/>
      <c r="D10" s="6">
        <v>10000000</v>
      </c>
      <c r="E10" s="7"/>
      <c r="F10" s="8"/>
      <c r="G10" s="6"/>
      <c r="H10" s="6">
        <v>14274552</v>
      </c>
      <c r="I10" s="9"/>
      <c r="J10" s="10"/>
      <c r="K10" s="6">
        <v>5000000</v>
      </c>
      <c r="L10" s="7">
        <v>5335000</v>
      </c>
    </row>
    <row r="11" spans="1:12" ht="13.5">
      <c r="A11" s="48" t="s">
        <v>24</v>
      </c>
      <c r="B11" s="47"/>
      <c r="C11" s="21">
        <f>SUM(C6:C10)</f>
        <v>159838423</v>
      </c>
      <c r="D11" s="21">
        <f aca="true" t="shared" si="1" ref="D11:L11">SUM(D6:D10)</f>
        <v>181495351</v>
      </c>
      <c r="E11" s="22">
        <f t="shared" si="1"/>
        <v>260409822</v>
      </c>
      <c r="F11" s="23">
        <f t="shared" si="1"/>
        <v>232711000</v>
      </c>
      <c r="G11" s="21">
        <f t="shared" si="1"/>
        <v>236368895</v>
      </c>
      <c r="H11" s="21">
        <f>SUM(H6:H10)</f>
        <v>261483212</v>
      </c>
      <c r="I11" s="24">
        <f t="shared" si="1"/>
        <v>216849795</v>
      </c>
      <c r="J11" s="25">
        <f t="shared" si="1"/>
        <v>294505000</v>
      </c>
      <c r="K11" s="21">
        <f t="shared" si="1"/>
        <v>302486000</v>
      </c>
      <c r="L11" s="22">
        <f t="shared" si="1"/>
        <v>339435000</v>
      </c>
    </row>
    <row r="12" spans="1:12" ht="13.5">
      <c r="A12" s="49" t="s">
        <v>25</v>
      </c>
      <c r="B12" s="39"/>
      <c r="C12" s="6">
        <v>32963652</v>
      </c>
      <c r="D12" s="6">
        <v>47158700</v>
      </c>
      <c r="E12" s="7">
        <v>23198413</v>
      </c>
      <c r="F12" s="8">
        <v>7500000</v>
      </c>
      <c r="G12" s="6">
        <v>4900000</v>
      </c>
      <c r="H12" s="6">
        <v>2627769</v>
      </c>
      <c r="I12" s="9">
        <v>2729748</v>
      </c>
      <c r="J12" s="10"/>
      <c r="K12" s="6">
        <v>11000000</v>
      </c>
      <c r="L12" s="7">
        <v>7000000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56196</v>
      </c>
      <c r="D15" s="6">
        <v>4927357</v>
      </c>
      <c r="E15" s="7">
        <v>5392028</v>
      </c>
      <c r="F15" s="8"/>
      <c r="G15" s="6">
        <v>1962619</v>
      </c>
      <c r="H15" s="6">
        <v>31492955</v>
      </c>
      <c r="I15" s="9">
        <v>33034717</v>
      </c>
      <c r="J15" s="10">
        <v>6500000</v>
      </c>
      <c r="K15" s="6">
        <v>11000000</v>
      </c>
      <c r="L15" s="7">
        <v>11500000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15000000</v>
      </c>
      <c r="G20" s="53">
        <f t="shared" si="2"/>
        <v>15000000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>
        <v>12000000</v>
      </c>
      <c r="G21" s="6">
        <v>12000000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3000000</v>
      </c>
      <c r="G24" s="6">
        <v>3000000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15000000</v>
      </c>
      <c r="G26" s="21">
        <f t="shared" si="3"/>
        <v>15000000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61832436</v>
      </c>
      <c r="D36" s="6">
        <f t="shared" si="4"/>
        <v>87234870</v>
      </c>
      <c r="E36" s="7">
        <f t="shared" si="4"/>
        <v>131630541</v>
      </c>
      <c r="F36" s="8">
        <f t="shared" si="4"/>
        <v>121519000</v>
      </c>
      <c r="G36" s="6">
        <f t="shared" si="4"/>
        <v>139160000</v>
      </c>
      <c r="H36" s="6">
        <f>H6+H21</f>
        <v>114191149</v>
      </c>
      <c r="I36" s="9">
        <f t="shared" si="4"/>
        <v>100167675</v>
      </c>
      <c r="J36" s="10">
        <f t="shared" si="4"/>
        <v>124505000</v>
      </c>
      <c r="K36" s="6">
        <f t="shared" si="4"/>
        <v>108486000</v>
      </c>
      <c r="L36" s="7">
        <f t="shared" si="4"/>
        <v>100100000</v>
      </c>
    </row>
    <row r="37" spans="1:12" ht="13.5">
      <c r="A37" s="46" t="s">
        <v>20</v>
      </c>
      <c r="B37" s="47"/>
      <c r="C37" s="6">
        <f t="shared" si="4"/>
        <v>9328871</v>
      </c>
      <c r="D37" s="6">
        <f t="shared" si="4"/>
        <v>12000000</v>
      </c>
      <c r="E37" s="7">
        <f t="shared" si="4"/>
        <v>22000000</v>
      </c>
      <c r="F37" s="8">
        <f t="shared" si="4"/>
        <v>13304000</v>
      </c>
      <c r="G37" s="6">
        <f t="shared" si="4"/>
        <v>13163000</v>
      </c>
      <c r="H37" s="6">
        <f>H7+H22</f>
        <v>13131978</v>
      </c>
      <c r="I37" s="9">
        <f t="shared" si="4"/>
        <v>11519281</v>
      </c>
      <c r="J37" s="10">
        <f t="shared" si="4"/>
        <v>16000000</v>
      </c>
      <c r="K37" s="6">
        <f t="shared" si="4"/>
        <v>23000000</v>
      </c>
      <c r="L37" s="7">
        <f t="shared" si="4"/>
        <v>36000000</v>
      </c>
    </row>
    <row r="38" spans="1:12" ht="13.5">
      <c r="A38" s="46" t="s">
        <v>21</v>
      </c>
      <c r="B38" s="47"/>
      <c r="C38" s="6">
        <f t="shared" si="4"/>
        <v>70476640</v>
      </c>
      <c r="D38" s="6">
        <f t="shared" si="4"/>
        <v>33576602</v>
      </c>
      <c r="E38" s="7">
        <f t="shared" si="4"/>
        <v>86270779</v>
      </c>
      <c r="F38" s="8">
        <f t="shared" si="4"/>
        <v>107388000</v>
      </c>
      <c r="G38" s="6">
        <f t="shared" si="4"/>
        <v>102545895</v>
      </c>
      <c r="H38" s="6">
        <f>H8+H23</f>
        <v>86229998</v>
      </c>
      <c r="I38" s="9">
        <f t="shared" si="4"/>
        <v>75640438</v>
      </c>
      <c r="J38" s="10">
        <f t="shared" si="4"/>
        <v>124000000</v>
      </c>
      <c r="K38" s="6">
        <f t="shared" si="4"/>
        <v>103000000</v>
      </c>
      <c r="L38" s="7">
        <f t="shared" si="4"/>
        <v>110000000</v>
      </c>
    </row>
    <row r="39" spans="1:12" ht="13.5">
      <c r="A39" s="46" t="s">
        <v>22</v>
      </c>
      <c r="B39" s="47"/>
      <c r="C39" s="6">
        <f t="shared" si="4"/>
        <v>18200476</v>
      </c>
      <c r="D39" s="6">
        <f t="shared" si="4"/>
        <v>38683879</v>
      </c>
      <c r="E39" s="7">
        <f t="shared" si="4"/>
        <v>20508502</v>
      </c>
      <c r="F39" s="8">
        <f t="shared" si="4"/>
        <v>5500000</v>
      </c>
      <c r="G39" s="6">
        <f t="shared" si="4"/>
        <v>-3500000</v>
      </c>
      <c r="H39" s="6">
        <f>H9+H24</f>
        <v>33655535</v>
      </c>
      <c r="I39" s="9">
        <f t="shared" si="4"/>
        <v>29522401</v>
      </c>
      <c r="J39" s="10">
        <f t="shared" si="4"/>
        <v>30000000</v>
      </c>
      <c r="K39" s="6">
        <f t="shared" si="4"/>
        <v>63000000</v>
      </c>
      <c r="L39" s="7">
        <f t="shared" si="4"/>
        <v>88000000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10000000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14274552</v>
      </c>
      <c r="I40" s="9">
        <f t="shared" si="4"/>
        <v>0</v>
      </c>
      <c r="J40" s="10">
        <f t="shared" si="4"/>
        <v>0</v>
      </c>
      <c r="K40" s="6">
        <f t="shared" si="4"/>
        <v>5000000</v>
      </c>
      <c r="L40" s="7">
        <f t="shared" si="4"/>
        <v>5335000</v>
      </c>
    </row>
    <row r="41" spans="1:12" ht="13.5">
      <c r="A41" s="48" t="s">
        <v>24</v>
      </c>
      <c r="B41" s="47"/>
      <c r="C41" s="21">
        <f>SUM(C36:C40)</f>
        <v>159838423</v>
      </c>
      <c r="D41" s="21">
        <f aca="true" t="shared" si="5" ref="D41:L41">SUM(D36:D40)</f>
        <v>181495351</v>
      </c>
      <c r="E41" s="22">
        <f t="shared" si="5"/>
        <v>260409822</v>
      </c>
      <c r="F41" s="23">
        <f t="shared" si="5"/>
        <v>247711000</v>
      </c>
      <c r="G41" s="21">
        <f t="shared" si="5"/>
        <v>251368895</v>
      </c>
      <c r="H41" s="21">
        <f>SUM(H36:H40)</f>
        <v>261483212</v>
      </c>
      <c r="I41" s="24">
        <f t="shared" si="5"/>
        <v>216849795</v>
      </c>
      <c r="J41" s="25">
        <f t="shared" si="5"/>
        <v>294505000</v>
      </c>
      <c r="K41" s="21">
        <f t="shared" si="5"/>
        <v>302486000</v>
      </c>
      <c r="L41" s="22">
        <f t="shared" si="5"/>
        <v>339435000</v>
      </c>
    </row>
    <row r="42" spans="1:12" ht="13.5">
      <c r="A42" s="49" t="s">
        <v>25</v>
      </c>
      <c r="B42" s="39"/>
      <c r="C42" s="6">
        <f t="shared" si="4"/>
        <v>32963652</v>
      </c>
      <c r="D42" s="6">
        <f t="shared" si="4"/>
        <v>47158700</v>
      </c>
      <c r="E42" s="61">
        <f t="shared" si="4"/>
        <v>23198413</v>
      </c>
      <c r="F42" s="62">
        <f t="shared" si="4"/>
        <v>7500000</v>
      </c>
      <c r="G42" s="60">
        <f t="shared" si="4"/>
        <v>4900000</v>
      </c>
      <c r="H42" s="60">
        <f t="shared" si="4"/>
        <v>2627769</v>
      </c>
      <c r="I42" s="63">
        <f t="shared" si="4"/>
        <v>2729748</v>
      </c>
      <c r="J42" s="64">
        <f t="shared" si="4"/>
        <v>0</v>
      </c>
      <c r="K42" s="60">
        <f t="shared" si="4"/>
        <v>11000000</v>
      </c>
      <c r="L42" s="61">
        <f t="shared" si="4"/>
        <v>7000000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56196</v>
      </c>
      <c r="D45" s="6">
        <f t="shared" si="4"/>
        <v>4927357</v>
      </c>
      <c r="E45" s="61">
        <f t="shared" si="4"/>
        <v>5392028</v>
      </c>
      <c r="F45" s="62">
        <f t="shared" si="4"/>
        <v>0</v>
      </c>
      <c r="G45" s="60">
        <f t="shared" si="4"/>
        <v>1962619</v>
      </c>
      <c r="H45" s="60">
        <f t="shared" si="4"/>
        <v>31492955</v>
      </c>
      <c r="I45" s="63">
        <f t="shared" si="4"/>
        <v>33034717</v>
      </c>
      <c r="J45" s="64">
        <f t="shared" si="4"/>
        <v>6500000</v>
      </c>
      <c r="K45" s="60">
        <f t="shared" si="4"/>
        <v>11000000</v>
      </c>
      <c r="L45" s="61">
        <f t="shared" si="4"/>
        <v>11500000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192858271</v>
      </c>
      <c r="D49" s="72">
        <f aca="true" t="shared" si="6" ref="D49:L49">SUM(D41:D48)</f>
        <v>233581408</v>
      </c>
      <c r="E49" s="73">
        <f t="shared" si="6"/>
        <v>289000263</v>
      </c>
      <c r="F49" s="74">
        <f t="shared" si="6"/>
        <v>255211000</v>
      </c>
      <c r="G49" s="72">
        <f t="shared" si="6"/>
        <v>258231514</v>
      </c>
      <c r="H49" s="72">
        <f>SUM(H41:H48)</f>
        <v>295603936</v>
      </c>
      <c r="I49" s="75">
        <f t="shared" si="6"/>
        <v>252614260</v>
      </c>
      <c r="J49" s="76">
        <f t="shared" si="6"/>
        <v>301005000</v>
      </c>
      <c r="K49" s="72">
        <f t="shared" si="6"/>
        <v>324486000</v>
      </c>
      <c r="L49" s="73">
        <f t="shared" si="6"/>
        <v>357935000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-353109010</v>
      </c>
      <c r="D52" s="6">
        <v>353109010</v>
      </c>
      <c r="E52" s="7">
        <v>743631837</v>
      </c>
      <c r="F52" s="8">
        <v>826689837</v>
      </c>
      <c r="G52" s="6">
        <v>844330837</v>
      </c>
      <c r="H52" s="6"/>
      <c r="I52" s="9">
        <v>701891801</v>
      </c>
      <c r="J52" s="10">
        <v>2443430739</v>
      </c>
      <c r="K52" s="6">
        <v>2279025254</v>
      </c>
      <c r="L52" s="7">
        <v>2351509279</v>
      </c>
    </row>
    <row r="53" spans="1:12" ht="13.5">
      <c r="A53" s="79" t="s">
        <v>20</v>
      </c>
      <c r="B53" s="47"/>
      <c r="C53" s="6">
        <v>-100578803</v>
      </c>
      <c r="D53" s="6">
        <v>100578803</v>
      </c>
      <c r="E53" s="7">
        <v>1275387800</v>
      </c>
      <c r="F53" s="8">
        <v>1298387900</v>
      </c>
      <c r="G53" s="6">
        <v>1298246900</v>
      </c>
      <c r="H53" s="6"/>
      <c r="I53" s="9">
        <v>1268431211</v>
      </c>
      <c r="J53" s="10">
        <v>1321387900</v>
      </c>
      <c r="K53" s="6">
        <v>1353387900</v>
      </c>
      <c r="L53" s="7">
        <v>1154404138</v>
      </c>
    </row>
    <row r="54" spans="1:12" ht="13.5">
      <c r="A54" s="79" t="s">
        <v>21</v>
      </c>
      <c r="B54" s="47"/>
      <c r="C54" s="6">
        <v>57525012</v>
      </c>
      <c r="D54" s="6">
        <v>57525012</v>
      </c>
      <c r="E54" s="7">
        <v>566186993</v>
      </c>
      <c r="F54" s="8">
        <v>619293993</v>
      </c>
      <c r="G54" s="6">
        <v>614451888</v>
      </c>
      <c r="H54" s="6"/>
      <c r="I54" s="9">
        <v>555586651</v>
      </c>
      <c r="J54" s="10">
        <v>1672400993</v>
      </c>
      <c r="K54" s="6">
        <v>1725507993</v>
      </c>
      <c r="L54" s="7">
        <v>1778614993</v>
      </c>
    </row>
    <row r="55" spans="1:12" ht="13.5">
      <c r="A55" s="79" t="s">
        <v>22</v>
      </c>
      <c r="B55" s="47"/>
      <c r="C55" s="6">
        <v>-88333795</v>
      </c>
      <c r="D55" s="6">
        <v>88333795</v>
      </c>
      <c r="E55" s="7">
        <v>136287478</v>
      </c>
      <c r="F55" s="8">
        <v>186287478</v>
      </c>
      <c r="G55" s="6">
        <v>177287478</v>
      </c>
      <c r="H55" s="6"/>
      <c r="I55" s="9">
        <v>238225058</v>
      </c>
      <c r="J55" s="10">
        <v>236287478</v>
      </c>
      <c r="K55" s="6">
        <v>286287478</v>
      </c>
      <c r="L55" s="7">
        <v>336287478</v>
      </c>
    </row>
    <row r="56" spans="1:12" ht="13.5">
      <c r="A56" s="79" t="s">
        <v>23</v>
      </c>
      <c r="B56" s="47"/>
      <c r="C56" s="6">
        <v>5981187640</v>
      </c>
      <c r="D56" s="6">
        <v>5115964376</v>
      </c>
      <c r="E56" s="7">
        <v>3374847384</v>
      </c>
      <c r="F56" s="8">
        <v>3945398367</v>
      </c>
      <c r="G56" s="6">
        <v>3945398367</v>
      </c>
      <c r="H56" s="6"/>
      <c r="I56" s="9">
        <v>2813406572</v>
      </c>
      <c r="J56" s="10">
        <v>103497890</v>
      </c>
      <c r="K56" s="6">
        <v>165209700</v>
      </c>
      <c r="L56" s="7">
        <v>210983762</v>
      </c>
    </row>
    <row r="57" spans="1:12" ht="13.5">
      <c r="A57" s="80" t="s">
        <v>24</v>
      </c>
      <c r="B57" s="47"/>
      <c r="C57" s="21">
        <f>SUM(C52:C56)</f>
        <v>5496691044</v>
      </c>
      <c r="D57" s="21">
        <f aca="true" t="shared" si="7" ref="D57:L57">SUM(D52:D56)</f>
        <v>5715510996</v>
      </c>
      <c r="E57" s="22">
        <f t="shared" si="7"/>
        <v>6096341492</v>
      </c>
      <c r="F57" s="23">
        <f t="shared" si="7"/>
        <v>6876057575</v>
      </c>
      <c r="G57" s="21">
        <f t="shared" si="7"/>
        <v>6879715470</v>
      </c>
      <c r="H57" s="21">
        <f>SUM(H52:H56)</f>
        <v>0</v>
      </c>
      <c r="I57" s="24">
        <f t="shared" si="7"/>
        <v>5577541293</v>
      </c>
      <c r="J57" s="25">
        <f t="shared" si="7"/>
        <v>5777005000</v>
      </c>
      <c r="K57" s="21">
        <f t="shared" si="7"/>
        <v>5809418325</v>
      </c>
      <c r="L57" s="22">
        <f t="shared" si="7"/>
        <v>5831799650</v>
      </c>
    </row>
    <row r="58" spans="1:12" ht="13.5">
      <c r="A58" s="77" t="s">
        <v>25</v>
      </c>
      <c r="B58" s="39"/>
      <c r="C58" s="6">
        <v>33454330</v>
      </c>
      <c r="D58" s="6">
        <v>33454330</v>
      </c>
      <c r="E58" s="7">
        <v>23832325</v>
      </c>
      <c r="F58" s="8">
        <v>23932325</v>
      </c>
      <c r="G58" s="6">
        <v>21332325</v>
      </c>
      <c r="H58" s="6"/>
      <c r="I58" s="9">
        <v>88116719</v>
      </c>
      <c r="J58" s="10">
        <v>17500000</v>
      </c>
      <c r="K58" s="6">
        <v>4067675</v>
      </c>
      <c r="L58" s="7">
        <v>14635350</v>
      </c>
    </row>
    <row r="59" spans="1:12" ht="13.5">
      <c r="A59" s="77" t="s">
        <v>26</v>
      </c>
      <c r="B59" s="39"/>
      <c r="C59" s="11">
        <v>10100</v>
      </c>
      <c r="D59" s="11">
        <v>10100</v>
      </c>
      <c r="E59" s="12">
        <v>10100</v>
      </c>
      <c r="F59" s="13">
        <v>10100</v>
      </c>
      <c r="G59" s="11">
        <v>10100</v>
      </c>
      <c r="H59" s="11"/>
      <c r="I59" s="14">
        <v>10100</v>
      </c>
      <c r="J59" s="15"/>
      <c r="K59" s="11"/>
      <c r="L59" s="12"/>
    </row>
    <row r="60" spans="1:12" ht="13.5">
      <c r="A60" s="77" t="s">
        <v>27</v>
      </c>
      <c r="B60" s="39"/>
      <c r="C60" s="6">
        <v>457151266</v>
      </c>
      <c r="D60" s="6">
        <v>271874000</v>
      </c>
      <c r="E60" s="7">
        <v>260791500</v>
      </c>
      <c r="F60" s="8">
        <v>93000000</v>
      </c>
      <c r="G60" s="6">
        <v>93000000</v>
      </c>
      <c r="H60" s="6"/>
      <c r="I60" s="9">
        <v>300653000</v>
      </c>
      <c r="J60" s="10">
        <v>260000000</v>
      </c>
      <c r="K60" s="6">
        <v>260000000</v>
      </c>
      <c r="L60" s="7">
        <v>260000000</v>
      </c>
    </row>
    <row r="61" spans="1:12" ht="13.5">
      <c r="A61" s="77" t="s">
        <v>28</v>
      </c>
      <c r="B61" s="39" t="s">
        <v>29</v>
      </c>
      <c r="C61" s="6">
        <v>1187837094</v>
      </c>
      <c r="D61" s="6"/>
      <c r="E61" s="7">
        <v>1163987</v>
      </c>
      <c r="F61" s="8"/>
      <c r="G61" s="6">
        <v>1962619</v>
      </c>
      <c r="H61" s="6"/>
      <c r="I61" s="9">
        <v>120236522</v>
      </c>
      <c r="J61" s="10">
        <v>6500000</v>
      </c>
      <c r="K61" s="6">
        <v>11000000</v>
      </c>
      <c r="L61" s="7">
        <v>11500000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7175143834</v>
      </c>
      <c r="D65" s="72">
        <f aca="true" t="shared" si="8" ref="D65:L65">SUM(D57:D64)</f>
        <v>6020849426</v>
      </c>
      <c r="E65" s="73">
        <f t="shared" si="8"/>
        <v>6382139404</v>
      </c>
      <c r="F65" s="74">
        <f t="shared" si="8"/>
        <v>6993000000</v>
      </c>
      <c r="G65" s="72">
        <f t="shared" si="8"/>
        <v>6996020514</v>
      </c>
      <c r="H65" s="72">
        <f>SUM(H57:H64)</f>
        <v>0</v>
      </c>
      <c r="I65" s="75">
        <f t="shared" si="8"/>
        <v>6086557634</v>
      </c>
      <c r="J65" s="82">
        <f t="shared" si="8"/>
        <v>6061005000</v>
      </c>
      <c r="K65" s="72">
        <f t="shared" si="8"/>
        <v>6084486000</v>
      </c>
      <c r="L65" s="73">
        <f t="shared" si="8"/>
        <v>6117935000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602559614</v>
      </c>
      <c r="D68" s="60">
        <v>720685484</v>
      </c>
      <c r="E68" s="61">
        <v>483685862</v>
      </c>
      <c r="F68" s="62">
        <v>87370000</v>
      </c>
      <c r="G68" s="60">
        <v>87370000</v>
      </c>
      <c r="H68" s="60"/>
      <c r="I68" s="63">
        <v>458952088</v>
      </c>
      <c r="J68" s="64">
        <v>604762000</v>
      </c>
      <c r="K68" s="60">
        <v>557402958</v>
      </c>
      <c r="L68" s="61">
        <v>530152329</v>
      </c>
    </row>
    <row r="69" spans="1:12" ht="13.5">
      <c r="A69" s="84" t="s">
        <v>43</v>
      </c>
      <c r="B69" s="39" t="s">
        <v>44</v>
      </c>
      <c r="C69" s="60">
        <f>SUM(C75:C79)</f>
        <v>41532840</v>
      </c>
      <c r="D69" s="60">
        <f aca="true" t="shared" si="9" ref="D69:L69">SUM(D75:D79)</f>
        <v>99626299</v>
      </c>
      <c r="E69" s="61">
        <f t="shared" si="9"/>
        <v>112585382</v>
      </c>
      <c r="F69" s="62">
        <f t="shared" si="9"/>
        <v>71923000</v>
      </c>
      <c r="G69" s="60">
        <f t="shared" si="9"/>
        <v>68763000</v>
      </c>
      <c r="H69" s="60">
        <f>SUM(H75:H79)</f>
        <v>0</v>
      </c>
      <c r="I69" s="63">
        <f t="shared" si="9"/>
        <v>122068563</v>
      </c>
      <c r="J69" s="64">
        <f t="shared" si="9"/>
        <v>83940000</v>
      </c>
      <c r="K69" s="60">
        <f t="shared" si="9"/>
        <v>89221680</v>
      </c>
      <c r="L69" s="61">
        <f t="shared" si="9"/>
        <v>94395549</v>
      </c>
    </row>
    <row r="70" spans="1:12" ht="13.5">
      <c r="A70" s="79" t="s">
        <v>19</v>
      </c>
      <c r="B70" s="47"/>
      <c r="C70" s="6">
        <v>7417441</v>
      </c>
      <c r="D70" s="6">
        <v>28110079</v>
      </c>
      <c r="E70" s="7">
        <v>32564210</v>
      </c>
      <c r="F70" s="8">
        <v>10103000</v>
      </c>
      <c r="G70" s="6">
        <v>10263000</v>
      </c>
      <c r="H70" s="6"/>
      <c r="I70" s="9">
        <v>11070000</v>
      </c>
      <c r="J70" s="10">
        <v>20620000</v>
      </c>
      <c r="K70" s="6">
        <v>21730680</v>
      </c>
      <c r="L70" s="7">
        <v>22991058</v>
      </c>
    </row>
    <row r="71" spans="1:12" ht="13.5">
      <c r="A71" s="79" t="s">
        <v>20</v>
      </c>
      <c r="B71" s="47"/>
      <c r="C71" s="6">
        <v>19234223</v>
      </c>
      <c r="D71" s="6">
        <v>18537835</v>
      </c>
      <c r="E71" s="7">
        <v>34900050</v>
      </c>
      <c r="F71" s="8">
        <v>15800000</v>
      </c>
      <c r="G71" s="6">
        <v>16800000</v>
      </c>
      <c r="H71" s="6"/>
      <c r="I71" s="9">
        <v>22000000</v>
      </c>
      <c r="J71" s="10">
        <v>22000000</v>
      </c>
      <c r="K71" s="6">
        <v>21709500</v>
      </c>
      <c r="L71" s="7">
        <v>22968651</v>
      </c>
    </row>
    <row r="72" spans="1:12" ht="13.5">
      <c r="A72" s="79" t="s">
        <v>21</v>
      </c>
      <c r="B72" s="47"/>
      <c r="C72" s="6">
        <v>5425758</v>
      </c>
      <c r="D72" s="6">
        <v>8807806</v>
      </c>
      <c r="E72" s="7">
        <v>22866263</v>
      </c>
      <c r="F72" s="8">
        <v>23011000</v>
      </c>
      <c r="G72" s="6">
        <v>21811000</v>
      </c>
      <c r="H72" s="6"/>
      <c r="I72" s="9">
        <v>44550000</v>
      </c>
      <c r="J72" s="10">
        <v>24550000</v>
      </c>
      <c r="K72" s="6">
        <v>29175450</v>
      </c>
      <c r="L72" s="7">
        <v>30867626</v>
      </c>
    </row>
    <row r="73" spans="1:12" ht="13.5">
      <c r="A73" s="79" t="s">
        <v>22</v>
      </c>
      <c r="B73" s="47"/>
      <c r="C73" s="6">
        <v>2506219</v>
      </c>
      <c r="D73" s="6">
        <v>2173522</v>
      </c>
      <c r="E73" s="7">
        <v>7306080</v>
      </c>
      <c r="F73" s="8">
        <v>5500000</v>
      </c>
      <c r="G73" s="6">
        <v>5500000</v>
      </c>
      <c r="H73" s="6"/>
      <c r="I73" s="9">
        <v>27000000</v>
      </c>
      <c r="J73" s="10">
        <v>7000000</v>
      </c>
      <c r="K73" s="6">
        <v>6354000</v>
      </c>
      <c r="L73" s="7">
        <v>6722532</v>
      </c>
    </row>
    <row r="74" spans="1:12" ht="13.5">
      <c r="A74" s="79" t="s">
        <v>23</v>
      </c>
      <c r="B74" s="47"/>
      <c r="C74" s="6">
        <v>210750</v>
      </c>
      <c r="D74" s="6">
        <v>139440</v>
      </c>
      <c r="E74" s="7">
        <v>479120</v>
      </c>
      <c r="F74" s="8">
        <v>762000</v>
      </c>
      <c r="G74" s="6">
        <v>600000</v>
      </c>
      <c r="H74" s="6"/>
      <c r="I74" s="9">
        <v>1312386</v>
      </c>
      <c r="J74" s="10">
        <v>800000</v>
      </c>
      <c r="K74" s="6">
        <v>847200</v>
      </c>
      <c r="L74" s="7">
        <v>896338</v>
      </c>
    </row>
    <row r="75" spans="1:12" ht="13.5">
      <c r="A75" s="85" t="s">
        <v>24</v>
      </c>
      <c r="B75" s="47"/>
      <c r="C75" s="21">
        <f>SUM(C70:C74)</f>
        <v>34794391</v>
      </c>
      <c r="D75" s="21">
        <f aca="true" t="shared" si="10" ref="D75:L75">SUM(D70:D74)</f>
        <v>57768682</v>
      </c>
      <c r="E75" s="22">
        <f t="shared" si="10"/>
        <v>98115723</v>
      </c>
      <c r="F75" s="23">
        <f t="shared" si="10"/>
        <v>55176000</v>
      </c>
      <c r="G75" s="21">
        <f t="shared" si="10"/>
        <v>54974000</v>
      </c>
      <c r="H75" s="21">
        <f>SUM(H70:H74)</f>
        <v>0</v>
      </c>
      <c r="I75" s="24">
        <f t="shared" si="10"/>
        <v>105932386</v>
      </c>
      <c r="J75" s="25">
        <f t="shared" si="10"/>
        <v>74970000</v>
      </c>
      <c r="K75" s="21">
        <f t="shared" si="10"/>
        <v>79816830</v>
      </c>
      <c r="L75" s="22">
        <f t="shared" si="10"/>
        <v>84446205</v>
      </c>
    </row>
    <row r="76" spans="1:12" ht="13.5">
      <c r="A76" s="86" t="s">
        <v>25</v>
      </c>
      <c r="B76" s="39"/>
      <c r="C76" s="6">
        <v>2035820</v>
      </c>
      <c r="D76" s="6">
        <v>1549737</v>
      </c>
      <c r="E76" s="7">
        <v>4101813</v>
      </c>
      <c r="F76" s="8">
        <v>5140000</v>
      </c>
      <c r="G76" s="6">
        <v>4224000</v>
      </c>
      <c r="H76" s="6"/>
      <c r="I76" s="9">
        <v>5250000</v>
      </c>
      <c r="J76" s="10">
        <v>2100000</v>
      </c>
      <c r="K76" s="6">
        <v>2223900</v>
      </c>
      <c r="L76" s="7">
        <v>2352886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4702629</v>
      </c>
      <c r="D79" s="6">
        <v>40307880</v>
      </c>
      <c r="E79" s="7">
        <v>10367846</v>
      </c>
      <c r="F79" s="8">
        <v>11607000</v>
      </c>
      <c r="G79" s="6">
        <v>9565000</v>
      </c>
      <c r="H79" s="6"/>
      <c r="I79" s="9">
        <v>10886177</v>
      </c>
      <c r="J79" s="10">
        <v>6870000</v>
      </c>
      <c r="K79" s="6">
        <v>7180950</v>
      </c>
      <c r="L79" s="7">
        <v>7596458</v>
      </c>
    </row>
    <row r="80" spans="1:12" ht="13.5">
      <c r="A80" s="87" t="s">
        <v>46</v>
      </c>
      <c r="B80" s="71"/>
      <c r="C80" s="72">
        <f>SUM(C68:C69)</f>
        <v>644092454</v>
      </c>
      <c r="D80" s="72">
        <f aca="true" t="shared" si="11" ref="D80:L80">SUM(D68:D69)</f>
        <v>820311783</v>
      </c>
      <c r="E80" s="73">
        <f t="shared" si="11"/>
        <v>596271244</v>
      </c>
      <c r="F80" s="74">
        <f t="shared" si="11"/>
        <v>159293000</v>
      </c>
      <c r="G80" s="72">
        <f t="shared" si="11"/>
        <v>156133000</v>
      </c>
      <c r="H80" s="72">
        <f>SUM(H68:H69)</f>
        <v>0</v>
      </c>
      <c r="I80" s="75">
        <f t="shared" si="11"/>
        <v>581020651</v>
      </c>
      <c r="J80" s="76">
        <f t="shared" si="11"/>
        <v>688702000</v>
      </c>
      <c r="K80" s="72">
        <f t="shared" si="11"/>
        <v>646624638</v>
      </c>
      <c r="L80" s="73">
        <f t="shared" si="11"/>
        <v>624547878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0.062445100349276264</v>
      </c>
      <c r="G82" s="95">
        <f t="shared" si="12"/>
        <v>0.06166964039043066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0.17168364427148908</v>
      </c>
      <c r="G83" s="95">
        <f t="shared" si="13"/>
        <v>0.17168364427148908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0.017</v>
      </c>
      <c r="E84" s="96">
        <f t="shared" si="14"/>
        <v>0.018</v>
      </c>
      <c r="F84" s="97">
        <f t="shared" si="14"/>
        <v>0.01</v>
      </c>
      <c r="G84" s="95">
        <f t="shared" si="14"/>
        <v>0.01</v>
      </c>
      <c r="H84" s="95">
        <f t="shared" si="14"/>
        <v>0</v>
      </c>
      <c r="I84" s="98">
        <f t="shared" si="14"/>
        <v>0.02</v>
      </c>
      <c r="J84" s="99">
        <f t="shared" si="14"/>
        <v>0.014</v>
      </c>
      <c r="K84" s="95">
        <f t="shared" si="14"/>
        <v>0.015</v>
      </c>
      <c r="L84" s="96">
        <f t="shared" si="14"/>
        <v>0.015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0.02</v>
      </c>
      <c r="E85" s="96">
        <f t="shared" si="15"/>
        <v>0.02</v>
      </c>
      <c r="F85" s="97">
        <f t="shared" si="15"/>
        <v>0.01</v>
      </c>
      <c r="G85" s="95">
        <f t="shared" si="15"/>
        <v>0.01</v>
      </c>
      <c r="H85" s="95">
        <f t="shared" si="15"/>
        <v>0</v>
      </c>
      <c r="I85" s="98">
        <f t="shared" si="15"/>
        <v>0.02</v>
      </c>
      <c r="J85" s="99">
        <f t="shared" si="15"/>
        <v>0.01</v>
      </c>
      <c r="K85" s="95">
        <f t="shared" si="15"/>
        <v>0.01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105227309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64568073</v>
      </c>
      <c r="I90" s="14"/>
      <c r="J90" s="15">
        <v>83940000</v>
      </c>
      <c r="K90" s="11">
        <v>89220750</v>
      </c>
      <c r="L90" s="27">
        <v>94395549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55797246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21226426</v>
      </c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246819054</v>
      </c>
      <c r="I93" s="75">
        <f t="shared" si="16"/>
        <v>0</v>
      </c>
      <c r="J93" s="76">
        <f t="shared" si="16"/>
        <v>83940000</v>
      </c>
      <c r="K93" s="72">
        <f t="shared" si="16"/>
        <v>89220750</v>
      </c>
      <c r="L93" s="121">
        <f t="shared" si="16"/>
        <v>94395549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823883818</v>
      </c>
      <c r="D5" s="40">
        <f aca="true" t="shared" si="0" ref="D5:L5">SUM(D11:D18)</f>
        <v>751234611</v>
      </c>
      <c r="E5" s="41">
        <f t="shared" si="0"/>
        <v>702363000</v>
      </c>
      <c r="F5" s="42">
        <f t="shared" si="0"/>
        <v>207616580</v>
      </c>
      <c r="G5" s="40">
        <f t="shared" si="0"/>
        <v>207483580</v>
      </c>
      <c r="H5" s="40">
        <f>SUM(H11:H18)</f>
        <v>488801010</v>
      </c>
      <c r="I5" s="43">
        <f t="shared" si="0"/>
        <v>511426000</v>
      </c>
      <c r="J5" s="44">
        <f t="shared" si="0"/>
        <v>506001384</v>
      </c>
      <c r="K5" s="40">
        <f t="shared" si="0"/>
        <v>459943324</v>
      </c>
      <c r="L5" s="41">
        <f t="shared" si="0"/>
        <v>510548324</v>
      </c>
    </row>
    <row r="6" spans="1:12" ht="13.5">
      <c r="A6" s="46" t="s">
        <v>19</v>
      </c>
      <c r="B6" s="47"/>
      <c r="C6" s="6">
        <v>85405408</v>
      </c>
      <c r="D6" s="6">
        <v>484867761</v>
      </c>
      <c r="E6" s="7">
        <v>478318671</v>
      </c>
      <c r="F6" s="8">
        <v>99541219</v>
      </c>
      <c r="G6" s="6">
        <v>95481219</v>
      </c>
      <c r="H6" s="6">
        <v>313145621</v>
      </c>
      <c r="I6" s="9">
        <v>167545114</v>
      </c>
      <c r="J6" s="10">
        <v>163350421</v>
      </c>
      <c r="K6" s="6">
        <v>121224864</v>
      </c>
      <c r="L6" s="7">
        <v>129492864</v>
      </c>
    </row>
    <row r="7" spans="1:12" ht="13.5">
      <c r="A7" s="46" t="s">
        <v>20</v>
      </c>
      <c r="B7" s="47"/>
      <c r="C7" s="6">
        <v>9083074</v>
      </c>
      <c r="D7" s="6">
        <v>99208722</v>
      </c>
      <c r="E7" s="7">
        <v>62392786</v>
      </c>
      <c r="F7" s="8"/>
      <c r="G7" s="6"/>
      <c r="H7" s="6">
        <v>61673366</v>
      </c>
      <c r="I7" s="9">
        <v>92734525</v>
      </c>
      <c r="J7" s="10">
        <v>21700000</v>
      </c>
      <c r="K7" s="6">
        <v>10000000</v>
      </c>
      <c r="L7" s="7">
        <v>40000000</v>
      </c>
    </row>
    <row r="8" spans="1:12" ht="13.5">
      <c r="A8" s="46" t="s">
        <v>21</v>
      </c>
      <c r="B8" s="47"/>
      <c r="C8" s="6">
        <v>29834661</v>
      </c>
      <c r="D8" s="6">
        <v>62066764</v>
      </c>
      <c r="E8" s="7">
        <v>19206896</v>
      </c>
      <c r="F8" s="8">
        <v>30216454</v>
      </c>
      <c r="G8" s="6">
        <v>23216454</v>
      </c>
      <c r="H8" s="6">
        <v>17544339</v>
      </c>
      <c r="I8" s="9">
        <v>182124557</v>
      </c>
      <c r="J8" s="10">
        <v>97718020</v>
      </c>
      <c r="K8" s="6">
        <v>269113070</v>
      </c>
      <c r="L8" s="7">
        <v>298450070</v>
      </c>
    </row>
    <row r="9" spans="1:12" ht="13.5">
      <c r="A9" s="46" t="s">
        <v>22</v>
      </c>
      <c r="B9" s="47"/>
      <c r="C9" s="6">
        <v>19634326</v>
      </c>
      <c r="D9" s="6">
        <v>32281475</v>
      </c>
      <c r="E9" s="7">
        <v>6901375</v>
      </c>
      <c r="F9" s="8">
        <v>69000000</v>
      </c>
      <c r="G9" s="6">
        <v>69000000</v>
      </c>
      <c r="H9" s="6">
        <v>73140801</v>
      </c>
      <c r="I9" s="9"/>
      <c r="J9" s="10">
        <v>80614564</v>
      </c>
      <c r="K9" s="6">
        <v>43000000</v>
      </c>
      <c r="L9" s="7">
        <v>16000000</v>
      </c>
    </row>
    <row r="10" spans="1:12" ht="13.5">
      <c r="A10" s="46" t="s">
        <v>23</v>
      </c>
      <c r="B10" s="47"/>
      <c r="C10" s="6">
        <v>643081086</v>
      </c>
      <c r="D10" s="6">
        <v>69776700</v>
      </c>
      <c r="E10" s="7">
        <v>53206485</v>
      </c>
      <c r="F10" s="8"/>
      <c r="G10" s="6"/>
      <c r="H10" s="6">
        <v>800193</v>
      </c>
      <c r="I10" s="9">
        <v>4928147</v>
      </c>
      <c r="J10" s="10">
        <v>123465259</v>
      </c>
      <c r="K10" s="6"/>
      <c r="L10" s="7"/>
    </row>
    <row r="11" spans="1:12" ht="13.5">
      <c r="A11" s="48" t="s">
        <v>24</v>
      </c>
      <c r="B11" s="47"/>
      <c r="C11" s="21">
        <f>SUM(C6:C10)</f>
        <v>787038555</v>
      </c>
      <c r="D11" s="21">
        <f aca="true" t="shared" si="1" ref="D11:L11">SUM(D6:D10)</f>
        <v>748201422</v>
      </c>
      <c r="E11" s="22">
        <f t="shared" si="1"/>
        <v>620026213</v>
      </c>
      <c r="F11" s="23">
        <f t="shared" si="1"/>
        <v>198757673</v>
      </c>
      <c r="G11" s="21">
        <f t="shared" si="1"/>
        <v>187697673</v>
      </c>
      <c r="H11" s="21">
        <f>SUM(H6:H10)</f>
        <v>466304320</v>
      </c>
      <c r="I11" s="24">
        <f t="shared" si="1"/>
        <v>447332343</v>
      </c>
      <c r="J11" s="25">
        <f t="shared" si="1"/>
        <v>486848264</v>
      </c>
      <c r="K11" s="21">
        <f t="shared" si="1"/>
        <v>443337934</v>
      </c>
      <c r="L11" s="22">
        <f t="shared" si="1"/>
        <v>483942934</v>
      </c>
    </row>
    <row r="12" spans="1:12" ht="13.5">
      <c r="A12" s="49" t="s">
        <v>25</v>
      </c>
      <c r="B12" s="39"/>
      <c r="C12" s="6">
        <v>11301383</v>
      </c>
      <c r="D12" s="6"/>
      <c r="E12" s="7"/>
      <c r="F12" s="8">
        <v>7858907</v>
      </c>
      <c r="G12" s="6">
        <v>7985907</v>
      </c>
      <c r="H12" s="6">
        <v>12365527</v>
      </c>
      <c r="I12" s="9">
        <v>11120407</v>
      </c>
      <c r="J12" s="10">
        <v>19153120</v>
      </c>
      <c r="K12" s="6">
        <v>16605390</v>
      </c>
      <c r="L12" s="7">
        <v>26605390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>
        <v>4218000</v>
      </c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21079880</v>
      </c>
      <c r="D15" s="6">
        <v>3033189</v>
      </c>
      <c r="E15" s="7">
        <v>82336787</v>
      </c>
      <c r="F15" s="8">
        <v>1000000</v>
      </c>
      <c r="G15" s="6">
        <v>11800000</v>
      </c>
      <c r="H15" s="6">
        <v>10131163</v>
      </c>
      <c r="I15" s="9">
        <v>52973250</v>
      </c>
      <c r="J15" s="10"/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246000</v>
      </c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99923182</v>
      </c>
      <c r="D20" s="53">
        <f aca="true" t="shared" si="2" ref="D20:L20">SUM(D26:D33)</f>
        <v>100018589</v>
      </c>
      <c r="E20" s="54">
        <f t="shared" si="2"/>
        <v>0</v>
      </c>
      <c r="F20" s="55">
        <f t="shared" si="2"/>
        <v>279257510</v>
      </c>
      <c r="G20" s="53">
        <f t="shared" si="2"/>
        <v>438768829</v>
      </c>
      <c r="H20" s="53">
        <f>SUM(H26:H33)</f>
        <v>0</v>
      </c>
      <c r="I20" s="56">
        <f t="shared" si="2"/>
        <v>0</v>
      </c>
      <c r="J20" s="57">
        <f t="shared" si="2"/>
        <v>75217416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>
        <v>6829993</v>
      </c>
      <c r="D21" s="6"/>
      <c r="E21" s="7"/>
      <c r="F21" s="8">
        <v>205460590</v>
      </c>
      <c r="G21" s="6">
        <v>239760590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>
        <v>37915939</v>
      </c>
      <c r="D22" s="6">
        <v>4806452</v>
      </c>
      <c r="E22" s="7"/>
      <c r="F22" s="8">
        <v>21800000</v>
      </c>
      <c r="G22" s="6">
        <v>76944245</v>
      </c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>
        <v>27021495</v>
      </c>
      <c r="D23" s="6"/>
      <c r="E23" s="7"/>
      <c r="F23" s="8">
        <v>43000000</v>
      </c>
      <c r="G23" s="6">
        <v>105667829</v>
      </c>
      <c r="H23" s="6"/>
      <c r="I23" s="9"/>
      <c r="J23" s="10">
        <v>73268250</v>
      </c>
      <c r="K23" s="6"/>
      <c r="L23" s="7"/>
    </row>
    <row r="24" spans="1:12" ht="13.5">
      <c r="A24" s="46" t="s">
        <v>22</v>
      </c>
      <c r="B24" s="47"/>
      <c r="C24" s="6">
        <v>14158355</v>
      </c>
      <c r="D24" s="6"/>
      <c r="E24" s="7"/>
      <c r="F24" s="8"/>
      <c r="G24" s="6">
        <v>2279166</v>
      </c>
      <c r="H24" s="6"/>
      <c r="I24" s="9"/>
      <c r="J24" s="10">
        <v>1949166</v>
      </c>
      <c r="K24" s="6"/>
      <c r="L24" s="7"/>
    </row>
    <row r="25" spans="1:12" ht="13.5">
      <c r="A25" s="46" t="s">
        <v>23</v>
      </c>
      <c r="B25" s="47"/>
      <c r="C25" s="6"/>
      <c r="D25" s="6">
        <v>50656361</v>
      </c>
      <c r="E25" s="7"/>
      <c r="F25" s="8"/>
      <c r="G25" s="6">
        <v>2295000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85925782</v>
      </c>
      <c r="D26" s="21">
        <f t="shared" si="3"/>
        <v>55462813</v>
      </c>
      <c r="E26" s="22">
        <f t="shared" si="3"/>
        <v>0</v>
      </c>
      <c r="F26" s="23">
        <f t="shared" si="3"/>
        <v>270260590</v>
      </c>
      <c r="G26" s="21">
        <f t="shared" si="3"/>
        <v>426946830</v>
      </c>
      <c r="H26" s="21">
        <f>SUM(H21:H25)</f>
        <v>0</v>
      </c>
      <c r="I26" s="24">
        <f t="shared" si="3"/>
        <v>0</v>
      </c>
      <c r="J26" s="25">
        <f t="shared" si="3"/>
        <v>75217416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>
        <v>4699715</v>
      </c>
      <c r="D27" s="6">
        <v>8935439</v>
      </c>
      <c r="E27" s="7"/>
      <c r="F27" s="8">
        <v>1531920</v>
      </c>
      <c r="G27" s="6">
        <v>2581999</v>
      </c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9297685</v>
      </c>
      <c r="D30" s="6">
        <v>35620337</v>
      </c>
      <c r="E30" s="7"/>
      <c r="F30" s="8">
        <v>7465000</v>
      </c>
      <c r="G30" s="6">
        <v>9240000</v>
      </c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92235401</v>
      </c>
      <c r="D36" s="6">
        <f t="shared" si="4"/>
        <v>484867761</v>
      </c>
      <c r="E36" s="7">
        <f t="shared" si="4"/>
        <v>478318671</v>
      </c>
      <c r="F36" s="8">
        <f t="shared" si="4"/>
        <v>305001809</v>
      </c>
      <c r="G36" s="6">
        <f t="shared" si="4"/>
        <v>335241809</v>
      </c>
      <c r="H36" s="6">
        <f>H6+H21</f>
        <v>313145621</v>
      </c>
      <c r="I36" s="9">
        <f t="shared" si="4"/>
        <v>167545114</v>
      </c>
      <c r="J36" s="10">
        <f t="shared" si="4"/>
        <v>163350421</v>
      </c>
      <c r="K36" s="6">
        <f t="shared" si="4"/>
        <v>121224864</v>
      </c>
      <c r="L36" s="7">
        <f t="shared" si="4"/>
        <v>129492864</v>
      </c>
    </row>
    <row r="37" spans="1:12" ht="13.5">
      <c r="A37" s="46" t="s">
        <v>20</v>
      </c>
      <c r="B37" s="47"/>
      <c r="C37" s="6">
        <f t="shared" si="4"/>
        <v>46999013</v>
      </c>
      <c r="D37" s="6">
        <f t="shared" si="4"/>
        <v>104015174</v>
      </c>
      <c r="E37" s="7">
        <f t="shared" si="4"/>
        <v>62392786</v>
      </c>
      <c r="F37" s="8">
        <f t="shared" si="4"/>
        <v>21800000</v>
      </c>
      <c r="G37" s="6">
        <f t="shared" si="4"/>
        <v>76944245</v>
      </c>
      <c r="H37" s="6">
        <f>H7+H22</f>
        <v>61673366</v>
      </c>
      <c r="I37" s="9">
        <f t="shared" si="4"/>
        <v>92734525</v>
      </c>
      <c r="J37" s="10">
        <f t="shared" si="4"/>
        <v>21700000</v>
      </c>
      <c r="K37" s="6">
        <f t="shared" si="4"/>
        <v>10000000</v>
      </c>
      <c r="L37" s="7">
        <f t="shared" si="4"/>
        <v>40000000</v>
      </c>
    </row>
    <row r="38" spans="1:12" ht="13.5">
      <c r="A38" s="46" t="s">
        <v>21</v>
      </c>
      <c r="B38" s="47"/>
      <c r="C38" s="6">
        <f t="shared" si="4"/>
        <v>56856156</v>
      </c>
      <c r="D38" s="6">
        <f t="shared" si="4"/>
        <v>62066764</v>
      </c>
      <c r="E38" s="7">
        <f t="shared" si="4"/>
        <v>19206896</v>
      </c>
      <c r="F38" s="8">
        <f t="shared" si="4"/>
        <v>73216454</v>
      </c>
      <c r="G38" s="6">
        <f t="shared" si="4"/>
        <v>128884283</v>
      </c>
      <c r="H38" s="6">
        <f>H8+H23</f>
        <v>17544339</v>
      </c>
      <c r="I38" s="9">
        <f t="shared" si="4"/>
        <v>182124557</v>
      </c>
      <c r="J38" s="10">
        <f t="shared" si="4"/>
        <v>170986270</v>
      </c>
      <c r="K38" s="6">
        <f t="shared" si="4"/>
        <v>269113070</v>
      </c>
      <c r="L38" s="7">
        <f t="shared" si="4"/>
        <v>298450070</v>
      </c>
    </row>
    <row r="39" spans="1:12" ht="13.5">
      <c r="A39" s="46" t="s">
        <v>22</v>
      </c>
      <c r="B39" s="47"/>
      <c r="C39" s="6">
        <f t="shared" si="4"/>
        <v>33792681</v>
      </c>
      <c r="D39" s="6">
        <f t="shared" si="4"/>
        <v>32281475</v>
      </c>
      <c r="E39" s="7">
        <f t="shared" si="4"/>
        <v>6901375</v>
      </c>
      <c r="F39" s="8">
        <f t="shared" si="4"/>
        <v>69000000</v>
      </c>
      <c r="G39" s="6">
        <f t="shared" si="4"/>
        <v>71279166</v>
      </c>
      <c r="H39" s="6">
        <f>H9+H24</f>
        <v>73140801</v>
      </c>
      <c r="I39" s="9">
        <f t="shared" si="4"/>
        <v>0</v>
      </c>
      <c r="J39" s="10">
        <f t="shared" si="4"/>
        <v>82563730</v>
      </c>
      <c r="K39" s="6">
        <f t="shared" si="4"/>
        <v>43000000</v>
      </c>
      <c r="L39" s="7">
        <f t="shared" si="4"/>
        <v>16000000</v>
      </c>
    </row>
    <row r="40" spans="1:12" ht="13.5">
      <c r="A40" s="46" t="s">
        <v>23</v>
      </c>
      <c r="B40" s="47"/>
      <c r="C40" s="6">
        <f t="shared" si="4"/>
        <v>643081086</v>
      </c>
      <c r="D40" s="6">
        <f t="shared" si="4"/>
        <v>120433061</v>
      </c>
      <c r="E40" s="7">
        <f t="shared" si="4"/>
        <v>53206485</v>
      </c>
      <c r="F40" s="8">
        <f t="shared" si="4"/>
        <v>0</v>
      </c>
      <c r="G40" s="6">
        <f t="shared" si="4"/>
        <v>2295000</v>
      </c>
      <c r="H40" s="6">
        <f>H10+H25</f>
        <v>800193</v>
      </c>
      <c r="I40" s="9">
        <f t="shared" si="4"/>
        <v>4928147</v>
      </c>
      <c r="J40" s="10">
        <f t="shared" si="4"/>
        <v>123465259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872964337</v>
      </c>
      <c r="D41" s="21">
        <f aca="true" t="shared" si="5" ref="D41:L41">SUM(D36:D40)</f>
        <v>803664235</v>
      </c>
      <c r="E41" s="22">
        <f t="shared" si="5"/>
        <v>620026213</v>
      </c>
      <c r="F41" s="23">
        <f t="shared" si="5"/>
        <v>469018263</v>
      </c>
      <c r="G41" s="21">
        <f t="shared" si="5"/>
        <v>614644503</v>
      </c>
      <c r="H41" s="21">
        <f>SUM(H36:H40)</f>
        <v>466304320</v>
      </c>
      <c r="I41" s="24">
        <f t="shared" si="5"/>
        <v>447332343</v>
      </c>
      <c r="J41" s="25">
        <f t="shared" si="5"/>
        <v>562065680</v>
      </c>
      <c r="K41" s="21">
        <f t="shared" si="5"/>
        <v>443337934</v>
      </c>
      <c r="L41" s="22">
        <f t="shared" si="5"/>
        <v>483942934</v>
      </c>
    </row>
    <row r="42" spans="1:12" ht="13.5">
      <c r="A42" s="49" t="s">
        <v>25</v>
      </c>
      <c r="B42" s="39"/>
      <c r="C42" s="6">
        <f t="shared" si="4"/>
        <v>16001098</v>
      </c>
      <c r="D42" s="6">
        <f t="shared" si="4"/>
        <v>8935439</v>
      </c>
      <c r="E42" s="61">
        <f t="shared" si="4"/>
        <v>0</v>
      </c>
      <c r="F42" s="62">
        <f t="shared" si="4"/>
        <v>9390827</v>
      </c>
      <c r="G42" s="60">
        <f t="shared" si="4"/>
        <v>10567906</v>
      </c>
      <c r="H42" s="60">
        <f t="shared" si="4"/>
        <v>12365527</v>
      </c>
      <c r="I42" s="63">
        <f t="shared" si="4"/>
        <v>11120407</v>
      </c>
      <c r="J42" s="64">
        <f t="shared" si="4"/>
        <v>19153120</v>
      </c>
      <c r="K42" s="60">
        <f t="shared" si="4"/>
        <v>16605390</v>
      </c>
      <c r="L42" s="61">
        <f t="shared" si="4"/>
        <v>26605390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4218000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30377565</v>
      </c>
      <c r="D45" s="6">
        <f t="shared" si="4"/>
        <v>38653526</v>
      </c>
      <c r="E45" s="61">
        <f t="shared" si="4"/>
        <v>82336787</v>
      </c>
      <c r="F45" s="62">
        <f t="shared" si="4"/>
        <v>8465000</v>
      </c>
      <c r="G45" s="60">
        <f t="shared" si="4"/>
        <v>21040000</v>
      </c>
      <c r="H45" s="60">
        <f t="shared" si="4"/>
        <v>10131163</v>
      </c>
      <c r="I45" s="63">
        <f t="shared" si="4"/>
        <v>52973250</v>
      </c>
      <c r="J45" s="64">
        <f t="shared" si="4"/>
        <v>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246000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923807000</v>
      </c>
      <c r="D49" s="72">
        <f aca="true" t="shared" si="6" ref="D49:L49">SUM(D41:D48)</f>
        <v>851253200</v>
      </c>
      <c r="E49" s="73">
        <f t="shared" si="6"/>
        <v>702363000</v>
      </c>
      <c r="F49" s="74">
        <f t="shared" si="6"/>
        <v>486874090</v>
      </c>
      <c r="G49" s="72">
        <f t="shared" si="6"/>
        <v>646252409</v>
      </c>
      <c r="H49" s="72">
        <f>SUM(H41:H48)</f>
        <v>488801010</v>
      </c>
      <c r="I49" s="75">
        <f t="shared" si="6"/>
        <v>511426000</v>
      </c>
      <c r="J49" s="76">
        <f t="shared" si="6"/>
        <v>581218800</v>
      </c>
      <c r="K49" s="72">
        <f t="shared" si="6"/>
        <v>459943324</v>
      </c>
      <c r="L49" s="73">
        <f t="shared" si="6"/>
        <v>510548324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1539571215</v>
      </c>
      <c r="D52" s="6">
        <v>1660930976</v>
      </c>
      <c r="E52" s="7">
        <v>2310698671</v>
      </c>
      <c r="F52" s="8">
        <v>2511070717</v>
      </c>
      <c r="G52" s="6">
        <v>2196561717</v>
      </c>
      <c r="H52" s="6"/>
      <c r="I52" s="9">
        <v>2117091114</v>
      </c>
      <c r="J52" s="10">
        <v>2432551480</v>
      </c>
      <c r="K52" s="6">
        <v>2439162711</v>
      </c>
      <c r="L52" s="7">
        <v>2488090730</v>
      </c>
    </row>
    <row r="53" spans="1:12" ht="13.5">
      <c r="A53" s="79" t="s">
        <v>20</v>
      </c>
      <c r="B53" s="47"/>
      <c r="C53" s="6">
        <v>1362540199</v>
      </c>
      <c r="D53" s="6">
        <v>1520505258</v>
      </c>
      <c r="E53" s="7">
        <v>706778786</v>
      </c>
      <c r="F53" s="8">
        <v>1782762252</v>
      </c>
      <c r="G53" s="6">
        <v>1782762252</v>
      </c>
      <c r="H53" s="6"/>
      <c r="I53" s="9">
        <v>699194525</v>
      </c>
      <c r="J53" s="10">
        <v>1787793072</v>
      </c>
      <c r="K53" s="6">
        <v>1780140410</v>
      </c>
      <c r="L53" s="7">
        <v>1771463894</v>
      </c>
    </row>
    <row r="54" spans="1:12" ht="13.5">
      <c r="A54" s="79" t="s">
        <v>21</v>
      </c>
      <c r="B54" s="47"/>
      <c r="C54" s="6">
        <v>1352618479</v>
      </c>
      <c r="D54" s="6">
        <v>1384898243</v>
      </c>
      <c r="E54" s="7">
        <v>384926896</v>
      </c>
      <c r="F54" s="8">
        <v>1548382705</v>
      </c>
      <c r="G54" s="6">
        <v>1548382705</v>
      </c>
      <c r="H54" s="6"/>
      <c r="I54" s="9">
        <v>614658557</v>
      </c>
      <c r="J54" s="10">
        <v>1579732502</v>
      </c>
      <c r="K54" s="6">
        <v>1626926213</v>
      </c>
      <c r="L54" s="7">
        <v>1643173158</v>
      </c>
    </row>
    <row r="55" spans="1:12" ht="13.5">
      <c r="A55" s="79" t="s">
        <v>22</v>
      </c>
      <c r="B55" s="47"/>
      <c r="C55" s="6">
        <v>1409733533</v>
      </c>
      <c r="D55" s="6">
        <v>1411845008</v>
      </c>
      <c r="E55" s="7">
        <v>637475375</v>
      </c>
      <c r="F55" s="8">
        <v>1666785969</v>
      </c>
      <c r="G55" s="6">
        <v>1666785969</v>
      </c>
      <c r="H55" s="6"/>
      <c r="I55" s="9">
        <v>990669000</v>
      </c>
      <c r="J55" s="10">
        <v>1703286302</v>
      </c>
      <c r="K55" s="6">
        <v>1766467598</v>
      </c>
      <c r="L55" s="7">
        <v>1661768700</v>
      </c>
    </row>
    <row r="56" spans="1:12" ht="13.5">
      <c r="A56" s="79" t="s">
        <v>23</v>
      </c>
      <c r="B56" s="47"/>
      <c r="C56" s="6">
        <v>1495220204</v>
      </c>
      <c r="D56" s="6">
        <v>1582341380</v>
      </c>
      <c r="E56" s="7">
        <v>54914485</v>
      </c>
      <c r="F56" s="8">
        <v>1571899701</v>
      </c>
      <c r="G56" s="6">
        <v>1571899701</v>
      </c>
      <c r="H56" s="6"/>
      <c r="I56" s="9">
        <v>6429147</v>
      </c>
      <c r="J56" s="10">
        <v>1716755453</v>
      </c>
      <c r="K56" s="6">
        <v>1602992725</v>
      </c>
      <c r="L56" s="7">
        <v>1680938004</v>
      </c>
    </row>
    <row r="57" spans="1:12" ht="13.5">
      <c r="A57" s="80" t="s">
        <v>24</v>
      </c>
      <c r="B57" s="47"/>
      <c r="C57" s="21">
        <f>SUM(C52:C56)</f>
        <v>7159683630</v>
      </c>
      <c r="D57" s="21">
        <f aca="true" t="shared" si="7" ref="D57:L57">SUM(D52:D56)</f>
        <v>7560520865</v>
      </c>
      <c r="E57" s="22">
        <f t="shared" si="7"/>
        <v>4094794213</v>
      </c>
      <c r="F57" s="23">
        <f t="shared" si="7"/>
        <v>9080901344</v>
      </c>
      <c r="G57" s="21">
        <f t="shared" si="7"/>
        <v>8766392344</v>
      </c>
      <c r="H57" s="21">
        <f>SUM(H52:H56)</f>
        <v>0</v>
      </c>
      <c r="I57" s="24">
        <f t="shared" si="7"/>
        <v>4428042343</v>
      </c>
      <c r="J57" s="25">
        <f t="shared" si="7"/>
        <v>9220118809</v>
      </c>
      <c r="K57" s="21">
        <f t="shared" si="7"/>
        <v>9215689657</v>
      </c>
      <c r="L57" s="22">
        <f t="shared" si="7"/>
        <v>9245434486</v>
      </c>
    </row>
    <row r="58" spans="1:12" ht="13.5">
      <c r="A58" s="77" t="s">
        <v>25</v>
      </c>
      <c r="B58" s="39"/>
      <c r="C58" s="6">
        <v>68140641</v>
      </c>
      <c r="D58" s="6">
        <v>26960880</v>
      </c>
      <c r="E58" s="7"/>
      <c r="F58" s="8">
        <v>45634295</v>
      </c>
      <c r="G58" s="6">
        <v>45634295</v>
      </c>
      <c r="H58" s="6"/>
      <c r="I58" s="9">
        <v>11120407</v>
      </c>
      <c r="J58" s="10">
        <v>61201254</v>
      </c>
      <c r="K58" s="6">
        <v>70214780</v>
      </c>
      <c r="L58" s="7">
        <v>84807030</v>
      </c>
    </row>
    <row r="59" spans="1:12" ht="13.5">
      <c r="A59" s="77" t="s">
        <v>26</v>
      </c>
      <c r="B59" s="39"/>
      <c r="C59" s="11">
        <v>119000</v>
      </c>
      <c r="D59" s="11">
        <v>119000</v>
      </c>
      <c r="E59" s="12">
        <v>1219000</v>
      </c>
      <c r="F59" s="13"/>
      <c r="G59" s="11"/>
      <c r="H59" s="11"/>
      <c r="I59" s="14">
        <v>1219000</v>
      </c>
      <c r="J59" s="15"/>
      <c r="K59" s="11"/>
      <c r="L59" s="12"/>
    </row>
    <row r="60" spans="1:12" ht="13.5">
      <c r="A60" s="77" t="s">
        <v>27</v>
      </c>
      <c r="B60" s="39"/>
      <c r="C60" s="6">
        <v>238726000</v>
      </c>
      <c r="D60" s="6">
        <v>314509000</v>
      </c>
      <c r="E60" s="7">
        <v>207254000</v>
      </c>
      <c r="F60" s="8">
        <v>314509000</v>
      </c>
      <c r="G60" s="6">
        <v>629018000</v>
      </c>
      <c r="H60" s="6"/>
      <c r="I60" s="9">
        <v>198018000</v>
      </c>
      <c r="J60" s="10">
        <v>300652297</v>
      </c>
      <c r="K60" s="6">
        <v>290770895</v>
      </c>
      <c r="L60" s="7">
        <v>276765904</v>
      </c>
    </row>
    <row r="61" spans="1:12" ht="13.5">
      <c r="A61" s="77" t="s">
        <v>28</v>
      </c>
      <c r="B61" s="39" t="s">
        <v>29</v>
      </c>
      <c r="C61" s="6">
        <v>65451730</v>
      </c>
      <c r="D61" s="6">
        <v>245428455</v>
      </c>
      <c r="E61" s="7">
        <v>4285130787</v>
      </c>
      <c r="F61" s="8">
        <v>79550388</v>
      </c>
      <c r="G61" s="6">
        <v>79550388</v>
      </c>
      <c r="H61" s="6"/>
      <c r="I61" s="9">
        <v>4234034250</v>
      </c>
      <c r="J61" s="10">
        <v>79550388</v>
      </c>
      <c r="K61" s="6">
        <v>79550388</v>
      </c>
      <c r="L61" s="7">
        <v>79550388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1241000</v>
      </c>
      <c r="D64" s="6">
        <v>706000</v>
      </c>
      <c r="E64" s="7">
        <v>608000</v>
      </c>
      <c r="F64" s="8">
        <v>706000</v>
      </c>
      <c r="G64" s="6">
        <v>706000</v>
      </c>
      <c r="H64" s="6"/>
      <c r="I64" s="9">
        <v>530000</v>
      </c>
      <c r="J64" s="10">
        <v>706000</v>
      </c>
      <c r="K64" s="6">
        <v>706000</v>
      </c>
      <c r="L64" s="7">
        <v>706000</v>
      </c>
    </row>
    <row r="65" spans="1:12" ht="13.5">
      <c r="A65" s="70" t="s">
        <v>40</v>
      </c>
      <c r="B65" s="71"/>
      <c r="C65" s="72">
        <f>SUM(C57:C64)</f>
        <v>7533362001</v>
      </c>
      <c r="D65" s="72">
        <f aca="true" t="shared" si="8" ref="D65:L65">SUM(D57:D64)</f>
        <v>8148244200</v>
      </c>
      <c r="E65" s="73">
        <f t="shared" si="8"/>
        <v>8589006000</v>
      </c>
      <c r="F65" s="74">
        <f t="shared" si="8"/>
        <v>9521301027</v>
      </c>
      <c r="G65" s="72">
        <f t="shared" si="8"/>
        <v>9521301027</v>
      </c>
      <c r="H65" s="72">
        <f>SUM(H57:H64)</f>
        <v>0</v>
      </c>
      <c r="I65" s="75">
        <f t="shared" si="8"/>
        <v>8872964000</v>
      </c>
      <c r="J65" s="82">
        <f t="shared" si="8"/>
        <v>9662228748</v>
      </c>
      <c r="K65" s="72">
        <f t="shared" si="8"/>
        <v>9656931720</v>
      </c>
      <c r="L65" s="73">
        <f t="shared" si="8"/>
        <v>9687263808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372442000</v>
      </c>
      <c r="D68" s="60">
        <v>364872000</v>
      </c>
      <c r="E68" s="61">
        <v>398991000</v>
      </c>
      <c r="F68" s="62">
        <v>415968379</v>
      </c>
      <c r="G68" s="60">
        <v>415977078</v>
      </c>
      <c r="H68" s="60"/>
      <c r="I68" s="63">
        <v>335421000</v>
      </c>
      <c r="J68" s="64">
        <v>440290767</v>
      </c>
      <c r="K68" s="60">
        <v>465239990</v>
      </c>
      <c r="L68" s="61">
        <v>480215952</v>
      </c>
    </row>
    <row r="69" spans="1:12" ht="13.5">
      <c r="A69" s="84" t="s">
        <v>43</v>
      </c>
      <c r="B69" s="39" t="s">
        <v>44</v>
      </c>
      <c r="C69" s="60">
        <f>SUM(C75:C79)</f>
        <v>171322300</v>
      </c>
      <c r="D69" s="60">
        <f aca="true" t="shared" si="9" ref="D69:L69">SUM(D75:D79)</f>
        <v>135193000</v>
      </c>
      <c r="E69" s="61">
        <f t="shared" si="9"/>
        <v>84499000</v>
      </c>
      <c r="F69" s="62">
        <f t="shared" si="9"/>
        <v>131711540</v>
      </c>
      <c r="G69" s="60">
        <f t="shared" si="9"/>
        <v>168387981</v>
      </c>
      <c r="H69" s="60">
        <f>SUM(H75:H79)</f>
        <v>0</v>
      </c>
      <c r="I69" s="63">
        <f t="shared" si="9"/>
        <v>78814505</v>
      </c>
      <c r="J69" s="64">
        <f t="shared" si="9"/>
        <v>146280775</v>
      </c>
      <c r="K69" s="60">
        <f t="shared" si="9"/>
        <v>196060116</v>
      </c>
      <c r="L69" s="61">
        <f t="shared" si="9"/>
        <v>233296602</v>
      </c>
    </row>
    <row r="70" spans="1:12" ht="13.5">
      <c r="A70" s="79" t="s">
        <v>19</v>
      </c>
      <c r="B70" s="47"/>
      <c r="C70" s="6">
        <v>24972388</v>
      </c>
      <c r="D70" s="6">
        <v>18843082</v>
      </c>
      <c r="E70" s="7">
        <v>15047000</v>
      </c>
      <c r="F70" s="8">
        <v>10900000</v>
      </c>
      <c r="G70" s="6">
        <v>26850000</v>
      </c>
      <c r="H70" s="6"/>
      <c r="I70" s="9"/>
      <c r="J70" s="10">
        <v>14535700</v>
      </c>
      <c r="K70" s="6">
        <v>15393306</v>
      </c>
      <c r="L70" s="7">
        <v>16286118</v>
      </c>
    </row>
    <row r="71" spans="1:12" ht="13.5">
      <c r="A71" s="79" t="s">
        <v>20</v>
      </c>
      <c r="B71" s="47"/>
      <c r="C71" s="6">
        <v>19100614</v>
      </c>
      <c r="D71" s="6">
        <v>16269105</v>
      </c>
      <c r="E71" s="7">
        <v>6355000</v>
      </c>
      <c r="F71" s="8">
        <v>14206800</v>
      </c>
      <c r="G71" s="6">
        <v>15156800</v>
      </c>
      <c r="H71" s="6"/>
      <c r="I71" s="9"/>
      <c r="J71" s="10">
        <v>16081364</v>
      </c>
      <c r="K71" s="6">
        <v>21030165</v>
      </c>
      <c r="L71" s="7">
        <v>30017915</v>
      </c>
    </row>
    <row r="72" spans="1:12" ht="13.5">
      <c r="A72" s="79" t="s">
        <v>21</v>
      </c>
      <c r="B72" s="47"/>
      <c r="C72" s="6">
        <v>55790837</v>
      </c>
      <c r="D72" s="6">
        <v>40237673</v>
      </c>
      <c r="E72" s="7">
        <v>13869000</v>
      </c>
      <c r="F72" s="8">
        <v>14745000</v>
      </c>
      <c r="G72" s="6">
        <v>18144000</v>
      </c>
      <c r="H72" s="6"/>
      <c r="I72" s="9"/>
      <c r="J72" s="10">
        <v>17244445</v>
      </c>
      <c r="K72" s="6">
        <v>24019163</v>
      </c>
      <c r="L72" s="7">
        <v>34768674</v>
      </c>
    </row>
    <row r="73" spans="1:12" ht="13.5">
      <c r="A73" s="79" t="s">
        <v>22</v>
      </c>
      <c r="B73" s="47"/>
      <c r="C73" s="6">
        <v>34462074</v>
      </c>
      <c r="D73" s="6">
        <v>36034940</v>
      </c>
      <c r="E73" s="7">
        <v>6827000</v>
      </c>
      <c r="F73" s="8">
        <v>4004000</v>
      </c>
      <c r="G73" s="6">
        <v>85403217</v>
      </c>
      <c r="H73" s="6"/>
      <c r="I73" s="9"/>
      <c r="J73" s="10">
        <v>65309244</v>
      </c>
      <c r="K73" s="6">
        <v>100958969</v>
      </c>
      <c r="L73" s="7">
        <v>115524589</v>
      </c>
    </row>
    <row r="74" spans="1:12" ht="13.5">
      <c r="A74" s="79" t="s">
        <v>23</v>
      </c>
      <c r="B74" s="47"/>
      <c r="C74" s="6">
        <v>6990255</v>
      </c>
      <c r="D74" s="6">
        <v>6225981</v>
      </c>
      <c r="E74" s="7">
        <v>7082000</v>
      </c>
      <c r="F74" s="8">
        <v>4000000</v>
      </c>
      <c r="G74" s="6">
        <v>8180000</v>
      </c>
      <c r="H74" s="6"/>
      <c r="I74" s="9"/>
      <c r="J74" s="10">
        <v>8678980</v>
      </c>
      <c r="K74" s="6">
        <v>9191040</v>
      </c>
      <c r="L74" s="7">
        <v>9724120</v>
      </c>
    </row>
    <row r="75" spans="1:12" ht="13.5">
      <c r="A75" s="85" t="s">
        <v>24</v>
      </c>
      <c r="B75" s="47"/>
      <c r="C75" s="21">
        <f>SUM(C70:C74)</f>
        <v>141316168</v>
      </c>
      <c r="D75" s="21">
        <f aca="true" t="shared" si="10" ref="D75:L75">SUM(D70:D74)</f>
        <v>117610781</v>
      </c>
      <c r="E75" s="22">
        <f t="shared" si="10"/>
        <v>49180000</v>
      </c>
      <c r="F75" s="23">
        <f t="shared" si="10"/>
        <v>47855800</v>
      </c>
      <c r="G75" s="21">
        <f t="shared" si="10"/>
        <v>153734017</v>
      </c>
      <c r="H75" s="21">
        <f>SUM(H70:H74)</f>
        <v>0</v>
      </c>
      <c r="I75" s="24">
        <f t="shared" si="10"/>
        <v>0</v>
      </c>
      <c r="J75" s="25">
        <f t="shared" si="10"/>
        <v>121849733</v>
      </c>
      <c r="K75" s="21">
        <f t="shared" si="10"/>
        <v>170592643</v>
      </c>
      <c r="L75" s="22">
        <f t="shared" si="10"/>
        <v>206321416</v>
      </c>
    </row>
    <row r="76" spans="1:12" ht="13.5">
      <c r="A76" s="86" t="s">
        <v>25</v>
      </c>
      <c r="B76" s="39"/>
      <c r="C76" s="6">
        <v>9647621</v>
      </c>
      <c r="D76" s="6">
        <v>6972902</v>
      </c>
      <c r="E76" s="7"/>
      <c r="F76" s="8">
        <v>2618101</v>
      </c>
      <c r="G76" s="6">
        <v>1796542</v>
      </c>
      <c r="H76" s="6"/>
      <c r="I76" s="9"/>
      <c r="J76" s="10">
        <v>23875721</v>
      </c>
      <c r="K76" s="6">
        <v>24879388</v>
      </c>
      <c r="L76" s="7">
        <v>26352992</v>
      </c>
    </row>
    <row r="77" spans="1:12" ht="13.5">
      <c r="A77" s="86" t="s">
        <v>26</v>
      </c>
      <c r="B77" s="39"/>
      <c r="C77" s="11"/>
      <c r="D77" s="11">
        <v>4693366</v>
      </c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>
        <v>3099565</v>
      </c>
      <c r="E78" s="7"/>
      <c r="F78" s="8">
        <v>729000</v>
      </c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20358511</v>
      </c>
      <c r="D79" s="6">
        <v>2816386</v>
      </c>
      <c r="E79" s="7">
        <v>35319000</v>
      </c>
      <c r="F79" s="8">
        <v>80508639</v>
      </c>
      <c r="G79" s="6">
        <v>12857422</v>
      </c>
      <c r="H79" s="6"/>
      <c r="I79" s="9">
        <v>78814505</v>
      </c>
      <c r="J79" s="10">
        <v>555321</v>
      </c>
      <c r="K79" s="6">
        <v>588085</v>
      </c>
      <c r="L79" s="7">
        <v>622194</v>
      </c>
    </row>
    <row r="80" spans="1:12" ht="13.5">
      <c r="A80" s="87" t="s">
        <v>46</v>
      </c>
      <c r="B80" s="71"/>
      <c r="C80" s="72">
        <f>SUM(C68:C69)</f>
        <v>543764300</v>
      </c>
      <c r="D80" s="72">
        <f aca="true" t="shared" si="11" ref="D80:L80">SUM(D68:D69)</f>
        <v>500065000</v>
      </c>
      <c r="E80" s="73">
        <f t="shared" si="11"/>
        <v>483490000</v>
      </c>
      <c r="F80" s="74">
        <f t="shared" si="11"/>
        <v>547679919</v>
      </c>
      <c r="G80" s="72">
        <f t="shared" si="11"/>
        <v>584365059</v>
      </c>
      <c r="H80" s="72">
        <f>SUM(H68:H69)</f>
        <v>0</v>
      </c>
      <c r="I80" s="75">
        <f t="shared" si="11"/>
        <v>414235505</v>
      </c>
      <c r="J80" s="76">
        <f t="shared" si="11"/>
        <v>586571542</v>
      </c>
      <c r="K80" s="72">
        <f t="shared" si="11"/>
        <v>661300106</v>
      </c>
      <c r="L80" s="73">
        <f t="shared" si="11"/>
        <v>713512554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0.12128309819528461</v>
      </c>
      <c r="D82" s="95">
        <f t="shared" si="12"/>
        <v>0.13313895224670366</v>
      </c>
      <c r="E82" s="96">
        <f t="shared" si="12"/>
        <v>0</v>
      </c>
      <c r="F82" s="97">
        <f t="shared" si="12"/>
        <v>1.345063626421358</v>
      </c>
      <c r="G82" s="95">
        <f t="shared" si="12"/>
        <v>2.11471591631492</v>
      </c>
      <c r="H82" s="95">
        <f t="shared" si="12"/>
        <v>0</v>
      </c>
      <c r="I82" s="98">
        <f t="shared" si="12"/>
        <v>0</v>
      </c>
      <c r="J82" s="99">
        <f t="shared" si="12"/>
        <v>0.14865061317697897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0.2682919273336519</v>
      </c>
      <c r="D83" s="95">
        <f t="shared" si="13"/>
        <v>0.2741196611414414</v>
      </c>
      <c r="E83" s="96">
        <f t="shared" si="13"/>
        <v>0</v>
      </c>
      <c r="F83" s="97">
        <f t="shared" si="13"/>
        <v>0.6713431214924152</v>
      </c>
      <c r="G83" s="95">
        <f t="shared" si="13"/>
        <v>1.0547908820110516</v>
      </c>
      <c r="H83" s="95">
        <f t="shared" si="13"/>
        <v>0</v>
      </c>
      <c r="I83" s="98">
        <f t="shared" si="13"/>
        <v>0</v>
      </c>
      <c r="J83" s="99">
        <f t="shared" si="13"/>
        <v>0.1708357786208131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0.023</v>
      </c>
      <c r="D84" s="95">
        <f t="shared" si="14"/>
        <v>0.017</v>
      </c>
      <c r="E84" s="96">
        <f t="shared" si="14"/>
        <v>0.01</v>
      </c>
      <c r="F84" s="97">
        <f t="shared" si="14"/>
        <v>0.014</v>
      </c>
      <c r="G84" s="95">
        <f t="shared" si="14"/>
        <v>0.018</v>
      </c>
      <c r="H84" s="95">
        <f t="shared" si="14"/>
        <v>0</v>
      </c>
      <c r="I84" s="98">
        <f t="shared" si="14"/>
        <v>0.009</v>
      </c>
      <c r="J84" s="99">
        <f t="shared" si="14"/>
        <v>0.015</v>
      </c>
      <c r="K84" s="95">
        <f t="shared" si="14"/>
        <v>0.02</v>
      </c>
      <c r="L84" s="96">
        <f t="shared" si="14"/>
        <v>0.024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0.03</v>
      </c>
      <c r="E85" s="96">
        <f t="shared" si="15"/>
        <v>0.01</v>
      </c>
      <c r="F85" s="97">
        <f t="shared" si="15"/>
        <v>0.04</v>
      </c>
      <c r="G85" s="95">
        <f t="shared" si="15"/>
        <v>0.06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61112323</v>
      </c>
      <c r="G90" s="11">
        <v>168387981</v>
      </c>
      <c r="H90" s="11">
        <v>102827947</v>
      </c>
      <c r="I90" s="14">
        <v>168387981</v>
      </c>
      <c r="J90" s="15">
        <v>146280836</v>
      </c>
      <c r="K90" s="11">
        <v>196060116</v>
      </c>
      <c r="L90" s="27">
        <v>233296602</v>
      </c>
    </row>
    <row r="91" spans="1:12" ht="13.5">
      <c r="A91" s="86" t="s">
        <v>50</v>
      </c>
      <c r="B91" s="94"/>
      <c r="C91" s="6"/>
      <c r="D91" s="6"/>
      <c r="E91" s="7"/>
      <c r="F91" s="8">
        <v>25306217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45293000</v>
      </c>
      <c r="G92" s="6"/>
      <c r="H92" s="6"/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131711540</v>
      </c>
      <c r="G93" s="72">
        <f t="shared" si="16"/>
        <v>168387981</v>
      </c>
      <c r="H93" s="72">
        <f>SUM(H89:H92)</f>
        <v>102827947</v>
      </c>
      <c r="I93" s="75">
        <f t="shared" si="16"/>
        <v>168387981</v>
      </c>
      <c r="J93" s="76">
        <f t="shared" si="16"/>
        <v>146280836</v>
      </c>
      <c r="K93" s="72">
        <f t="shared" si="16"/>
        <v>196060116</v>
      </c>
      <c r="L93" s="121">
        <f t="shared" si="16"/>
        <v>233296602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83829456</v>
      </c>
      <c r="D5" s="40">
        <f aca="true" t="shared" si="0" ref="D5:L5">SUM(D11:D18)</f>
        <v>101128268</v>
      </c>
      <c r="E5" s="41">
        <f t="shared" si="0"/>
        <v>133406121</v>
      </c>
      <c r="F5" s="42">
        <f t="shared" si="0"/>
        <v>133445487</v>
      </c>
      <c r="G5" s="40">
        <f t="shared" si="0"/>
        <v>173941231</v>
      </c>
      <c r="H5" s="40">
        <f>SUM(H11:H18)</f>
        <v>93913794</v>
      </c>
      <c r="I5" s="43">
        <f t="shared" si="0"/>
        <v>170886095</v>
      </c>
      <c r="J5" s="44">
        <f t="shared" si="0"/>
        <v>213746949</v>
      </c>
      <c r="K5" s="40">
        <f t="shared" si="0"/>
        <v>134636449</v>
      </c>
      <c r="L5" s="41">
        <f t="shared" si="0"/>
        <v>139866550</v>
      </c>
    </row>
    <row r="6" spans="1:12" ht="13.5">
      <c r="A6" s="46" t="s">
        <v>19</v>
      </c>
      <c r="B6" s="47"/>
      <c r="C6" s="6">
        <v>34907026</v>
      </c>
      <c r="D6" s="6">
        <v>35570388</v>
      </c>
      <c r="E6" s="7">
        <v>46613664</v>
      </c>
      <c r="F6" s="8">
        <v>46169600</v>
      </c>
      <c r="G6" s="6">
        <v>973280</v>
      </c>
      <c r="H6" s="6">
        <v>35410152</v>
      </c>
      <c r="I6" s="9">
        <v>48852348</v>
      </c>
      <c r="J6" s="10">
        <v>91219519</v>
      </c>
      <c r="K6" s="6">
        <v>59196781</v>
      </c>
      <c r="L6" s="7">
        <v>53705000</v>
      </c>
    </row>
    <row r="7" spans="1:12" ht="13.5">
      <c r="A7" s="46" t="s">
        <v>20</v>
      </c>
      <c r="B7" s="47"/>
      <c r="C7" s="6">
        <v>2808680</v>
      </c>
      <c r="D7" s="6">
        <v>2383872</v>
      </c>
      <c r="E7" s="7">
        <v>10618593</v>
      </c>
      <c r="F7" s="8">
        <v>23400000</v>
      </c>
      <c r="G7" s="6">
        <v>54347014</v>
      </c>
      <c r="H7" s="6">
        <v>24788020</v>
      </c>
      <c r="I7" s="9">
        <v>37232737</v>
      </c>
      <c r="J7" s="10">
        <v>21904368</v>
      </c>
      <c r="K7" s="6">
        <v>13900000</v>
      </c>
      <c r="L7" s="7">
        <v>15000000</v>
      </c>
    </row>
    <row r="8" spans="1:12" ht="13.5">
      <c r="A8" s="46" t="s">
        <v>21</v>
      </c>
      <c r="B8" s="47"/>
      <c r="C8" s="6">
        <v>20415774</v>
      </c>
      <c r="D8" s="6">
        <v>23107546</v>
      </c>
      <c r="E8" s="7">
        <v>18903062</v>
      </c>
      <c r="F8" s="8">
        <v>6765665</v>
      </c>
      <c r="G8" s="6">
        <v>27463824</v>
      </c>
      <c r="H8" s="6">
        <v>8347633</v>
      </c>
      <c r="I8" s="9">
        <v>23990955</v>
      </c>
      <c r="J8" s="10">
        <v>42187155</v>
      </c>
      <c r="K8" s="6">
        <v>29609758</v>
      </c>
      <c r="L8" s="7">
        <v>34711750</v>
      </c>
    </row>
    <row r="9" spans="1:12" ht="13.5">
      <c r="A9" s="46" t="s">
        <v>22</v>
      </c>
      <c r="B9" s="47"/>
      <c r="C9" s="6">
        <v>12386073</v>
      </c>
      <c r="D9" s="6"/>
      <c r="E9" s="7">
        <v>25061239</v>
      </c>
      <c r="F9" s="8">
        <v>37186272</v>
      </c>
      <c r="G9" s="6">
        <v>39770268</v>
      </c>
      <c r="H9" s="6">
        <v>12397792</v>
      </c>
      <c r="I9" s="9">
        <v>17757314</v>
      </c>
      <c r="J9" s="10">
        <v>7484229</v>
      </c>
      <c r="K9" s="6">
        <v>16079710</v>
      </c>
      <c r="L9" s="7">
        <v>16500000</v>
      </c>
    </row>
    <row r="10" spans="1:12" ht="13.5">
      <c r="A10" s="46" t="s">
        <v>23</v>
      </c>
      <c r="B10" s="47"/>
      <c r="C10" s="6"/>
      <c r="D10" s="6">
        <v>24244370</v>
      </c>
      <c r="E10" s="7"/>
      <c r="F10" s="8"/>
      <c r="G10" s="6">
        <v>31092895</v>
      </c>
      <c r="H10" s="6"/>
      <c r="I10" s="9">
        <v>3083775</v>
      </c>
      <c r="J10" s="10"/>
      <c r="K10" s="6"/>
      <c r="L10" s="7"/>
    </row>
    <row r="11" spans="1:12" ht="13.5">
      <c r="A11" s="48" t="s">
        <v>24</v>
      </c>
      <c r="B11" s="47"/>
      <c r="C11" s="21">
        <f>SUM(C6:C10)</f>
        <v>70517553</v>
      </c>
      <c r="D11" s="21">
        <f aca="true" t="shared" si="1" ref="D11:L11">SUM(D6:D10)</f>
        <v>85306176</v>
      </c>
      <c r="E11" s="22">
        <f t="shared" si="1"/>
        <v>101196558</v>
      </c>
      <c r="F11" s="23">
        <f t="shared" si="1"/>
        <v>113521537</v>
      </c>
      <c r="G11" s="21">
        <f t="shared" si="1"/>
        <v>153647281</v>
      </c>
      <c r="H11" s="21">
        <f>SUM(H6:H10)</f>
        <v>80943597</v>
      </c>
      <c r="I11" s="24">
        <f t="shared" si="1"/>
        <v>130917129</v>
      </c>
      <c r="J11" s="25">
        <f t="shared" si="1"/>
        <v>162795271</v>
      </c>
      <c r="K11" s="21">
        <f t="shared" si="1"/>
        <v>118786249</v>
      </c>
      <c r="L11" s="22">
        <f t="shared" si="1"/>
        <v>119916750</v>
      </c>
    </row>
    <row r="12" spans="1:12" ht="13.5">
      <c r="A12" s="49" t="s">
        <v>25</v>
      </c>
      <c r="B12" s="39"/>
      <c r="C12" s="6">
        <v>9766340</v>
      </c>
      <c r="D12" s="6">
        <v>14271955</v>
      </c>
      <c r="E12" s="7">
        <v>3643038</v>
      </c>
      <c r="F12" s="8">
        <v>5999650</v>
      </c>
      <c r="G12" s="6">
        <v>7799650</v>
      </c>
      <c r="H12" s="6">
        <v>4703780</v>
      </c>
      <c r="I12" s="9">
        <v>9747018</v>
      </c>
      <c r="J12" s="10">
        <v>10951678</v>
      </c>
      <c r="K12" s="6">
        <v>11137650</v>
      </c>
      <c r="L12" s="7">
        <v>14962350</v>
      </c>
    </row>
    <row r="13" spans="1:12" ht="13.5">
      <c r="A13" s="49" t="s">
        <v>26</v>
      </c>
      <c r="B13" s="39"/>
      <c r="C13" s="11"/>
      <c r="D13" s="11"/>
      <c r="E13" s="12">
        <v>6300</v>
      </c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15276353</v>
      </c>
      <c r="F14" s="8"/>
      <c r="G14" s="6"/>
      <c r="H14" s="6"/>
      <c r="I14" s="9">
        <v>225000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3545563</v>
      </c>
      <c r="D15" s="6">
        <v>1550137</v>
      </c>
      <c r="E15" s="7">
        <v>9468421</v>
      </c>
      <c r="F15" s="8">
        <v>13924300</v>
      </c>
      <c r="G15" s="6">
        <v>12494300</v>
      </c>
      <c r="H15" s="6">
        <v>8266417</v>
      </c>
      <c r="I15" s="9">
        <v>29996948</v>
      </c>
      <c r="J15" s="10">
        <v>40000000</v>
      </c>
      <c r="K15" s="6">
        <v>4712550</v>
      </c>
      <c r="L15" s="7">
        <v>4987450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3815451</v>
      </c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48927163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11170413</v>
      </c>
      <c r="G20" s="53">
        <f t="shared" si="2"/>
        <v>0</v>
      </c>
      <c r="H20" s="53">
        <f>SUM(H26:H33)</f>
        <v>3986534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>
        <v>22183345</v>
      </c>
      <c r="D21" s="6"/>
      <c r="E21" s="7"/>
      <c r="F21" s="8"/>
      <c r="G21" s="6"/>
      <c r="H21" s="6">
        <v>637409</v>
      </c>
      <c r="I21" s="9"/>
      <c r="J21" s="10"/>
      <c r="K21" s="6"/>
      <c r="L21" s="7"/>
    </row>
    <row r="22" spans="1:12" ht="13.5">
      <c r="A22" s="46" t="s">
        <v>20</v>
      </c>
      <c r="B22" s="47"/>
      <c r="C22" s="6">
        <v>9248263</v>
      </c>
      <c r="D22" s="6"/>
      <c r="E22" s="7"/>
      <c r="F22" s="8"/>
      <c r="G22" s="6"/>
      <c r="H22" s="6">
        <v>14157</v>
      </c>
      <c r="I22" s="9"/>
      <c r="J22" s="10"/>
      <c r="K22" s="6"/>
      <c r="L22" s="7"/>
    </row>
    <row r="23" spans="1:12" ht="13.5">
      <c r="A23" s="46" t="s">
        <v>21</v>
      </c>
      <c r="B23" s="47"/>
      <c r="C23" s="6">
        <v>8123833</v>
      </c>
      <c r="D23" s="6"/>
      <c r="E23" s="7"/>
      <c r="F23" s="8">
        <v>11170413</v>
      </c>
      <c r="G23" s="6"/>
      <c r="H23" s="6">
        <v>2845343</v>
      </c>
      <c r="I23" s="9"/>
      <c r="J23" s="10"/>
      <c r="K23" s="6"/>
      <c r="L23" s="7"/>
    </row>
    <row r="24" spans="1:12" ht="13.5">
      <c r="A24" s="46" t="s">
        <v>22</v>
      </c>
      <c r="B24" s="47"/>
      <c r="C24" s="6">
        <v>5154620</v>
      </c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44710061</v>
      </c>
      <c r="D26" s="21">
        <f t="shared" si="3"/>
        <v>0</v>
      </c>
      <c r="E26" s="22">
        <f t="shared" si="3"/>
        <v>0</v>
      </c>
      <c r="F26" s="23">
        <f t="shared" si="3"/>
        <v>11170413</v>
      </c>
      <c r="G26" s="21">
        <f t="shared" si="3"/>
        <v>0</v>
      </c>
      <c r="H26" s="21">
        <f>SUM(H21:H25)</f>
        <v>3496909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>
        <v>4217102</v>
      </c>
      <c r="D27" s="6"/>
      <c r="E27" s="7"/>
      <c r="F27" s="8"/>
      <c r="G27" s="6"/>
      <c r="H27" s="6">
        <v>488701</v>
      </c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>
        <v>924</v>
      </c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57090371</v>
      </c>
      <c r="D36" s="6">
        <f t="shared" si="4"/>
        <v>35570388</v>
      </c>
      <c r="E36" s="7">
        <f t="shared" si="4"/>
        <v>46613664</v>
      </c>
      <c r="F36" s="8">
        <f t="shared" si="4"/>
        <v>46169600</v>
      </c>
      <c r="G36" s="6">
        <f t="shared" si="4"/>
        <v>973280</v>
      </c>
      <c r="H36" s="6">
        <f>H6+H21</f>
        <v>36047561</v>
      </c>
      <c r="I36" s="9">
        <f t="shared" si="4"/>
        <v>48852348</v>
      </c>
      <c r="J36" s="10">
        <f t="shared" si="4"/>
        <v>91219519</v>
      </c>
      <c r="K36" s="6">
        <f t="shared" si="4"/>
        <v>59196781</v>
      </c>
      <c r="L36" s="7">
        <f t="shared" si="4"/>
        <v>53705000</v>
      </c>
    </row>
    <row r="37" spans="1:12" ht="13.5">
      <c r="A37" s="46" t="s">
        <v>20</v>
      </c>
      <c r="B37" s="47"/>
      <c r="C37" s="6">
        <f t="shared" si="4"/>
        <v>12056943</v>
      </c>
      <c r="D37" s="6">
        <f t="shared" si="4"/>
        <v>2383872</v>
      </c>
      <c r="E37" s="7">
        <f t="shared" si="4"/>
        <v>10618593</v>
      </c>
      <c r="F37" s="8">
        <f t="shared" si="4"/>
        <v>23400000</v>
      </c>
      <c r="G37" s="6">
        <f t="shared" si="4"/>
        <v>54347014</v>
      </c>
      <c r="H37" s="6">
        <f>H7+H22</f>
        <v>24802177</v>
      </c>
      <c r="I37" s="9">
        <f t="shared" si="4"/>
        <v>37232737</v>
      </c>
      <c r="J37" s="10">
        <f t="shared" si="4"/>
        <v>21904368</v>
      </c>
      <c r="K37" s="6">
        <f t="shared" si="4"/>
        <v>13900000</v>
      </c>
      <c r="L37" s="7">
        <f t="shared" si="4"/>
        <v>15000000</v>
      </c>
    </row>
    <row r="38" spans="1:12" ht="13.5">
      <c r="A38" s="46" t="s">
        <v>21</v>
      </c>
      <c r="B38" s="47"/>
      <c r="C38" s="6">
        <f t="shared" si="4"/>
        <v>28539607</v>
      </c>
      <c r="D38" s="6">
        <f t="shared" si="4"/>
        <v>23107546</v>
      </c>
      <c r="E38" s="7">
        <f t="shared" si="4"/>
        <v>18903062</v>
      </c>
      <c r="F38" s="8">
        <f t="shared" si="4"/>
        <v>17936078</v>
      </c>
      <c r="G38" s="6">
        <f t="shared" si="4"/>
        <v>27463824</v>
      </c>
      <c r="H38" s="6">
        <f>H8+H23</f>
        <v>11192976</v>
      </c>
      <c r="I38" s="9">
        <f t="shared" si="4"/>
        <v>23990955</v>
      </c>
      <c r="J38" s="10">
        <f t="shared" si="4"/>
        <v>42187155</v>
      </c>
      <c r="K38" s="6">
        <f t="shared" si="4"/>
        <v>29609758</v>
      </c>
      <c r="L38" s="7">
        <f t="shared" si="4"/>
        <v>34711750</v>
      </c>
    </row>
    <row r="39" spans="1:12" ht="13.5">
      <c r="A39" s="46" t="s">
        <v>22</v>
      </c>
      <c r="B39" s="47"/>
      <c r="C39" s="6">
        <f t="shared" si="4"/>
        <v>17540693</v>
      </c>
      <c r="D39" s="6">
        <f t="shared" si="4"/>
        <v>0</v>
      </c>
      <c r="E39" s="7">
        <f t="shared" si="4"/>
        <v>25061239</v>
      </c>
      <c r="F39" s="8">
        <f t="shared" si="4"/>
        <v>37186272</v>
      </c>
      <c r="G39" s="6">
        <f t="shared" si="4"/>
        <v>39770268</v>
      </c>
      <c r="H39" s="6">
        <f>H9+H24</f>
        <v>12397792</v>
      </c>
      <c r="I39" s="9">
        <f t="shared" si="4"/>
        <v>17757314</v>
      </c>
      <c r="J39" s="10">
        <f t="shared" si="4"/>
        <v>7484229</v>
      </c>
      <c r="K39" s="6">
        <f t="shared" si="4"/>
        <v>16079710</v>
      </c>
      <c r="L39" s="7">
        <f t="shared" si="4"/>
        <v>16500000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24244370</v>
      </c>
      <c r="E40" s="7">
        <f t="shared" si="4"/>
        <v>0</v>
      </c>
      <c r="F40" s="8">
        <f t="shared" si="4"/>
        <v>0</v>
      </c>
      <c r="G40" s="6">
        <f t="shared" si="4"/>
        <v>31092895</v>
      </c>
      <c r="H40" s="6">
        <f>H10+H25</f>
        <v>0</v>
      </c>
      <c r="I40" s="9">
        <f t="shared" si="4"/>
        <v>3083775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115227614</v>
      </c>
      <c r="D41" s="21">
        <f aca="true" t="shared" si="5" ref="D41:L41">SUM(D36:D40)</f>
        <v>85306176</v>
      </c>
      <c r="E41" s="22">
        <f t="shared" si="5"/>
        <v>101196558</v>
      </c>
      <c r="F41" s="23">
        <f t="shared" si="5"/>
        <v>124691950</v>
      </c>
      <c r="G41" s="21">
        <f t="shared" si="5"/>
        <v>153647281</v>
      </c>
      <c r="H41" s="21">
        <f>SUM(H36:H40)</f>
        <v>84440506</v>
      </c>
      <c r="I41" s="24">
        <f t="shared" si="5"/>
        <v>130917129</v>
      </c>
      <c r="J41" s="25">
        <f t="shared" si="5"/>
        <v>162795271</v>
      </c>
      <c r="K41" s="21">
        <f t="shared" si="5"/>
        <v>118786249</v>
      </c>
      <c r="L41" s="22">
        <f t="shared" si="5"/>
        <v>119916750</v>
      </c>
    </row>
    <row r="42" spans="1:12" ht="13.5">
      <c r="A42" s="49" t="s">
        <v>25</v>
      </c>
      <c r="B42" s="39"/>
      <c r="C42" s="6">
        <f t="shared" si="4"/>
        <v>13983442</v>
      </c>
      <c r="D42" s="6">
        <f t="shared" si="4"/>
        <v>14271955</v>
      </c>
      <c r="E42" s="61">
        <f t="shared" si="4"/>
        <v>3643038</v>
      </c>
      <c r="F42" s="62">
        <f t="shared" si="4"/>
        <v>5999650</v>
      </c>
      <c r="G42" s="60">
        <f t="shared" si="4"/>
        <v>7799650</v>
      </c>
      <c r="H42" s="60">
        <f t="shared" si="4"/>
        <v>5192481</v>
      </c>
      <c r="I42" s="63">
        <f t="shared" si="4"/>
        <v>9747018</v>
      </c>
      <c r="J42" s="64">
        <f t="shared" si="4"/>
        <v>10951678</v>
      </c>
      <c r="K42" s="60">
        <f t="shared" si="4"/>
        <v>11137650</v>
      </c>
      <c r="L42" s="61">
        <f t="shared" si="4"/>
        <v>14962350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6300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15276353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225000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3545563</v>
      </c>
      <c r="D45" s="6">
        <f t="shared" si="4"/>
        <v>1550137</v>
      </c>
      <c r="E45" s="61">
        <f t="shared" si="4"/>
        <v>9468421</v>
      </c>
      <c r="F45" s="62">
        <f t="shared" si="4"/>
        <v>13924300</v>
      </c>
      <c r="G45" s="60">
        <f t="shared" si="4"/>
        <v>12494300</v>
      </c>
      <c r="H45" s="60">
        <f t="shared" si="4"/>
        <v>8267341</v>
      </c>
      <c r="I45" s="63">
        <f t="shared" si="4"/>
        <v>29996948</v>
      </c>
      <c r="J45" s="64">
        <f t="shared" si="4"/>
        <v>40000000</v>
      </c>
      <c r="K45" s="60">
        <f t="shared" si="4"/>
        <v>4712550</v>
      </c>
      <c r="L45" s="61">
        <f t="shared" si="4"/>
        <v>4987450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3815451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132756619</v>
      </c>
      <c r="D49" s="72">
        <f aca="true" t="shared" si="6" ref="D49:L49">SUM(D41:D48)</f>
        <v>101128268</v>
      </c>
      <c r="E49" s="73">
        <f t="shared" si="6"/>
        <v>133406121</v>
      </c>
      <c r="F49" s="74">
        <f t="shared" si="6"/>
        <v>144615900</v>
      </c>
      <c r="G49" s="72">
        <f t="shared" si="6"/>
        <v>173941231</v>
      </c>
      <c r="H49" s="72">
        <f>SUM(H41:H48)</f>
        <v>97900328</v>
      </c>
      <c r="I49" s="75">
        <f t="shared" si="6"/>
        <v>170886095</v>
      </c>
      <c r="J49" s="76">
        <f t="shared" si="6"/>
        <v>213746949</v>
      </c>
      <c r="K49" s="72">
        <f t="shared" si="6"/>
        <v>134636449</v>
      </c>
      <c r="L49" s="73">
        <f t="shared" si="6"/>
        <v>139866550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1914402316</v>
      </c>
      <c r="D52" s="6">
        <v>1827831514</v>
      </c>
      <c r="E52" s="7">
        <v>1685628882</v>
      </c>
      <c r="F52" s="8">
        <v>1878005600</v>
      </c>
      <c r="G52" s="6">
        <v>1647832714</v>
      </c>
      <c r="H52" s="6"/>
      <c r="I52" s="9">
        <v>1612597396</v>
      </c>
      <c r="J52" s="10">
        <v>1778919519</v>
      </c>
      <c r="K52" s="6">
        <v>1833218778</v>
      </c>
      <c r="L52" s="7">
        <v>1893683778</v>
      </c>
    </row>
    <row r="53" spans="1:12" ht="13.5">
      <c r="A53" s="79" t="s">
        <v>20</v>
      </c>
      <c r="B53" s="47"/>
      <c r="C53" s="6">
        <v>1114673439</v>
      </c>
      <c r="D53" s="6">
        <v>983537364</v>
      </c>
      <c r="E53" s="7">
        <v>941475065</v>
      </c>
      <c r="F53" s="8">
        <v>1007528000</v>
      </c>
      <c r="G53" s="6">
        <v>991043769</v>
      </c>
      <c r="H53" s="6"/>
      <c r="I53" s="9">
        <v>983575982</v>
      </c>
      <c r="J53" s="10">
        <v>974446781</v>
      </c>
      <c r="K53" s="6">
        <v>988347025</v>
      </c>
      <c r="L53" s="7">
        <v>1003347025</v>
      </c>
    </row>
    <row r="54" spans="1:12" ht="13.5">
      <c r="A54" s="79" t="s">
        <v>21</v>
      </c>
      <c r="B54" s="47"/>
      <c r="C54" s="6">
        <v>1217113503</v>
      </c>
      <c r="D54" s="6">
        <v>1125836632</v>
      </c>
      <c r="E54" s="7">
        <v>1031215763</v>
      </c>
      <c r="F54" s="8">
        <v>1235620078</v>
      </c>
      <c r="G54" s="6">
        <v>1037929323</v>
      </c>
      <c r="H54" s="6"/>
      <c r="I54" s="9">
        <v>940797615</v>
      </c>
      <c r="J54" s="10">
        <v>1069956155</v>
      </c>
      <c r="K54" s="6">
        <v>1105457359</v>
      </c>
      <c r="L54" s="7">
        <v>1139754359</v>
      </c>
    </row>
    <row r="55" spans="1:12" ht="13.5">
      <c r="A55" s="79" t="s">
        <v>22</v>
      </c>
      <c r="B55" s="47"/>
      <c r="C55" s="6">
        <v>899992151</v>
      </c>
      <c r="D55" s="6">
        <v>871923054</v>
      </c>
      <c r="E55" s="7">
        <v>921470876</v>
      </c>
      <c r="F55" s="8">
        <v>935447272</v>
      </c>
      <c r="G55" s="6">
        <v>861632374</v>
      </c>
      <c r="H55" s="6"/>
      <c r="I55" s="9">
        <v>853751571</v>
      </c>
      <c r="J55" s="10">
        <v>854084229</v>
      </c>
      <c r="K55" s="6">
        <v>859921476</v>
      </c>
      <c r="L55" s="7">
        <v>869921476</v>
      </c>
    </row>
    <row r="56" spans="1:12" ht="13.5">
      <c r="A56" s="79" t="s">
        <v>23</v>
      </c>
      <c r="B56" s="47"/>
      <c r="C56" s="6">
        <v>6528888</v>
      </c>
      <c r="D56" s="6"/>
      <c r="E56" s="7">
        <v>46512070</v>
      </c>
      <c r="F56" s="8">
        <v>20452300</v>
      </c>
      <c r="G56" s="6">
        <v>48316566</v>
      </c>
      <c r="H56" s="6"/>
      <c r="I56" s="9">
        <v>19614686</v>
      </c>
      <c r="J56" s="10">
        <v>11182912</v>
      </c>
      <c r="K56" s="6">
        <v>11182912</v>
      </c>
      <c r="L56" s="7">
        <v>11182912</v>
      </c>
    </row>
    <row r="57" spans="1:12" ht="13.5">
      <c r="A57" s="80" t="s">
        <v>24</v>
      </c>
      <c r="B57" s="47"/>
      <c r="C57" s="21">
        <f>SUM(C52:C56)</f>
        <v>5152710297</v>
      </c>
      <c r="D57" s="21">
        <f aca="true" t="shared" si="7" ref="D57:L57">SUM(D52:D56)</f>
        <v>4809128564</v>
      </c>
      <c r="E57" s="22">
        <f t="shared" si="7"/>
        <v>4626302656</v>
      </c>
      <c r="F57" s="23">
        <f t="shared" si="7"/>
        <v>5077053250</v>
      </c>
      <c r="G57" s="21">
        <f t="shared" si="7"/>
        <v>4586754746</v>
      </c>
      <c r="H57" s="21">
        <f>SUM(H52:H56)</f>
        <v>0</v>
      </c>
      <c r="I57" s="24">
        <f t="shared" si="7"/>
        <v>4410337250</v>
      </c>
      <c r="J57" s="25">
        <f t="shared" si="7"/>
        <v>4688589596</v>
      </c>
      <c r="K57" s="21">
        <f t="shared" si="7"/>
        <v>4798127550</v>
      </c>
      <c r="L57" s="22">
        <f t="shared" si="7"/>
        <v>4917889550</v>
      </c>
    </row>
    <row r="58" spans="1:12" ht="13.5">
      <c r="A58" s="77" t="s">
        <v>25</v>
      </c>
      <c r="B58" s="39"/>
      <c r="C58" s="6">
        <v>686671367</v>
      </c>
      <c r="D58" s="6">
        <v>644559226</v>
      </c>
      <c r="E58" s="7">
        <v>591857814</v>
      </c>
      <c r="F58" s="8">
        <v>658909650</v>
      </c>
      <c r="G58" s="6">
        <v>566726023</v>
      </c>
      <c r="H58" s="6"/>
      <c r="I58" s="9">
        <v>548122027</v>
      </c>
      <c r="J58" s="10">
        <v>591989000</v>
      </c>
      <c r="K58" s="6">
        <v>616989000</v>
      </c>
      <c r="L58" s="7">
        <v>636989000</v>
      </c>
    </row>
    <row r="59" spans="1:12" ht="13.5">
      <c r="A59" s="77" t="s">
        <v>26</v>
      </c>
      <c r="B59" s="39"/>
      <c r="C59" s="11">
        <v>5995054</v>
      </c>
      <c r="D59" s="11">
        <v>10818477</v>
      </c>
      <c r="E59" s="12">
        <v>11462382</v>
      </c>
      <c r="F59" s="13">
        <v>2610000</v>
      </c>
      <c r="G59" s="11">
        <v>10818477</v>
      </c>
      <c r="H59" s="11"/>
      <c r="I59" s="14">
        <v>11462382</v>
      </c>
      <c r="J59" s="15"/>
      <c r="K59" s="11"/>
      <c r="L59" s="12"/>
    </row>
    <row r="60" spans="1:12" ht="13.5">
      <c r="A60" s="77" t="s">
        <v>27</v>
      </c>
      <c r="B60" s="39"/>
      <c r="C60" s="6">
        <v>46210660</v>
      </c>
      <c r="D60" s="6">
        <v>46279402</v>
      </c>
      <c r="E60" s="7">
        <v>105306070</v>
      </c>
      <c r="F60" s="8">
        <v>55000000</v>
      </c>
      <c r="G60" s="6">
        <v>44984287</v>
      </c>
      <c r="H60" s="6"/>
      <c r="I60" s="9">
        <v>98247557</v>
      </c>
      <c r="J60" s="10">
        <v>198523000</v>
      </c>
      <c r="K60" s="6">
        <v>198523000</v>
      </c>
      <c r="L60" s="7">
        <v>198523000</v>
      </c>
    </row>
    <row r="61" spans="1:12" ht="13.5">
      <c r="A61" s="77" t="s">
        <v>28</v>
      </c>
      <c r="B61" s="39" t="s">
        <v>29</v>
      </c>
      <c r="C61" s="6">
        <v>519558302</v>
      </c>
      <c r="D61" s="6">
        <v>486375835</v>
      </c>
      <c r="E61" s="7">
        <v>441437984</v>
      </c>
      <c r="F61" s="8">
        <v>549091000</v>
      </c>
      <c r="G61" s="6">
        <v>472814054</v>
      </c>
      <c r="H61" s="6"/>
      <c r="I61" s="9">
        <v>431899668</v>
      </c>
      <c r="J61" s="10">
        <v>402172088</v>
      </c>
      <c r="K61" s="6">
        <v>402172088</v>
      </c>
      <c r="L61" s="7">
        <v>402172088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763104</v>
      </c>
      <c r="D64" s="6">
        <v>763104</v>
      </c>
      <c r="E64" s="7">
        <v>4578555</v>
      </c>
      <c r="F64" s="8">
        <v>750000</v>
      </c>
      <c r="G64" s="6">
        <v>763104</v>
      </c>
      <c r="H64" s="6"/>
      <c r="I64" s="9">
        <v>4578555</v>
      </c>
      <c r="J64" s="10">
        <v>4579000</v>
      </c>
      <c r="K64" s="6">
        <v>4579000</v>
      </c>
      <c r="L64" s="7">
        <v>4579000</v>
      </c>
    </row>
    <row r="65" spans="1:12" ht="13.5">
      <c r="A65" s="70" t="s">
        <v>40</v>
      </c>
      <c r="B65" s="71"/>
      <c r="C65" s="72">
        <f>SUM(C57:C64)</f>
        <v>6411908784</v>
      </c>
      <c r="D65" s="72">
        <f aca="true" t="shared" si="8" ref="D65:L65">SUM(D57:D64)</f>
        <v>5997924608</v>
      </c>
      <c r="E65" s="73">
        <f t="shared" si="8"/>
        <v>5780945461</v>
      </c>
      <c r="F65" s="74">
        <f t="shared" si="8"/>
        <v>6343413900</v>
      </c>
      <c r="G65" s="72">
        <f t="shared" si="8"/>
        <v>5682860691</v>
      </c>
      <c r="H65" s="72">
        <f>SUM(H57:H64)</f>
        <v>0</v>
      </c>
      <c r="I65" s="75">
        <f t="shared" si="8"/>
        <v>5504647439</v>
      </c>
      <c r="J65" s="82">
        <f t="shared" si="8"/>
        <v>5885852684</v>
      </c>
      <c r="K65" s="72">
        <f t="shared" si="8"/>
        <v>6020390638</v>
      </c>
      <c r="L65" s="73">
        <f t="shared" si="8"/>
        <v>6160152638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439756557</v>
      </c>
      <c r="D68" s="60">
        <v>436911755</v>
      </c>
      <c r="E68" s="61">
        <v>427744133</v>
      </c>
      <c r="F68" s="62">
        <v>476887953</v>
      </c>
      <c r="G68" s="60">
        <v>476888007</v>
      </c>
      <c r="H68" s="60"/>
      <c r="I68" s="63">
        <v>410555939</v>
      </c>
      <c r="J68" s="64">
        <v>492000000</v>
      </c>
      <c r="K68" s="60">
        <v>520044000</v>
      </c>
      <c r="L68" s="61">
        <v>549166464</v>
      </c>
    </row>
    <row r="69" spans="1:12" ht="13.5">
      <c r="A69" s="84" t="s">
        <v>43</v>
      </c>
      <c r="B69" s="39" t="s">
        <v>44</v>
      </c>
      <c r="C69" s="60">
        <f>SUM(C75:C79)</f>
        <v>41004000</v>
      </c>
      <c r="D69" s="60">
        <f aca="true" t="shared" si="9" ref="D69:L69">SUM(D75:D79)</f>
        <v>56472940</v>
      </c>
      <c r="E69" s="61">
        <f t="shared" si="9"/>
        <v>50600975</v>
      </c>
      <c r="F69" s="62">
        <f t="shared" si="9"/>
        <v>105957721</v>
      </c>
      <c r="G69" s="60">
        <f t="shared" si="9"/>
        <v>0</v>
      </c>
      <c r="H69" s="60">
        <f>SUM(H75:H79)</f>
        <v>0</v>
      </c>
      <c r="I69" s="63">
        <f t="shared" si="9"/>
        <v>68240419</v>
      </c>
      <c r="J69" s="64">
        <f t="shared" si="9"/>
        <v>126791000</v>
      </c>
      <c r="K69" s="60">
        <f t="shared" si="9"/>
        <v>134018000</v>
      </c>
      <c r="L69" s="61">
        <f t="shared" si="9"/>
        <v>141523000</v>
      </c>
    </row>
    <row r="70" spans="1:12" ht="13.5">
      <c r="A70" s="79" t="s">
        <v>19</v>
      </c>
      <c r="B70" s="47"/>
      <c r="C70" s="6">
        <v>9333000</v>
      </c>
      <c r="D70" s="6">
        <v>8992279</v>
      </c>
      <c r="E70" s="7">
        <v>7779439</v>
      </c>
      <c r="F70" s="8">
        <v>18517913</v>
      </c>
      <c r="G70" s="6"/>
      <c r="H70" s="6"/>
      <c r="I70" s="9">
        <v>8410000</v>
      </c>
      <c r="J70" s="10">
        <v>19904000</v>
      </c>
      <c r="K70" s="6">
        <v>21038000</v>
      </c>
      <c r="L70" s="7">
        <v>22217000</v>
      </c>
    </row>
    <row r="71" spans="1:12" ht="13.5">
      <c r="A71" s="79" t="s">
        <v>20</v>
      </c>
      <c r="B71" s="47"/>
      <c r="C71" s="6">
        <v>7581000</v>
      </c>
      <c r="D71" s="6">
        <v>10705923</v>
      </c>
      <c r="E71" s="7">
        <v>9416415</v>
      </c>
      <c r="F71" s="8">
        <v>28513218</v>
      </c>
      <c r="G71" s="6"/>
      <c r="H71" s="6"/>
      <c r="I71" s="9"/>
      <c r="J71" s="10">
        <v>32845000</v>
      </c>
      <c r="K71" s="6">
        <v>34717000</v>
      </c>
      <c r="L71" s="7">
        <v>36662000</v>
      </c>
    </row>
    <row r="72" spans="1:12" ht="13.5">
      <c r="A72" s="79" t="s">
        <v>21</v>
      </c>
      <c r="B72" s="47"/>
      <c r="C72" s="6">
        <v>7709000</v>
      </c>
      <c r="D72" s="6">
        <v>8294479</v>
      </c>
      <c r="E72" s="7">
        <v>5198163</v>
      </c>
      <c r="F72" s="8">
        <v>16099100</v>
      </c>
      <c r="G72" s="6"/>
      <c r="H72" s="6"/>
      <c r="I72" s="9">
        <v>6490000</v>
      </c>
      <c r="J72" s="10">
        <v>16193000</v>
      </c>
      <c r="K72" s="6">
        <v>17116000</v>
      </c>
      <c r="L72" s="7">
        <v>18075000</v>
      </c>
    </row>
    <row r="73" spans="1:12" ht="13.5">
      <c r="A73" s="79" t="s">
        <v>22</v>
      </c>
      <c r="B73" s="47"/>
      <c r="C73" s="6">
        <v>2229000</v>
      </c>
      <c r="D73" s="6">
        <v>8836367</v>
      </c>
      <c r="E73" s="7">
        <v>4015517</v>
      </c>
      <c r="F73" s="8">
        <v>13103119</v>
      </c>
      <c r="G73" s="6"/>
      <c r="H73" s="6"/>
      <c r="I73" s="9">
        <v>5172000</v>
      </c>
      <c r="J73" s="10">
        <v>13132000</v>
      </c>
      <c r="K73" s="6">
        <v>13881000</v>
      </c>
      <c r="L73" s="7">
        <v>14658000</v>
      </c>
    </row>
    <row r="74" spans="1:12" ht="13.5">
      <c r="A74" s="79" t="s">
        <v>23</v>
      </c>
      <c r="B74" s="47"/>
      <c r="C74" s="6">
        <v>2850000</v>
      </c>
      <c r="D74" s="6">
        <v>4545648</v>
      </c>
      <c r="E74" s="7"/>
      <c r="F74" s="8">
        <v>5254451</v>
      </c>
      <c r="G74" s="6"/>
      <c r="H74" s="6"/>
      <c r="I74" s="9">
        <v>5676000</v>
      </c>
      <c r="J74" s="10">
        <v>5917000</v>
      </c>
      <c r="K74" s="6">
        <v>6253000</v>
      </c>
      <c r="L74" s="7">
        <v>6604000</v>
      </c>
    </row>
    <row r="75" spans="1:12" ht="13.5">
      <c r="A75" s="85" t="s">
        <v>24</v>
      </c>
      <c r="B75" s="47"/>
      <c r="C75" s="21">
        <f>SUM(C70:C74)</f>
        <v>29702000</v>
      </c>
      <c r="D75" s="21">
        <f aca="true" t="shared" si="10" ref="D75:L75">SUM(D70:D74)</f>
        <v>41374696</v>
      </c>
      <c r="E75" s="22">
        <f t="shared" si="10"/>
        <v>26409534</v>
      </c>
      <c r="F75" s="23">
        <f t="shared" si="10"/>
        <v>81487801</v>
      </c>
      <c r="G75" s="21">
        <f t="shared" si="10"/>
        <v>0</v>
      </c>
      <c r="H75" s="21">
        <f>SUM(H70:H74)</f>
        <v>0</v>
      </c>
      <c r="I75" s="24">
        <f t="shared" si="10"/>
        <v>25748000</v>
      </c>
      <c r="J75" s="25">
        <f t="shared" si="10"/>
        <v>87991000</v>
      </c>
      <c r="K75" s="21">
        <f t="shared" si="10"/>
        <v>93005000</v>
      </c>
      <c r="L75" s="22">
        <f t="shared" si="10"/>
        <v>98216000</v>
      </c>
    </row>
    <row r="76" spans="1:12" ht="13.5">
      <c r="A76" s="86" t="s">
        <v>25</v>
      </c>
      <c r="B76" s="39"/>
      <c r="C76" s="6">
        <v>10057000</v>
      </c>
      <c r="D76" s="6">
        <v>7189559</v>
      </c>
      <c r="E76" s="7">
        <v>1120518</v>
      </c>
      <c r="F76" s="8">
        <v>12844682</v>
      </c>
      <c r="G76" s="6"/>
      <c r="H76" s="6"/>
      <c r="I76" s="9">
        <v>6488000</v>
      </c>
      <c r="J76" s="10">
        <v>12378000</v>
      </c>
      <c r="K76" s="6">
        <v>13084000</v>
      </c>
      <c r="L76" s="7">
        <v>13816000</v>
      </c>
    </row>
    <row r="77" spans="1:12" ht="13.5">
      <c r="A77" s="86" t="s">
        <v>26</v>
      </c>
      <c r="B77" s="39"/>
      <c r="C77" s="11"/>
      <c r="D77" s="11">
        <v>6103290</v>
      </c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1245000</v>
      </c>
      <c r="D79" s="6">
        <v>1805395</v>
      </c>
      <c r="E79" s="7">
        <v>23070923</v>
      </c>
      <c r="F79" s="8">
        <v>11625238</v>
      </c>
      <c r="G79" s="6"/>
      <c r="H79" s="6"/>
      <c r="I79" s="9">
        <v>36004419</v>
      </c>
      <c r="J79" s="10">
        <v>26422000</v>
      </c>
      <c r="K79" s="6">
        <v>27929000</v>
      </c>
      <c r="L79" s="7">
        <v>29491000</v>
      </c>
    </row>
    <row r="80" spans="1:12" ht="13.5">
      <c r="A80" s="87" t="s">
        <v>46</v>
      </c>
      <c r="B80" s="71"/>
      <c r="C80" s="72">
        <f>SUM(C68:C69)</f>
        <v>480760557</v>
      </c>
      <c r="D80" s="72">
        <f aca="true" t="shared" si="11" ref="D80:L80">SUM(D68:D69)</f>
        <v>493384695</v>
      </c>
      <c r="E80" s="73">
        <f t="shared" si="11"/>
        <v>478345108</v>
      </c>
      <c r="F80" s="74">
        <f t="shared" si="11"/>
        <v>582845674</v>
      </c>
      <c r="G80" s="72">
        <f t="shared" si="11"/>
        <v>476888007</v>
      </c>
      <c r="H80" s="72">
        <f>SUM(H68:H69)</f>
        <v>0</v>
      </c>
      <c r="I80" s="75">
        <f t="shared" si="11"/>
        <v>478796358</v>
      </c>
      <c r="J80" s="76">
        <f t="shared" si="11"/>
        <v>618791000</v>
      </c>
      <c r="K80" s="72">
        <f t="shared" si="11"/>
        <v>654062000</v>
      </c>
      <c r="L80" s="73">
        <f t="shared" si="11"/>
        <v>690689464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0.5836512048938979</v>
      </c>
      <c r="D82" s="95">
        <f t="shared" si="12"/>
        <v>0</v>
      </c>
      <c r="E82" s="96">
        <f t="shared" si="12"/>
        <v>0</v>
      </c>
      <c r="F82" s="97">
        <f t="shared" si="12"/>
        <v>0.08370768657017229</v>
      </c>
      <c r="G82" s="95">
        <f t="shared" si="12"/>
        <v>0</v>
      </c>
      <c r="H82" s="95">
        <f t="shared" si="12"/>
        <v>0.042448865392447035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0.1112596554188503</v>
      </c>
      <c r="D83" s="95">
        <f t="shared" si="13"/>
        <v>0</v>
      </c>
      <c r="E83" s="96">
        <f t="shared" si="13"/>
        <v>0</v>
      </c>
      <c r="F83" s="97">
        <f t="shared" si="13"/>
        <v>0.023423558782999912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0.009</v>
      </c>
      <c r="E84" s="96">
        <f t="shared" si="14"/>
        <v>0.009</v>
      </c>
      <c r="F84" s="97">
        <f t="shared" si="14"/>
        <v>0.017</v>
      </c>
      <c r="G84" s="95">
        <f t="shared" si="14"/>
        <v>0</v>
      </c>
      <c r="H84" s="95">
        <f t="shared" si="14"/>
        <v>0</v>
      </c>
      <c r="I84" s="98">
        <f t="shared" si="14"/>
        <v>0.012</v>
      </c>
      <c r="J84" s="99">
        <f t="shared" si="14"/>
        <v>0.022</v>
      </c>
      <c r="K84" s="95">
        <f t="shared" si="14"/>
        <v>0.022</v>
      </c>
      <c r="L84" s="96">
        <f t="shared" si="14"/>
        <v>0.023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0.02</v>
      </c>
      <c r="G85" s="95">
        <f t="shared" si="15"/>
        <v>0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76476020</v>
      </c>
      <c r="I90" s="14"/>
      <c r="J90" s="15">
        <v>126791258</v>
      </c>
      <c r="K90" s="11">
        <v>134018360</v>
      </c>
      <c r="L90" s="27">
        <v>141523388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105957770</v>
      </c>
      <c r="G92" s="6"/>
      <c r="H92" s="6"/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105957770</v>
      </c>
      <c r="G93" s="72">
        <f t="shared" si="16"/>
        <v>0</v>
      </c>
      <c r="H93" s="72">
        <f>SUM(H89:H92)</f>
        <v>76476020</v>
      </c>
      <c r="I93" s="75">
        <f t="shared" si="16"/>
        <v>0</v>
      </c>
      <c r="J93" s="76">
        <f t="shared" si="16"/>
        <v>126791258</v>
      </c>
      <c r="K93" s="72">
        <f t="shared" si="16"/>
        <v>134018360</v>
      </c>
      <c r="L93" s="121">
        <f t="shared" si="16"/>
        <v>141523388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0</v>
      </c>
      <c r="D5" s="40">
        <f aca="true" t="shared" si="0" ref="D5:L5">SUM(D11:D18)</f>
        <v>0</v>
      </c>
      <c r="E5" s="41">
        <f t="shared" si="0"/>
        <v>0</v>
      </c>
      <c r="F5" s="42">
        <f t="shared" si="0"/>
        <v>0</v>
      </c>
      <c r="G5" s="40">
        <f t="shared" si="0"/>
        <v>147162261</v>
      </c>
      <c r="H5" s="40">
        <f>SUM(H11:H18)</f>
        <v>111070428</v>
      </c>
      <c r="I5" s="43">
        <f t="shared" si="0"/>
        <v>214725424</v>
      </c>
      <c r="J5" s="44">
        <f t="shared" si="0"/>
        <v>199197885</v>
      </c>
      <c r="K5" s="40">
        <f t="shared" si="0"/>
        <v>182989726</v>
      </c>
      <c r="L5" s="41">
        <f t="shared" si="0"/>
        <v>212419322</v>
      </c>
    </row>
    <row r="6" spans="1:12" ht="13.5">
      <c r="A6" s="46" t="s">
        <v>19</v>
      </c>
      <c r="B6" s="47"/>
      <c r="C6" s="6"/>
      <c r="D6" s="6"/>
      <c r="E6" s="7"/>
      <c r="F6" s="8"/>
      <c r="G6" s="6">
        <v>43163806</v>
      </c>
      <c r="H6" s="6">
        <v>40852127</v>
      </c>
      <c r="I6" s="9">
        <v>51254970</v>
      </c>
      <c r="J6" s="10">
        <v>25300000</v>
      </c>
      <c r="K6" s="6">
        <v>23058700</v>
      </c>
      <c r="L6" s="7">
        <v>92554100</v>
      </c>
    </row>
    <row r="7" spans="1:12" ht="13.5">
      <c r="A7" s="46" t="s">
        <v>20</v>
      </c>
      <c r="B7" s="47"/>
      <c r="C7" s="6"/>
      <c r="D7" s="6"/>
      <c r="E7" s="7"/>
      <c r="F7" s="8"/>
      <c r="G7" s="6">
        <v>6443617</v>
      </c>
      <c r="H7" s="6">
        <v>1874306</v>
      </c>
      <c r="I7" s="9">
        <v>35897973</v>
      </c>
      <c r="J7" s="10">
        <v>37500000</v>
      </c>
      <c r="K7" s="6">
        <v>27000000</v>
      </c>
      <c r="L7" s="7">
        <v>15000000</v>
      </c>
    </row>
    <row r="8" spans="1:12" ht="13.5">
      <c r="A8" s="46" t="s">
        <v>21</v>
      </c>
      <c r="B8" s="47"/>
      <c r="C8" s="6"/>
      <c r="D8" s="6"/>
      <c r="E8" s="7"/>
      <c r="F8" s="8"/>
      <c r="G8" s="6">
        <v>15756831</v>
      </c>
      <c r="H8" s="6">
        <v>9465751</v>
      </c>
      <c r="I8" s="9">
        <v>57164545</v>
      </c>
      <c r="J8" s="10">
        <v>51595500</v>
      </c>
      <c r="K8" s="6">
        <v>40000000</v>
      </c>
      <c r="L8" s="7">
        <v>47996222</v>
      </c>
    </row>
    <row r="9" spans="1:12" ht="13.5">
      <c r="A9" s="46" t="s">
        <v>22</v>
      </c>
      <c r="B9" s="47"/>
      <c r="C9" s="6"/>
      <c r="D9" s="6"/>
      <c r="E9" s="7"/>
      <c r="F9" s="8"/>
      <c r="G9" s="6">
        <v>48098146</v>
      </c>
      <c r="H9" s="6">
        <v>38396856</v>
      </c>
      <c r="I9" s="9">
        <v>34263418</v>
      </c>
      <c r="J9" s="10">
        <v>9000000</v>
      </c>
      <c r="K9" s="6">
        <v>1000000</v>
      </c>
      <c r="L9" s="7"/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7000000</v>
      </c>
      <c r="K10" s="6">
        <v>16000000</v>
      </c>
      <c r="L10" s="7">
        <v>25911000</v>
      </c>
    </row>
    <row r="11" spans="1:12" ht="13.5">
      <c r="A11" s="48" t="s">
        <v>24</v>
      </c>
      <c r="B11" s="47"/>
      <c r="C11" s="21">
        <f>SUM(C6:C10)</f>
        <v>0</v>
      </c>
      <c r="D11" s="21">
        <f aca="true" t="shared" si="1" ref="D11:L11">SUM(D6:D10)</f>
        <v>0</v>
      </c>
      <c r="E11" s="22">
        <f t="shared" si="1"/>
        <v>0</v>
      </c>
      <c r="F11" s="23">
        <f t="shared" si="1"/>
        <v>0</v>
      </c>
      <c r="G11" s="21">
        <f t="shared" si="1"/>
        <v>113462400</v>
      </c>
      <c r="H11" s="21">
        <f>SUM(H6:H10)</f>
        <v>90589040</v>
      </c>
      <c r="I11" s="24">
        <f t="shared" si="1"/>
        <v>178580906</v>
      </c>
      <c r="J11" s="25">
        <f t="shared" si="1"/>
        <v>130395500</v>
      </c>
      <c r="K11" s="21">
        <f t="shared" si="1"/>
        <v>107058700</v>
      </c>
      <c r="L11" s="22">
        <f t="shared" si="1"/>
        <v>181461322</v>
      </c>
    </row>
    <row r="12" spans="1:12" ht="13.5">
      <c r="A12" s="49" t="s">
        <v>25</v>
      </c>
      <c r="B12" s="39"/>
      <c r="C12" s="6"/>
      <c r="D12" s="6"/>
      <c r="E12" s="7"/>
      <c r="F12" s="8"/>
      <c r="G12" s="6">
        <v>17609790</v>
      </c>
      <c r="H12" s="6">
        <v>12802297</v>
      </c>
      <c r="I12" s="9">
        <v>17684196</v>
      </c>
      <c r="J12" s="10">
        <v>10912000</v>
      </c>
      <c r="K12" s="6">
        <v>16816000</v>
      </c>
      <c r="L12" s="7">
        <v>816000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>
        <v>3163</v>
      </c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/>
      <c r="D15" s="6"/>
      <c r="E15" s="7"/>
      <c r="F15" s="8"/>
      <c r="G15" s="6">
        <v>16090071</v>
      </c>
      <c r="H15" s="6">
        <v>7679091</v>
      </c>
      <c r="I15" s="9">
        <v>16349434</v>
      </c>
      <c r="J15" s="10">
        <v>57890385</v>
      </c>
      <c r="K15" s="6">
        <v>59115026</v>
      </c>
      <c r="L15" s="7">
        <v>30142000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>
        <v>2107725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148862070</v>
      </c>
      <c r="H20" s="53">
        <f>SUM(H26:H33)</f>
        <v>98313185</v>
      </c>
      <c r="I20" s="56">
        <f t="shared" si="2"/>
        <v>0</v>
      </c>
      <c r="J20" s="57">
        <f t="shared" si="2"/>
        <v>42300000</v>
      </c>
      <c r="K20" s="53">
        <f t="shared" si="2"/>
        <v>45750300</v>
      </c>
      <c r="L20" s="54">
        <f t="shared" si="2"/>
        <v>26000000</v>
      </c>
    </row>
    <row r="21" spans="1:12" ht="13.5">
      <c r="A21" s="46" t="s">
        <v>19</v>
      </c>
      <c r="B21" s="47"/>
      <c r="C21" s="6"/>
      <c r="D21" s="6"/>
      <c r="E21" s="7"/>
      <c r="F21" s="8"/>
      <c r="G21" s="6">
        <v>15000000</v>
      </c>
      <c r="H21" s="6">
        <v>15359390</v>
      </c>
      <c r="I21" s="9"/>
      <c r="J21" s="10">
        <v>13000000</v>
      </c>
      <c r="K21" s="6">
        <v>10000000</v>
      </c>
      <c r="L21" s="7">
        <v>9511000</v>
      </c>
    </row>
    <row r="22" spans="1:12" ht="13.5">
      <c r="A22" s="46" t="s">
        <v>20</v>
      </c>
      <c r="B22" s="47"/>
      <c r="C22" s="6"/>
      <c r="D22" s="6"/>
      <c r="E22" s="7"/>
      <c r="F22" s="8"/>
      <c r="G22" s="6">
        <v>39619056</v>
      </c>
      <c r="H22" s="6">
        <v>32676231</v>
      </c>
      <c r="I22" s="9"/>
      <c r="J22" s="10">
        <v>11000000</v>
      </c>
      <c r="K22" s="6">
        <v>18000300</v>
      </c>
      <c r="L22" s="7">
        <v>11000000</v>
      </c>
    </row>
    <row r="23" spans="1:12" ht="13.5">
      <c r="A23" s="46" t="s">
        <v>21</v>
      </c>
      <c r="B23" s="47"/>
      <c r="C23" s="6"/>
      <c r="D23" s="6"/>
      <c r="E23" s="7"/>
      <c r="F23" s="8"/>
      <c r="G23" s="6">
        <v>999000</v>
      </c>
      <c r="H23" s="6">
        <v>125049</v>
      </c>
      <c r="I23" s="9"/>
      <c r="J23" s="10">
        <v>1500000</v>
      </c>
      <c r="K23" s="6">
        <v>10000000</v>
      </c>
      <c r="L23" s="7">
        <v>5489000</v>
      </c>
    </row>
    <row r="24" spans="1:12" ht="13.5">
      <c r="A24" s="46" t="s">
        <v>22</v>
      </c>
      <c r="B24" s="47"/>
      <c r="C24" s="6"/>
      <c r="D24" s="6"/>
      <c r="E24" s="7"/>
      <c r="F24" s="8"/>
      <c r="G24" s="6">
        <v>91790954</v>
      </c>
      <c r="H24" s="6">
        <v>48788275</v>
      </c>
      <c r="I24" s="9"/>
      <c r="J24" s="10">
        <v>11500000</v>
      </c>
      <c r="K24" s="6">
        <v>7000000</v>
      </c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147409010</v>
      </c>
      <c r="H26" s="21">
        <f>SUM(H21:H25)</f>
        <v>96948945</v>
      </c>
      <c r="I26" s="24">
        <f t="shared" si="3"/>
        <v>0</v>
      </c>
      <c r="J26" s="25">
        <f t="shared" si="3"/>
        <v>37000000</v>
      </c>
      <c r="K26" s="21">
        <f t="shared" si="3"/>
        <v>45000300</v>
      </c>
      <c r="L26" s="22">
        <f t="shared" si="3"/>
        <v>26000000</v>
      </c>
    </row>
    <row r="27" spans="1:12" ht="13.5">
      <c r="A27" s="49" t="s">
        <v>25</v>
      </c>
      <c r="B27" s="59"/>
      <c r="C27" s="6"/>
      <c r="D27" s="6"/>
      <c r="E27" s="7"/>
      <c r="F27" s="8"/>
      <c r="G27" s="6">
        <v>102405</v>
      </c>
      <c r="H27" s="6">
        <v>317101</v>
      </c>
      <c r="I27" s="9"/>
      <c r="J27" s="10">
        <v>3800000</v>
      </c>
      <c r="K27" s="6">
        <v>750000</v>
      </c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>
        <v>1350655</v>
      </c>
      <c r="H30" s="6">
        <v>1047139</v>
      </c>
      <c r="I30" s="9"/>
      <c r="J30" s="10">
        <v>1500000</v>
      </c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0</v>
      </c>
      <c r="D36" s="6">
        <f t="shared" si="4"/>
        <v>0</v>
      </c>
      <c r="E36" s="7">
        <f t="shared" si="4"/>
        <v>0</v>
      </c>
      <c r="F36" s="8">
        <f t="shared" si="4"/>
        <v>0</v>
      </c>
      <c r="G36" s="6">
        <f t="shared" si="4"/>
        <v>58163806</v>
      </c>
      <c r="H36" s="6">
        <f>H6+H21</f>
        <v>56211517</v>
      </c>
      <c r="I36" s="9">
        <f t="shared" si="4"/>
        <v>51254970</v>
      </c>
      <c r="J36" s="10">
        <f t="shared" si="4"/>
        <v>38300000</v>
      </c>
      <c r="K36" s="6">
        <f t="shared" si="4"/>
        <v>33058700</v>
      </c>
      <c r="L36" s="7">
        <f t="shared" si="4"/>
        <v>102065100</v>
      </c>
    </row>
    <row r="37" spans="1:12" ht="13.5">
      <c r="A37" s="46" t="s">
        <v>20</v>
      </c>
      <c r="B37" s="47"/>
      <c r="C37" s="6">
        <f t="shared" si="4"/>
        <v>0</v>
      </c>
      <c r="D37" s="6">
        <f t="shared" si="4"/>
        <v>0</v>
      </c>
      <c r="E37" s="7">
        <f t="shared" si="4"/>
        <v>0</v>
      </c>
      <c r="F37" s="8">
        <f t="shared" si="4"/>
        <v>0</v>
      </c>
      <c r="G37" s="6">
        <f t="shared" si="4"/>
        <v>46062673</v>
      </c>
      <c r="H37" s="6">
        <f>H7+H22</f>
        <v>34550537</v>
      </c>
      <c r="I37" s="9">
        <f t="shared" si="4"/>
        <v>35897973</v>
      </c>
      <c r="J37" s="10">
        <f t="shared" si="4"/>
        <v>48500000</v>
      </c>
      <c r="K37" s="6">
        <f t="shared" si="4"/>
        <v>45000300</v>
      </c>
      <c r="L37" s="7">
        <f t="shared" si="4"/>
        <v>26000000</v>
      </c>
    </row>
    <row r="38" spans="1:12" ht="13.5">
      <c r="A38" s="46" t="s">
        <v>21</v>
      </c>
      <c r="B38" s="47"/>
      <c r="C38" s="6">
        <f t="shared" si="4"/>
        <v>0</v>
      </c>
      <c r="D38" s="6">
        <f t="shared" si="4"/>
        <v>0</v>
      </c>
      <c r="E38" s="7">
        <f t="shared" si="4"/>
        <v>0</v>
      </c>
      <c r="F38" s="8">
        <f t="shared" si="4"/>
        <v>0</v>
      </c>
      <c r="G38" s="6">
        <f t="shared" si="4"/>
        <v>16755831</v>
      </c>
      <c r="H38" s="6">
        <f>H8+H23</f>
        <v>9590800</v>
      </c>
      <c r="I38" s="9">
        <f t="shared" si="4"/>
        <v>57164545</v>
      </c>
      <c r="J38" s="10">
        <f t="shared" si="4"/>
        <v>53095500</v>
      </c>
      <c r="K38" s="6">
        <f t="shared" si="4"/>
        <v>50000000</v>
      </c>
      <c r="L38" s="7">
        <f t="shared" si="4"/>
        <v>53485222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0</v>
      </c>
      <c r="E39" s="7">
        <f t="shared" si="4"/>
        <v>0</v>
      </c>
      <c r="F39" s="8">
        <f t="shared" si="4"/>
        <v>0</v>
      </c>
      <c r="G39" s="6">
        <f t="shared" si="4"/>
        <v>139889100</v>
      </c>
      <c r="H39" s="6">
        <f>H9+H24</f>
        <v>87185131</v>
      </c>
      <c r="I39" s="9">
        <f t="shared" si="4"/>
        <v>34263418</v>
      </c>
      <c r="J39" s="10">
        <f t="shared" si="4"/>
        <v>20500000</v>
      </c>
      <c r="K39" s="6">
        <f t="shared" si="4"/>
        <v>8000000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7000000</v>
      </c>
      <c r="K40" s="6">
        <f t="shared" si="4"/>
        <v>16000000</v>
      </c>
      <c r="L40" s="7">
        <f t="shared" si="4"/>
        <v>25911000</v>
      </c>
    </row>
    <row r="41" spans="1:12" ht="13.5">
      <c r="A41" s="48" t="s">
        <v>24</v>
      </c>
      <c r="B41" s="47"/>
      <c r="C41" s="21">
        <f>SUM(C36:C40)</f>
        <v>0</v>
      </c>
      <c r="D41" s="21">
        <f aca="true" t="shared" si="5" ref="D41:L41">SUM(D36:D40)</f>
        <v>0</v>
      </c>
      <c r="E41" s="22">
        <f t="shared" si="5"/>
        <v>0</v>
      </c>
      <c r="F41" s="23">
        <f t="shared" si="5"/>
        <v>0</v>
      </c>
      <c r="G41" s="21">
        <f t="shared" si="5"/>
        <v>260871410</v>
      </c>
      <c r="H41" s="21">
        <f>SUM(H36:H40)</f>
        <v>187537985</v>
      </c>
      <c r="I41" s="24">
        <f t="shared" si="5"/>
        <v>178580906</v>
      </c>
      <c r="J41" s="25">
        <f t="shared" si="5"/>
        <v>167395500</v>
      </c>
      <c r="K41" s="21">
        <f t="shared" si="5"/>
        <v>152059000</v>
      </c>
      <c r="L41" s="22">
        <f t="shared" si="5"/>
        <v>207461322</v>
      </c>
    </row>
    <row r="42" spans="1:12" ht="13.5">
      <c r="A42" s="49" t="s">
        <v>25</v>
      </c>
      <c r="B42" s="39"/>
      <c r="C42" s="6">
        <f t="shared" si="4"/>
        <v>0</v>
      </c>
      <c r="D42" s="6">
        <f t="shared" si="4"/>
        <v>0</v>
      </c>
      <c r="E42" s="61">
        <f t="shared" si="4"/>
        <v>0</v>
      </c>
      <c r="F42" s="62">
        <f t="shared" si="4"/>
        <v>0</v>
      </c>
      <c r="G42" s="60">
        <f t="shared" si="4"/>
        <v>17712195</v>
      </c>
      <c r="H42" s="60">
        <f t="shared" si="4"/>
        <v>13119398</v>
      </c>
      <c r="I42" s="63">
        <f t="shared" si="4"/>
        <v>17684196</v>
      </c>
      <c r="J42" s="64">
        <f t="shared" si="4"/>
        <v>14712000</v>
      </c>
      <c r="K42" s="60">
        <f t="shared" si="4"/>
        <v>17566000</v>
      </c>
      <c r="L42" s="61">
        <f t="shared" si="4"/>
        <v>816000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3163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0</v>
      </c>
      <c r="D45" s="6">
        <f t="shared" si="4"/>
        <v>0</v>
      </c>
      <c r="E45" s="61">
        <f t="shared" si="4"/>
        <v>0</v>
      </c>
      <c r="F45" s="62">
        <f t="shared" si="4"/>
        <v>0</v>
      </c>
      <c r="G45" s="60">
        <f t="shared" si="4"/>
        <v>17440726</v>
      </c>
      <c r="H45" s="60">
        <f t="shared" si="4"/>
        <v>8726230</v>
      </c>
      <c r="I45" s="63">
        <f t="shared" si="4"/>
        <v>16349434</v>
      </c>
      <c r="J45" s="64">
        <f t="shared" si="4"/>
        <v>59390385</v>
      </c>
      <c r="K45" s="60">
        <f t="shared" si="4"/>
        <v>59115026</v>
      </c>
      <c r="L45" s="61">
        <f t="shared" si="4"/>
        <v>30142000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2107725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0</v>
      </c>
      <c r="D49" s="72">
        <f aca="true" t="shared" si="6" ref="D49:L49">SUM(D41:D48)</f>
        <v>0</v>
      </c>
      <c r="E49" s="73">
        <f t="shared" si="6"/>
        <v>0</v>
      </c>
      <c r="F49" s="74">
        <f t="shared" si="6"/>
        <v>0</v>
      </c>
      <c r="G49" s="72">
        <f t="shared" si="6"/>
        <v>296024331</v>
      </c>
      <c r="H49" s="72">
        <f>SUM(H41:H48)</f>
        <v>209383613</v>
      </c>
      <c r="I49" s="75">
        <f t="shared" si="6"/>
        <v>214725424</v>
      </c>
      <c r="J49" s="76">
        <f t="shared" si="6"/>
        <v>241497885</v>
      </c>
      <c r="K49" s="72">
        <f t="shared" si="6"/>
        <v>228740026</v>
      </c>
      <c r="L49" s="73">
        <f t="shared" si="6"/>
        <v>238419322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/>
      <c r="D52" s="6"/>
      <c r="E52" s="7"/>
      <c r="F52" s="8"/>
      <c r="G52" s="6">
        <v>58163806</v>
      </c>
      <c r="H52" s="6"/>
      <c r="I52" s="9">
        <v>1495238351</v>
      </c>
      <c r="J52" s="10">
        <v>2018215012</v>
      </c>
      <c r="K52" s="6">
        <v>2218215012</v>
      </c>
      <c r="L52" s="7">
        <v>2418215012</v>
      </c>
    </row>
    <row r="53" spans="1:12" ht="13.5">
      <c r="A53" s="79" t="s">
        <v>20</v>
      </c>
      <c r="B53" s="47"/>
      <c r="C53" s="6"/>
      <c r="D53" s="6"/>
      <c r="E53" s="7"/>
      <c r="F53" s="8"/>
      <c r="G53" s="6">
        <v>46062673</v>
      </c>
      <c r="H53" s="6"/>
      <c r="I53" s="9">
        <v>517311341</v>
      </c>
      <c r="J53" s="10">
        <v>588508418</v>
      </c>
      <c r="K53" s="6">
        <v>579508418</v>
      </c>
      <c r="L53" s="7">
        <v>569597418</v>
      </c>
    </row>
    <row r="54" spans="1:12" ht="13.5">
      <c r="A54" s="79" t="s">
        <v>21</v>
      </c>
      <c r="B54" s="47"/>
      <c r="C54" s="6"/>
      <c r="D54" s="6"/>
      <c r="E54" s="7"/>
      <c r="F54" s="8"/>
      <c r="G54" s="6">
        <v>16755831</v>
      </c>
      <c r="H54" s="6"/>
      <c r="I54" s="9">
        <v>502528252</v>
      </c>
      <c r="J54" s="10">
        <v>53095500</v>
      </c>
      <c r="K54" s="6">
        <v>50000000</v>
      </c>
      <c r="L54" s="7">
        <v>53485222</v>
      </c>
    </row>
    <row r="55" spans="1:12" ht="13.5">
      <c r="A55" s="79" t="s">
        <v>22</v>
      </c>
      <c r="B55" s="47"/>
      <c r="C55" s="6"/>
      <c r="D55" s="6"/>
      <c r="E55" s="7"/>
      <c r="F55" s="8"/>
      <c r="G55" s="6">
        <v>139889100</v>
      </c>
      <c r="H55" s="6"/>
      <c r="I55" s="9">
        <v>407064736</v>
      </c>
      <c r="J55" s="10">
        <v>497040819</v>
      </c>
      <c r="K55" s="6">
        <v>512040819</v>
      </c>
      <c r="L55" s="7">
        <v>528040819</v>
      </c>
    </row>
    <row r="56" spans="1:12" ht="13.5">
      <c r="A56" s="79" t="s">
        <v>23</v>
      </c>
      <c r="B56" s="47"/>
      <c r="C56" s="6"/>
      <c r="D56" s="6"/>
      <c r="E56" s="7"/>
      <c r="F56" s="8"/>
      <c r="G56" s="6"/>
      <c r="H56" s="6"/>
      <c r="I56" s="9">
        <v>70634256</v>
      </c>
      <c r="J56" s="10">
        <v>39812255</v>
      </c>
      <c r="K56" s="6">
        <v>48812255</v>
      </c>
      <c r="L56" s="7">
        <v>58723255</v>
      </c>
    </row>
    <row r="57" spans="1:12" ht="13.5">
      <c r="A57" s="80" t="s">
        <v>24</v>
      </c>
      <c r="B57" s="47"/>
      <c r="C57" s="21">
        <f>SUM(C52:C56)</f>
        <v>0</v>
      </c>
      <c r="D57" s="21">
        <f aca="true" t="shared" si="7" ref="D57:L57">SUM(D52:D56)</f>
        <v>0</v>
      </c>
      <c r="E57" s="22">
        <f t="shared" si="7"/>
        <v>0</v>
      </c>
      <c r="F57" s="23">
        <f t="shared" si="7"/>
        <v>0</v>
      </c>
      <c r="G57" s="21">
        <f t="shared" si="7"/>
        <v>260871410</v>
      </c>
      <c r="H57" s="21">
        <f>SUM(H52:H56)</f>
        <v>0</v>
      </c>
      <c r="I57" s="24">
        <f t="shared" si="7"/>
        <v>2992776936</v>
      </c>
      <c r="J57" s="25">
        <f t="shared" si="7"/>
        <v>3196672004</v>
      </c>
      <c r="K57" s="21">
        <f t="shared" si="7"/>
        <v>3408576504</v>
      </c>
      <c r="L57" s="22">
        <f t="shared" si="7"/>
        <v>3628061726</v>
      </c>
    </row>
    <row r="58" spans="1:12" ht="13.5">
      <c r="A58" s="77" t="s">
        <v>25</v>
      </c>
      <c r="B58" s="39"/>
      <c r="C58" s="6"/>
      <c r="D58" s="6"/>
      <c r="E58" s="7"/>
      <c r="F58" s="8"/>
      <c r="G58" s="6">
        <v>17712195</v>
      </c>
      <c r="H58" s="6"/>
      <c r="I58" s="9">
        <v>210240136</v>
      </c>
      <c r="J58" s="10">
        <v>112780145</v>
      </c>
      <c r="K58" s="6">
        <v>116151004</v>
      </c>
      <c r="L58" s="7">
        <v>141638808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>
        <v>62791271</v>
      </c>
      <c r="J59" s="15"/>
      <c r="K59" s="11"/>
      <c r="L59" s="12"/>
    </row>
    <row r="60" spans="1:12" ht="13.5">
      <c r="A60" s="77" t="s">
        <v>27</v>
      </c>
      <c r="B60" s="39"/>
      <c r="C60" s="6"/>
      <c r="D60" s="6"/>
      <c r="E60" s="7"/>
      <c r="F60" s="8"/>
      <c r="G60" s="6"/>
      <c r="H60" s="6"/>
      <c r="I60" s="9">
        <v>53708036</v>
      </c>
      <c r="J60" s="10">
        <v>58441720</v>
      </c>
      <c r="K60" s="6">
        <v>58441720</v>
      </c>
      <c r="L60" s="7">
        <v>58441720</v>
      </c>
    </row>
    <row r="61" spans="1:12" ht="13.5">
      <c r="A61" s="77" t="s">
        <v>28</v>
      </c>
      <c r="B61" s="39" t="s">
        <v>29</v>
      </c>
      <c r="C61" s="6"/>
      <c r="D61" s="6"/>
      <c r="E61" s="7"/>
      <c r="F61" s="8"/>
      <c r="G61" s="6">
        <v>17440726</v>
      </c>
      <c r="H61" s="6"/>
      <c r="I61" s="9">
        <v>737117718</v>
      </c>
      <c r="J61" s="10">
        <v>821917116</v>
      </c>
      <c r="K61" s="6">
        <v>883123126</v>
      </c>
      <c r="L61" s="7">
        <v>862912800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>
        <v>9313700</v>
      </c>
      <c r="J64" s="10">
        <v>9485872</v>
      </c>
      <c r="K64" s="6">
        <v>9485872</v>
      </c>
      <c r="L64" s="7">
        <v>9485872</v>
      </c>
    </row>
    <row r="65" spans="1:12" ht="13.5">
      <c r="A65" s="70" t="s">
        <v>40</v>
      </c>
      <c r="B65" s="71"/>
      <c r="C65" s="72">
        <f>SUM(C57:C64)</f>
        <v>0</v>
      </c>
      <c r="D65" s="72">
        <f aca="true" t="shared" si="8" ref="D65:L65">SUM(D57:D64)</f>
        <v>0</v>
      </c>
      <c r="E65" s="73">
        <f t="shared" si="8"/>
        <v>0</v>
      </c>
      <c r="F65" s="74">
        <f t="shared" si="8"/>
        <v>0</v>
      </c>
      <c r="G65" s="72">
        <f t="shared" si="8"/>
        <v>296024331</v>
      </c>
      <c r="H65" s="72">
        <f>SUM(H57:H64)</f>
        <v>0</v>
      </c>
      <c r="I65" s="75">
        <f t="shared" si="8"/>
        <v>4065947797</v>
      </c>
      <c r="J65" s="82">
        <f t="shared" si="8"/>
        <v>4199296857</v>
      </c>
      <c r="K65" s="72">
        <f t="shared" si="8"/>
        <v>4475778226</v>
      </c>
      <c r="L65" s="73">
        <f t="shared" si="8"/>
        <v>4700540926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/>
      <c r="D68" s="60"/>
      <c r="E68" s="61"/>
      <c r="F68" s="62"/>
      <c r="G68" s="60">
        <v>219686418</v>
      </c>
      <c r="H68" s="60"/>
      <c r="I68" s="63">
        <v>225855526</v>
      </c>
      <c r="J68" s="64">
        <v>216791919</v>
      </c>
      <c r="K68" s="60">
        <v>229582642</v>
      </c>
      <c r="L68" s="61">
        <v>242898435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0</v>
      </c>
      <c r="F69" s="62">
        <f t="shared" si="9"/>
        <v>0</v>
      </c>
      <c r="G69" s="60">
        <f t="shared" si="9"/>
        <v>0</v>
      </c>
      <c r="H69" s="60">
        <f>SUM(H75:H79)</f>
        <v>0</v>
      </c>
      <c r="I69" s="63">
        <f t="shared" si="9"/>
        <v>74363500</v>
      </c>
      <c r="J69" s="64">
        <f t="shared" si="9"/>
        <v>90014207</v>
      </c>
      <c r="K69" s="60">
        <f t="shared" si="9"/>
        <v>95132469</v>
      </c>
      <c r="L69" s="61">
        <f t="shared" si="9"/>
        <v>100460840</v>
      </c>
    </row>
    <row r="70" spans="1:12" ht="13.5">
      <c r="A70" s="79" t="s">
        <v>19</v>
      </c>
      <c r="B70" s="47"/>
      <c r="C70" s="6"/>
      <c r="D70" s="6"/>
      <c r="E70" s="7"/>
      <c r="F70" s="8"/>
      <c r="G70" s="6"/>
      <c r="H70" s="6"/>
      <c r="I70" s="9">
        <v>13458235</v>
      </c>
      <c r="J70" s="10">
        <v>10607805</v>
      </c>
      <c r="K70" s="6">
        <v>11233665</v>
      </c>
      <c r="L70" s="7">
        <v>11885218</v>
      </c>
    </row>
    <row r="71" spans="1:12" ht="13.5">
      <c r="A71" s="79" t="s">
        <v>20</v>
      </c>
      <c r="B71" s="47"/>
      <c r="C71" s="6"/>
      <c r="D71" s="6"/>
      <c r="E71" s="7"/>
      <c r="F71" s="8"/>
      <c r="G71" s="6"/>
      <c r="H71" s="6"/>
      <c r="I71" s="9">
        <v>17127639</v>
      </c>
      <c r="J71" s="10">
        <v>25955730</v>
      </c>
      <c r="K71" s="6">
        <v>27487118</v>
      </c>
      <c r="L71" s="7">
        <v>29081371</v>
      </c>
    </row>
    <row r="72" spans="1:12" ht="13.5">
      <c r="A72" s="79" t="s">
        <v>21</v>
      </c>
      <c r="B72" s="47"/>
      <c r="C72" s="6"/>
      <c r="D72" s="6"/>
      <c r="E72" s="7"/>
      <c r="F72" s="8"/>
      <c r="G72" s="6"/>
      <c r="H72" s="6"/>
      <c r="I72" s="9">
        <v>1526857</v>
      </c>
      <c r="J72" s="10">
        <v>10532424</v>
      </c>
      <c r="K72" s="6">
        <v>11643761</v>
      </c>
      <c r="L72" s="7">
        <v>12703491</v>
      </c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/>
      <c r="I73" s="9">
        <v>6156122</v>
      </c>
      <c r="J73" s="10">
        <v>9359064</v>
      </c>
      <c r="K73" s="6">
        <v>10211369</v>
      </c>
      <c r="L73" s="7">
        <v>11330878</v>
      </c>
    </row>
    <row r="74" spans="1:12" ht="13.5">
      <c r="A74" s="79" t="s">
        <v>23</v>
      </c>
      <c r="B74" s="47"/>
      <c r="C74" s="6"/>
      <c r="D74" s="6"/>
      <c r="E74" s="7"/>
      <c r="F74" s="8"/>
      <c r="G74" s="6"/>
      <c r="H74" s="6"/>
      <c r="I74" s="9">
        <v>4405164</v>
      </c>
      <c r="J74" s="10">
        <v>22467730</v>
      </c>
      <c r="K74" s="6">
        <v>22358442</v>
      </c>
      <c r="L74" s="7">
        <v>22094926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0</v>
      </c>
      <c r="F75" s="23">
        <f t="shared" si="10"/>
        <v>0</v>
      </c>
      <c r="G75" s="21">
        <f t="shared" si="10"/>
        <v>0</v>
      </c>
      <c r="H75" s="21">
        <f>SUM(H70:H74)</f>
        <v>0</v>
      </c>
      <c r="I75" s="24">
        <f t="shared" si="10"/>
        <v>42674017</v>
      </c>
      <c r="J75" s="25">
        <f t="shared" si="10"/>
        <v>78922753</v>
      </c>
      <c r="K75" s="21">
        <f t="shared" si="10"/>
        <v>82934355</v>
      </c>
      <c r="L75" s="22">
        <f t="shared" si="10"/>
        <v>87095884</v>
      </c>
    </row>
    <row r="76" spans="1:12" ht="13.5">
      <c r="A76" s="86" t="s">
        <v>25</v>
      </c>
      <c r="B76" s="39"/>
      <c r="C76" s="6"/>
      <c r="D76" s="6"/>
      <c r="E76" s="7"/>
      <c r="F76" s="8"/>
      <c r="G76" s="6"/>
      <c r="H76" s="6"/>
      <c r="I76" s="9">
        <v>12966759</v>
      </c>
      <c r="J76" s="10">
        <v>10254224</v>
      </c>
      <c r="K76" s="6">
        <v>11360884</v>
      </c>
      <c r="L76" s="7">
        <v>12527726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>
        <v>345782</v>
      </c>
      <c r="J77" s="15">
        <v>837230</v>
      </c>
      <c r="K77" s="11">
        <v>837230</v>
      </c>
      <c r="L77" s="12">
        <v>837230</v>
      </c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/>
      <c r="G79" s="6"/>
      <c r="H79" s="6"/>
      <c r="I79" s="9">
        <v>18376942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0</v>
      </c>
      <c r="D80" s="72">
        <f aca="true" t="shared" si="11" ref="D80:L80">SUM(D68:D69)</f>
        <v>0</v>
      </c>
      <c r="E80" s="73">
        <f t="shared" si="11"/>
        <v>0</v>
      </c>
      <c r="F80" s="74">
        <f t="shared" si="11"/>
        <v>0</v>
      </c>
      <c r="G80" s="72">
        <f t="shared" si="11"/>
        <v>219686418</v>
      </c>
      <c r="H80" s="72">
        <f>SUM(H68:H69)</f>
        <v>0</v>
      </c>
      <c r="I80" s="75">
        <f t="shared" si="11"/>
        <v>300219026</v>
      </c>
      <c r="J80" s="76">
        <f t="shared" si="11"/>
        <v>306806126</v>
      </c>
      <c r="K80" s="72">
        <f t="shared" si="11"/>
        <v>324715111</v>
      </c>
      <c r="L80" s="73">
        <f t="shared" si="11"/>
        <v>343359275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1.0115505768153426</v>
      </c>
      <c r="H82" s="95">
        <f t="shared" si="12"/>
        <v>0.8851427582506479</v>
      </c>
      <c r="I82" s="98">
        <f t="shared" si="12"/>
        <v>0</v>
      </c>
      <c r="J82" s="99">
        <f t="shared" si="12"/>
        <v>0.21235165222763283</v>
      </c>
      <c r="K82" s="95">
        <f t="shared" si="12"/>
        <v>0.2500156757434568</v>
      </c>
      <c r="L82" s="96">
        <f t="shared" si="12"/>
        <v>0.12239941148103278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0.6776116218527447</v>
      </c>
      <c r="H83" s="95">
        <f t="shared" si="13"/>
        <v>0</v>
      </c>
      <c r="I83" s="98">
        <f t="shared" si="13"/>
        <v>0</v>
      </c>
      <c r="J83" s="99">
        <f t="shared" si="13"/>
        <v>0.1951179739314914</v>
      </c>
      <c r="K83" s="95">
        <f t="shared" si="13"/>
        <v>0.19927595397216485</v>
      </c>
      <c r="L83" s="96">
        <f t="shared" si="13"/>
        <v>0.1070406237899392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0.018</v>
      </c>
      <c r="J84" s="99">
        <f t="shared" si="14"/>
        <v>0.021</v>
      </c>
      <c r="K84" s="95">
        <f t="shared" si="14"/>
        <v>0.021</v>
      </c>
      <c r="L84" s="96">
        <f t="shared" si="14"/>
        <v>0.021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</v>
      </c>
      <c r="F85" s="97">
        <f t="shared" si="15"/>
        <v>0</v>
      </c>
      <c r="G85" s="95">
        <f t="shared" si="15"/>
        <v>0.5</v>
      </c>
      <c r="H85" s="95">
        <f t="shared" si="15"/>
        <v>0</v>
      </c>
      <c r="I85" s="98">
        <f t="shared" si="15"/>
        <v>0.02</v>
      </c>
      <c r="J85" s="99">
        <f t="shared" si="15"/>
        <v>0.03</v>
      </c>
      <c r="K85" s="95">
        <f t="shared" si="15"/>
        <v>0.03</v>
      </c>
      <c r="L85" s="96">
        <f t="shared" si="15"/>
        <v>0.03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24810736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8135409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11549093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96665877</v>
      </c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141161115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168811592</v>
      </c>
      <c r="D5" s="40">
        <f aca="true" t="shared" si="0" ref="D5:L5">SUM(D11:D18)</f>
        <v>143121064</v>
      </c>
      <c r="E5" s="41">
        <f t="shared" si="0"/>
        <v>197333238</v>
      </c>
      <c r="F5" s="42">
        <f t="shared" si="0"/>
        <v>414239070</v>
      </c>
      <c r="G5" s="40">
        <f t="shared" si="0"/>
        <v>519750490</v>
      </c>
      <c r="H5" s="40">
        <f>SUM(H11:H18)</f>
        <v>538009182</v>
      </c>
      <c r="I5" s="43">
        <f t="shared" si="0"/>
        <v>543989000</v>
      </c>
      <c r="J5" s="44">
        <f t="shared" si="0"/>
        <v>263675198</v>
      </c>
      <c r="K5" s="40">
        <f t="shared" si="0"/>
        <v>162908463</v>
      </c>
      <c r="L5" s="41">
        <f t="shared" si="0"/>
        <v>141098352</v>
      </c>
    </row>
    <row r="6" spans="1:12" ht="13.5">
      <c r="A6" s="46" t="s">
        <v>19</v>
      </c>
      <c r="B6" s="47"/>
      <c r="C6" s="6">
        <v>8306059</v>
      </c>
      <c r="D6" s="6">
        <v>54487956</v>
      </c>
      <c r="E6" s="7">
        <v>41928837</v>
      </c>
      <c r="F6" s="8">
        <v>39338068</v>
      </c>
      <c r="G6" s="6">
        <v>42534879</v>
      </c>
      <c r="H6" s="6">
        <v>65218215</v>
      </c>
      <c r="I6" s="9">
        <v>68604033</v>
      </c>
      <c r="J6" s="10">
        <v>5965000</v>
      </c>
      <c r="K6" s="6">
        <v>3065000</v>
      </c>
      <c r="L6" s="7">
        <v>15365000</v>
      </c>
    </row>
    <row r="7" spans="1:12" ht="13.5">
      <c r="A7" s="46" t="s">
        <v>20</v>
      </c>
      <c r="B7" s="47"/>
      <c r="C7" s="6">
        <v>15913144</v>
      </c>
      <c r="D7" s="6">
        <v>8075486</v>
      </c>
      <c r="E7" s="7">
        <v>13490014</v>
      </c>
      <c r="F7" s="8">
        <v>125242782</v>
      </c>
      <c r="G7" s="6">
        <v>139305008</v>
      </c>
      <c r="H7" s="6">
        <v>87921439</v>
      </c>
      <c r="I7" s="9">
        <v>87345712</v>
      </c>
      <c r="J7" s="10">
        <v>24445387</v>
      </c>
      <c r="K7" s="6">
        <v>2581144</v>
      </c>
      <c r="L7" s="7">
        <v>15479892</v>
      </c>
    </row>
    <row r="8" spans="1:12" ht="13.5">
      <c r="A8" s="46" t="s">
        <v>21</v>
      </c>
      <c r="B8" s="47"/>
      <c r="C8" s="6">
        <v>41551804</v>
      </c>
      <c r="D8" s="6">
        <v>25752654</v>
      </c>
      <c r="E8" s="7">
        <v>48185737</v>
      </c>
      <c r="F8" s="8">
        <v>57226933</v>
      </c>
      <c r="G8" s="6">
        <v>82330343</v>
      </c>
      <c r="H8" s="6">
        <v>122949985</v>
      </c>
      <c r="I8" s="9">
        <v>125042320</v>
      </c>
      <c r="J8" s="10">
        <v>20066445</v>
      </c>
      <c r="K8" s="6">
        <v>49757632</v>
      </c>
      <c r="L8" s="7">
        <v>13620000</v>
      </c>
    </row>
    <row r="9" spans="1:12" ht="13.5">
      <c r="A9" s="46" t="s">
        <v>22</v>
      </c>
      <c r="B9" s="47"/>
      <c r="C9" s="6">
        <v>66680160</v>
      </c>
      <c r="D9" s="6">
        <v>22003062</v>
      </c>
      <c r="E9" s="7">
        <v>25355635</v>
      </c>
      <c r="F9" s="8">
        <v>110848267</v>
      </c>
      <c r="G9" s="6">
        <v>134143779</v>
      </c>
      <c r="H9" s="6">
        <v>191144364</v>
      </c>
      <c r="I9" s="9">
        <v>191083612</v>
      </c>
      <c r="J9" s="10">
        <v>177294359</v>
      </c>
      <c r="K9" s="6">
        <v>72600426</v>
      </c>
      <c r="L9" s="7">
        <v>58581667</v>
      </c>
    </row>
    <row r="10" spans="1:12" ht="13.5">
      <c r="A10" s="46" t="s">
        <v>23</v>
      </c>
      <c r="B10" s="47"/>
      <c r="C10" s="6">
        <v>5884248</v>
      </c>
      <c r="D10" s="6"/>
      <c r="E10" s="7">
        <v>12668522</v>
      </c>
      <c r="F10" s="8">
        <v>5375000</v>
      </c>
      <c r="G10" s="6">
        <v>19264210</v>
      </c>
      <c r="H10" s="6">
        <v>5215611</v>
      </c>
      <c r="I10" s="9">
        <v>674895</v>
      </c>
      <c r="J10" s="10"/>
      <c r="K10" s="6">
        <v>4637106</v>
      </c>
      <c r="L10" s="7">
        <v>7470866</v>
      </c>
    </row>
    <row r="11" spans="1:12" ht="13.5">
      <c r="A11" s="48" t="s">
        <v>24</v>
      </c>
      <c r="B11" s="47"/>
      <c r="C11" s="21">
        <f>SUM(C6:C10)</f>
        <v>138335415</v>
      </c>
      <c r="D11" s="21">
        <f aca="true" t="shared" si="1" ref="D11:L11">SUM(D6:D10)</f>
        <v>110319158</v>
      </c>
      <c r="E11" s="22">
        <f t="shared" si="1"/>
        <v>141628745</v>
      </c>
      <c r="F11" s="23">
        <f t="shared" si="1"/>
        <v>338031050</v>
      </c>
      <c r="G11" s="21">
        <f t="shared" si="1"/>
        <v>417578219</v>
      </c>
      <c r="H11" s="21">
        <f>SUM(H6:H10)</f>
        <v>472449614</v>
      </c>
      <c r="I11" s="24">
        <f t="shared" si="1"/>
        <v>472750572</v>
      </c>
      <c r="J11" s="25">
        <f t="shared" si="1"/>
        <v>227771191</v>
      </c>
      <c r="K11" s="21">
        <f t="shared" si="1"/>
        <v>132641308</v>
      </c>
      <c r="L11" s="22">
        <f t="shared" si="1"/>
        <v>110517425</v>
      </c>
    </row>
    <row r="12" spans="1:12" ht="13.5">
      <c r="A12" s="49" t="s">
        <v>25</v>
      </c>
      <c r="B12" s="39"/>
      <c r="C12" s="6">
        <v>10401864</v>
      </c>
      <c r="D12" s="6">
        <v>9802411</v>
      </c>
      <c r="E12" s="7">
        <v>24998414</v>
      </c>
      <c r="F12" s="8">
        <v>18330213</v>
      </c>
      <c r="G12" s="6">
        <v>40430627</v>
      </c>
      <c r="H12" s="6"/>
      <c r="I12" s="9"/>
      <c r="J12" s="10">
        <v>9043098</v>
      </c>
      <c r="K12" s="6">
        <v>7993198</v>
      </c>
      <c r="L12" s="7">
        <v>9544153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>
        <v>384246</v>
      </c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17203895</v>
      </c>
      <c r="D15" s="6">
        <v>22999495</v>
      </c>
      <c r="E15" s="7">
        <v>30706079</v>
      </c>
      <c r="F15" s="8">
        <v>57377807</v>
      </c>
      <c r="G15" s="6">
        <v>59931092</v>
      </c>
      <c r="H15" s="6">
        <v>64852171</v>
      </c>
      <c r="I15" s="9">
        <v>69717208</v>
      </c>
      <c r="J15" s="10">
        <v>25860909</v>
      </c>
      <c r="K15" s="6">
        <v>21773957</v>
      </c>
      <c r="L15" s="7">
        <v>20536774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2870418</v>
      </c>
      <c r="D18" s="16"/>
      <c r="E18" s="17"/>
      <c r="F18" s="18">
        <v>500000</v>
      </c>
      <c r="G18" s="16">
        <v>1810552</v>
      </c>
      <c r="H18" s="16">
        <v>323151</v>
      </c>
      <c r="I18" s="19">
        <v>1521220</v>
      </c>
      <c r="J18" s="20">
        <v>1000000</v>
      </c>
      <c r="K18" s="16">
        <v>500000</v>
      </c>
      <c r="L18" s="17">
        <v>500000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39139586</v>
      </c>
      <c r="D20" s="53">
        <f aca="true" t="shared" si="2" ref="D20:L20">SUM(D26:D33)</f>
        <v>72282611</v>
      </c>
      <c r="E20" s="54">
        <f t="shared" si="2"/>
        <v>119807100</v>
      </c>
      <c r="F20" s="55">
        <f t="shared" si="2"/>
        <v>178235372</v>
      </c>
      <c r="G20" s="53">
        <f t="shared" si="2"/>
        <v>208315462</v>
      </c>
      <c r="H20" s="53">
        <f>SUM(H26:H33)</f>
        <v>0</v>
      </c>
      <c r="I20" s="56">
        <f t="shared" si="2"/>
        <v>0</v>
      </c>
      <c r="J20" s="57">
        <f t="shared" si="2"/>
        <v>369466345</v>
      </c>
      <c r="K20" s="53">
        <f t="shared" si="2"/>
        <v>275260846</v>
      </c>
      <c r="L20" s="54">
        <f t="shared" si="2"/>
        <v>197129781</v>
      </c>
    </row>
    <row r="21" spans="1:12" ht="13.5">
      <c r="A21" s="46" t="s">
        <v>19</v>
      </c>
      <c r="B21" s="47"/>
      <c r="C21" s="6">
        <v>21365585</v>
      </c>
      <c r="D21" s="6">
        <v>4707112</v>
      </c>
      <c r="E21" s="7">
        <v>19184996</v>
      </c>
      <c r="F21" s="8">
        <v>26109974</v>
      </c>
      <c r="G21" s="6">
        <v>32526576</v>
      </c>
      <c r="H21" s="6"/>
      <c r="I21" s="9"/>
      <c r="J21" s="10">
        <v>63829649</v>
      </c>
      <c r="K21" s="6">
        <v>78949383</v>
      </c>
      <c r="L21" s="7">
        <v>37845984</v>
      </c>
    </row>
    <row r="22" spans="1:12" ht="13.5">
      <c r="A22" s="46" t="s">
        <v>20</v>
      </c>
      <c r="B22" s="47"/>
      <c r="C22" s="6">
        <v>2012622</v>
      </c>
      <c r="D22" s="6">
        <v>5961378</v>
      </c>
      <c r="E22" s="7">
        <v>17132136</v>
      </c>
      <c r="F22" s="8">
        <v>23973360</v>
      </c>
      <c r="G22" s="6">
        <v>21924201</v>
      </c>
      <c r="H22" s="6"/>
      <c r="I22" s="9"/>
      <c r="J22" s="10">
        <v>70615063</v>
      </c>
      <c r="K22" s="6">
        <v>80856555</v>
      </c>
      <c r="L22" s="7">
        <v>54218042</v>
      </c>
    </row>
    <row r="23" spans="1:12" ht="13.5">
      <c r="A23" s="46" t="s">
        <v>21</v>
      </c>
      <c r="B23" s="47"/>
      <c r="C23" s="6">
        <v>10833616</v>
      </c>
      <c r="D23" s="6">
        <v>27467880</v>
      </c>
      <c r="E23" s="7">
        <v>16657510</v>
      </c>
      <c r="F23" s="8">
        <v>15711297</v>
      </c>
      <c r="G23" s="6">
        <v>17601496</v>
      </c>
      <c r="H23" s="6"/>
      <c r="I23" s="9"/>
      <c r="J23" s="10">
        <v>98676332</v>
      </c>
      <c r="K23" s="6">
        <v>40533771</v>
      </c>
      <c r="L23" s="7">
        <v>61674133</v>
      </c>
    </row>
    <row r="24" spans="1:12" ht="13.5">
      <c r="A24" s="46" t="s">
        <v>22</v>
      </c>
      <c r="B24" s="47"/>
      <c r="C24" s="6">
        <v>1668154</v>
      </c>
      <c r="D24" s="6">
        <v>23320242</v>
      </c>
      <c r="E24" s="7">
        <v>53644806</v>
      </c>
      <c r="F24" s="8">
        <v>95008364</v>
      </c>
      <c r="G24" s="6">
        <v>106965786</v>
      </c>
      <c r="H24" s="6"/>
      <c r="I24" s="9"/>
      <c r="J24" s="10">
        <v>89451583</v>
      </c>
      <c r="K24" s="6">
        <v>44901073</v>
      </c>
      <c r="L24" s="7">
        <v>15140626</v>
      </c>
    </row>
    <row r="25" spans="1:12" ht="13.5">
      <c r="A25" s="46" t="s">
        <v>23</v>
      </c>
      <c r="B25" s="47"/>
      <c r="C25" s="6"/>
      <c r="D25" s="6"/>
      <c r="E25" s="7">
        <v>670779</v>
      </c>
      <c r="F25" s="8">
        <v>1000000</v>
      </c>
      <c r="G25" s="6">
        <v>2419294</v>
      </c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35879977</v>
      </c>
      <c r="D26" s="21">
        <f t="shared" si="3"/>
        <v>61456612</v>
      </c>
      <c r="E26" s="22">
        <f t="shared" si="3"/>
        <v>107290227</v>
      </c>
      <c r="F26" s="23">
        <f t="shared" si="3"/>
        <v>161802995</v>
      </c>
      <c r="G26" s="21">
        <f t="shared" si="3"/>
        <v>181437353</v>
      </c>
      <c r="H26" s="21">
        <f>SUM(H21:H25)</f>
        <v>0</v>
      </c>
      <c r="I26" s="24">
        <f t="shared" si="3"/>
        <v>0</v>
      </c>
      <c r="J26" s="25">
        <f t="shared" si="3"/>
        <v>322572627</v>
      </c>
      <c r="K26" s="21">
        <f t="shared" si="3"/>
        <v>245240782</v>
      </c>
      <c r="L26" s="22">
        <f t="shared" si="3"/>
        <v>168878785</v>
      </c>
    </row>
    <row r="27" spans="1:12" ht="13.5">
      <c r="A27" s="49" t="s">
        <v>25</v>
      </c>
      <c r="B27" s="59"/>
      <c r="C27" s="6">
        <v>254821</v>
      </c>
      <c r="D27" s="6">
        <v>2931639</v>
      </c>
      <c r="E27" s="7">
        <v>4076600</v>
      </c>
      <c r="F27" s="8">
        <v>11877377</v>
      </c>
      <c r="G27" s="6">
        <v>11929029</v>
      </c>
      <c r="H27" s="6"/>
      <c r="I27" s="9"/>
      <c r="J27" s="10">
        <v>30903718</v>
      </c>
      <c r="K27" s="6">
        <v>22675064</v>
      </c>
      <c r="L27" s="7">
        <v>20005996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3004788</v>
      </c>
      <c r="D30" s="6">
        <v>7894360</v>
      </c>
      <c r="E30" s="7">
        <v>8440273</v>
      </c>
      <c r="F30" s="8">
        <v>4555000</v>
      </c>
      <c r="G30" s="6">
        <v>14949080</v>
      </c>
      <c r="H30" s="6"/>
      <c r="I30" s="9"/>
      <c r="J30" s="10">
        <v>15990000</v>
      </c>
      <c r="K30" s="6">
        <v>7345000</v>
      </c>
      <c r="L30" s="7">
        <v>8245000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29671644</v>
      </c>
      <c r="D36" s="6">
        <f t="shared" si="4"/>
        <v>59195068</v>
      </c>
      <c r="E36" s="7">
        <f t="shared" si="4"/>
        <v>61113833</v>
      </c>
      <c r="F36" s="8">
        <f t="shared" si="4"/>
        <v>65448042</v>
      </c>
      <c r="G36" s="6">
        <f t="shared" si="4"/>
        <v>75061455</v>
      </c>
      <c r="H36" s="6">
        <f>H6+H21</f>
        <v>65218215</v>
      </c>
      <c r="I36" s="9">
        <f t="shared" si="4"/>
        <v>68604033</v>
      </c>
      <c r="J36" s="10">
        <f t="shared" si="4"/>
        <v>69794649</v>
      </c>
      <c r="K36" s="6">
        <f t="shared" si="4"/>
        <v>82014383</v>
      </c>
      <c r="L36" s="7">
        <f t="shared" si="4"/>
        <v>53210984</v>
      </c>
    </row>
    <row r="37" spans="1:12" ht="13.5">
      <c r="A37" s="46" t="s">
        <v>20</v>
      </c>
      <c r="B37" s="47"/>
      <c r="C37" s="6">
        <f t="shared" si="4"/>
        <v>17925766</v>
      </c>
      <c r="D37" s="6">
        <f t="shared" si="4"/>
        <v>14036864</v>
      </c>
      <c r="E37" s="7">
        <f t="shared" si="4"/>
        <v>30622150</v>
      </c>
      <c r="F37" s="8">
        <f t="shared" si="4"/>
        <v>149216142</v>
      </c>
      <c r="G37" s="6">
        <f t="shared" si="4"/>
        <v>161229209</v>
      </c>
      <c r="H37" s="6">
        <f>H7+H22</f>
        <v>87921439</v>
      </c>
      <c r="I37" s="9">
        <f t="shared" si="4"/>
        <v>87345712</v>
      </c>
      <c r="J37" s="10">
        <f t="shared" si="4"/>
        <v>95060450</v>
      </c>
      <c r="K37" s="6">
        <f t="shared" si="4"/>
        <v>83437699</v>
      </c>
      <c r="L37" s="7">
        <f t="shared" si="4"/>
        <v>69697934</v>
      </c>
    </row>
    <row r="38" spans="1:12" ht="13.5">
      <c r="A38" s="46" t="s">
        <v>21</v>
      </c>
      <c r="B38" s="47"/>
      <c r="C38" s="6">
        <f t="shared" si="4"/>
        <v>52385420</v>
      </c>
      <c r="D38" s="6">
        <f t="shared" si="4"/>
        <v>53220534</v>
      </c>
      <c r="E38" s="7">
        <f t="shared" si="4"/>
        <v>64843247</v>
      </c>
      <c r="F38" s="8">
        <f t="shared" si="4"/>
        <v>72938230</v>
      </c>
      <c r="G38" s="6">
        <f t="shared" si="4"/>
        <v>99931839</v>
      </c>
      <c r="H38" s="6">
        <f>H8+H23</f>
        <v>122949985</v>
      </c>
      <c r="I38" s="9">
        <f t="shared" si="4"/>
        <v>125042320</v>
      </c>
      <c r="J38" s="10">
        <f t="shared" si="4"/>
        <v>118742777</v>
      </c>
      <c r="K38" s="6">
        <f t="shared" si="4"/>
        <v>90291403</v>
      </c>
      <c r="L38" s="7">
        <f t="shared" si="4"/>
        <v>75294133</v>
      </c>
    </row>
    <row r="39" spans="1:12" ht="13.5">
      <c r="A39" s="46" t="s">
        <v>22</v>
      </c>
      <c r="B39" s="47"/>
      <c r="C39" s="6">
        <f t="shared" si="4"/>
        <v>68348314</v>
      </c>
      <c r="D39" s="6">
        <f t="shared" si="4"/>
        <v>45323304</v>
      </c>
      <c r="E39" s="7">
        <f t="shared" si="4"/>
        <v>79000441</v>
      </c>
      <c r="F39" s="8">
        <f t="shared" si="4"/>
        <v>205856631</v>
      </c>
      <c r="G39" s="6">
        <f t="shared" si="4"/>
        <v>241109565</v>
      </c>
      <c r="H39" s="6">
        <f>H9+H24</f>
        <v>191144364</v>
      </c>
      <c r="I39" s="9">
        <f t="shared" si="4"/>
        <v>191083612</v>
      </c>
      <c r="J39" s="10">
        <f t="shared" si="4"/>
        <v>266745942</v>
      </c>
      <c r="K39" s="6">
        <f t="shared" si="4"/>
        <v>117501499</v>
      </c>
      <c r="L39" s="7">
        <f t="shared" si="4"/>
        <v>73722293</v>
      </c>
    </row>
    <row r="40" spans="1:12" ht="13.5">
      <c r="A40" s="46" t="s">
        <v>23</v>
      </c>
      <c r="B40" s="47"/>
      <c r="C40" s="6">
        <f t="shared" si="4"/>
        <v>5884248</v>
      </c>
      <c r="D40" s="6">
        <f t="shared" si="4"/>
        <v>0</v>
      </c>
      <c r="E40" s="7">
        <f t="shared" si="4"/>
        <v>13339301</v>
      </c>
      <c r="F40" s="8">
        <f t="shared" si="4"/>
        <v>6375000</v>
      </c>
      <c r="G40" s="6">
        <f t="shared" si="4"/>
        <v>21683504</v>
      </c>
      <c r="H40" s="6">
        <f>H10+H25</f>
        <v>5215611</v>
      </c>
      <c r="I40" s="9">
        <f t="shared" si="4"/>
        <v>674895</v>
      </c>
      <c r="J40" s="10">
        <f t="shared" si="4"/>
        <v>0</v>
      </c>
      <c r="K40" s="6">
        <f t="shared" si="4"/>
        <v>4637106</v>
      </c>
      <c r="L40" s="7">
        <f t="shared" si="4"/>
        <v>7470866</v>
      </c>
    </row>
    <row r="41" spans="1:12" ht="13.5">
      <c r="A41" s="48" t="s">
        <v>24</v>
      </c>
      <c r="B41" s="47"/>
      <c r="C41" s="21">
        <f>SUM(C36:C40)</f>
        <v>174215392</v>
      </c>
      <c r="D41" s="21">
        <f aca="true" t="shared" si="5" ref="D41:L41">SUM(D36:D40)</f>
        <v>171775770</v>
      </c>
      <c r="E41" s="22">
        <f t="shared" si="5"/>
        <v>248918972</v>
      </c>
      <c r="F41" s="23">
        <f t="shared" si="5"/>
        <v>499834045</v>
      </c>
      <c r="G41" s="21">
        <f t="shared" si="5"/>
        <v>599015572</v>
      </c>
      <c r="H41" s="21">
        <f>SUM(H36:H40)</f>
        <v>472449614</v>
      </c>
      <c r="I41" s="24">
        <f t="shared" si="5"/>
        <v>472750572</v>
      </c>
      <c r="J41" s="25">
        <f t="shared" si="5"/>
        <v>550343818</v>
      </c>
      <c r="K41" s="21">
        <f t="shared" si="5"/>
        <v>377882090</v>
      </c>
      <c r="L41" s="22">
        <f t="shared" si="5"/>
        <v>279396210</v>
      </c>
    </row>
    <row r="42" spans="1:12" ht="13.5">
      <c r="A42" s="49" t="s">
        <v>25</v>
      </c>
      <c r="B42" s="39"/>
      <c r="C42" s="6">
        <f t="shared" si="4"/>
        <v>10656685</v>
      </c>
      <c r="D42" s="6">
        <f t="shared" si="4"/>
        <v>12734050</v>
      </c>
      <c r="E42" s="61">
        <f t="shared" si="4"/>
        <v>29075014</v>
      </c>
      <c r="F42" s="62">
        <f t="shared" si="4"/>
        <v>30207590</v>
      </c>
      <c r="G42" s="60">
        <f t="shared" si="4"/>
        <v>52359656</v>
      </c>
      <c r="H42" s="60">
        <f t="shared" si="4"/>
        <v>0</v>
      </c>
      <c r="I42" s="63">
        <f t="shared" si="4"/>
        <v>0</v>
      </c>
      <c r="J42" s="64">
        <f t="shared" si="4"/>
        <v>39946816</v>
      </c>
      <c r="K42" s="60">
        <f t="shared" si="4"/>
        <v>30668262</v>
      </c>
      <c r="L42" s="61">
        <f t="shared" si="4"/>
        <v>29550149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384246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20208683</v>
      </c>
      <c r="D45" s="6">
        <f t="shared" si="4"/>
        <v>30893855</v>
      </c>
      <c r="E45" s="61">
        <f t="shared" si="4"/>
        <v>39146352</v>
      </c>
      <c r="F45" s="62">
        <f t="shared" si="4"/>
        <v>61932807</v>
      </c>
      <c r="G45" s="60">
        <f t="shared" si="4"/>
        <v>74880172</v>
      </c>
      <c r="H45" s="60">
        <f t="shared" si="4"/>
        <v>64852171</v>
      </c>
      <c r="I45" s="63">
        <f t="shared" si="4"/>
        <v>69717208</v>
      </c>
      <c r="J45" s="64">
        <f t="shared" si="4"/>
        <v>41850909</v>
      </c>
      <c r="K45" s="60">
        <f t="shared" si="4"/>
        <v>29118957</v>
      </c>
      <c r="L45" s="61">
        <f t="shared" si="4"/>
        <v>28781774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2870418</v>
      </c>
      <c r="D48" s="6">
        <f t="shared" si="4"/>
        <v>0</v>
      </c>
      <c r="E48" s="61">
        <f t="shared" si="4"/>
        <v>0</v>
      </c>
      <c r="F48" s="62">
        <f t="shared" si="4"/>
        <v>500000</v>
      </c>
      <c r="G48" s="60">
        <f t="shared" si="4"/>
        <v>1810552</v>
      </c>
      <c r="H48" s="60">
        <f t="shared" si="4"/>
        <v>323151</v>
      </c>
      <c r="I48" s="63">
        <f t="shared" si="4"/>
        <v>1521220</v>
      </c>
      <c r="J48" s="64">
        <f t="shared" si="4"/>
        <v>1000000</v>
      </c>
      <c r="K48" s="60">
        <f t="shared" si="4"/>
        <v>500000</v>
      </c>
      <c r="L48" s="61">
        <f t="shared" si="4"/>
        <v>500000</v>
      </c>
    </row>
    <row r="49" spans="1:12" ht="13.5">
      <c r="A49" s="70" t="s">
        <v>37</v>
      </c>
      <c r="B49" s="71"/>
      <c r="C49" s="72">
        <f>SUM(C41:C48)</f>
        <v>207951178</v>
      </c>
      <c r="D49" s="72">
        <f aca="true" t="shared" si="6" ref="D49:L49">SUM(D41:D48)</f>
        <v>215403675</v>
      </c>
      <c r="E49" s="73">
        <f t="shared" si="6"/>
        <v>317140338</v>
      </c>
      <c r="F49" s="74">
        <f t="shared" si="6"/>
        <v>592474442</v>
      </c>
      <c r="G49" s="72">
        <f t="shared" si="6"/>
        <v>728065952</v>
      </c>
      <c r="H49" s="72">
        <f>SUM(H41:H48)</f>
        <v>538009182</v>
      </c>
      <c r="I49" s="75">
        <f t="shared" si="6"/>
        <v>543989000</v>
      </c>
      <c r="J49" s="76">
        <f t="shared" si="6"/>
        <v>633141543</v>
      </c>
      <c r="K49" s="72">
        <f t="shared" si="6"/>
        <v>438169309</v>
      </c>
      <c r="L49" s="73">
        <f t="shared" si="6"/>
        <v>338228133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590297002</v>
      </c>
      <c r="D52" s="6">
        <v>591046043</v>
      </c>
      <c r="E52" s="7">
        <v>667425467</v>
      </c>
      <c r="F52" s="8">
        <v>778743587</v>
      </c>
      <c r="G52" s="6">
        <v>773548537</v>
      </c>
      <c r="H52" s="6"/>
      <c r="I52" s="9">
        <v>641106554</v>
      </c>
      <c r="J52" s="10">
        <v>804668220</v>
      </c>
      <c r="K52" s="6">
        <v>845950611</v>
      </c>
      <c r="L52" s="7">
        <v>857207645</v>
      </c>
    </row>
    <row r="53" spans="1:12" ht="13.5">
      <c r="A53" s="79" t="s">
        <v>20</v>
      </c>
      <c r="B53" s="47"/>
      <c r="C53" s="6">
        <v>798226186</v>
      </c>
      <c r="D53" s="6">
        <v>797288120</v>
      </c>
      <c r="E53" s="7">
        <v>799798294</v>
      </c>
      <c r="F53" s="8">
        <v>1089652183</v>
      </c>
      <c r="G53" s="6">
        <v>1071284849</v>
      </c>
      <c r="H53" s="6"/>
      <c r="I53" s="9">
        <v>851171151</v>
      </c>
      <c r="J53" s="10">
        <v>1119032919</v>
      </c>
      <c r="K53" s="6">
        <v>1152641811</v>
      </c>
      <c r="L53" s="7">
        <v>1171016074</v>
      </c>
    </row>
    <row r="54" spans="1:12" ht="13.5">
      <c r="A54" s="79" t="s">
        <v>21</v>
      </c>
      <c r="B54" s="47"/>
      <c r="C54" s="6">
        <v>513668489</v>
      </c>
      <c r="D54" s="6">
        <v>551892283</v>
      </c>
      <c r="E54" s="7">
        <v>563193716</v>
      </c>
      <c r="F54" s="8">
        <v>722104602</v>
      </c>
      <c r="G54" s="6">
        <v>711721570</v>
      </c>
      <c r="H54" s="6"/>
      <c r="I54" s="9">
        <v>712366504</v>
      </c>
      <c r="J54" s="10">
        <v>812391746</v>
      </c>
      <c r="K54" s="6">
        <v>883649313</v>
      </c>
      <c r="L54" s="7">
        <v>939338595</v>
      </c>
    </row>
    <row r="55" spans="1:12" ht="13.5">
      <c r="A55" s="79" t="s">
        <v>22</v>
      </c>
      <c r="B55" s="47"/>
      <c r="C55" s="6">
        <v>738704295</v>
      </c>
      <c r="D55" s="6">
        <v>753244201</v>
      </c>
      <c r="E55" s="7">
        <v>798035697</v>
      </c>
      <c r="F55" s="8">
        <v>969425729</v>
      </c>
      <c r="G55" s="6">
        <v>932775273</v>
      </c>
      <c r="H55" s="6"/>
      <c r="I55" s="9">
        <v>968929062</v>
      </c>
      <c r="J55" s="10">
        <v>1178637504</v>
      </c>
      <c r="K55" s="6">
        <v>1274144540</v>
      </c>
      <c r="L55" s="7">
        <v>1325212536</v>
      </c>
    </row>
    <row r="56" spans="1:12" ht="13.5">
      <c r="A56" s="79" t="s">
        <v>23</v>
      </c>
      <c r="B56" s="47"/>
      <c r="C56" s="6">
        <v>45061599</v>
      </c>
      <c r="D56" s="6">
        <v>56171094</v>
      </c>
      <c r="E56" s="7">
        <v>56806626</v>
      </c>
      <c r="F56" s="8">
        <v>215120531</v>
      </c>
      <c r="G56" s="6">
        <v>215625532</v>
      </c>
      <c r="H56" s="6"/>
      <c r="I56" s="9">
        <v>418859473</v>
      </c>
      <c r="J56" s="10">
        <v>210170413</v>
      </c>
      <c r="K56" s="6">
        <v>209062254</v>
      </c>
      <c r="L56" s="7">
        <v>210615497</v>
      </c>
    </row>
    <row r="57" spans="1:12" ht="13.5">
      <c r="A57" s="80" t="s">
        <v>24</v>
      </c>
      <c r="B57" s="47"/>
      <c r="C57" s="21">
        <f>SUM(C52:C56)</f>
        <v>2685957571</v>
      </c>
      <c r="D57" s="21">
        <f aca="true" t="shared" si="7" ref="D57:L57">SUM(D52:D56)</f>
        <v>2749641741</v>
      </c>
      <c r="E57" s="22">
        <f t="shared" si="7"/>
        <v>2885259800</v>
      </c>
      <c r="F57" s="23">
        <f t="shared" si="7"/>
        <v>3775046632</v>
      </c>
      <c r="G57" s="21">
        <f t="shared" si="7"/>
        <v>3704955761</v>
      </c>
      <c r="H57" s="21">
        <f>SUM(H52:H56)</f>
        <v>0</v>
      </c>
      <c r="I57" s="24">
        <f t="shared" si="7"/>
        <v>3592432744</v>
      </c>
      <c r="J57" s="25">
        <f t="shared" si="7"/>
        <v>4124900802</v>
      </c>
      <c r="K57" s="21">
        <f t="shared" si="7"/>
        <v>4365448529</v>
      </c>
      <c r="L57" s="22">
        <f t="shared" si="7"/>
        <v>4503390347</v>
      </c>
    </row>
    <row r="58" spans="1:12" ht="13.5">
      <c r="A58" s="77" t="s">
        <v>25</v>
      </c>
      <c r="B58" s="39"/>
      <c r="C58" s="6">
        <v>496218663</v>
      </c>
      <c r="D58" s="6">
        <v>538928172</v>
      </c>
      <c r="E58" s="7">
        <v>118351890</v>
      </c>
      <c r="F58" s="8">
        <v>408856061</v>
      </c>
      <c r="G58" s="6">
        <v>409071921</v>
      </c>
      <c r="H58" s="6"/>
      <c r="I58" s="9">
        <v>110655105</v>
      </c>
      <c r="J58" s="10">
        <v>441113956</v>
      </c>
      <c r="K58" s="6">
        <v>463456999</v>
      </c>
      <c r="L58" s="7">
        <v>484432175</v>
      </c>
    </row>
    <row r="59" spans="1:12" ht="13.5">
      <c r="A59" s="77" t="s">
        <v>26</v>
      </c>
      <c r="B59" s="39"/>
      <c r="C59" s="11">
        <v>27542700</v>
      </c>
      <c r="D59" s="11">
        <v>27542700</v>
      </c>
      <c r="E59" s="12">
        <v>27542700</v>
      </c>
      <c r="F59" s="13">
        <v>33903936</v>
      </c>
      <c r="G59" s="11">
        <v>33903936</v>
      </c>
      <c r="H59" s="11"/>
      <c r="I59" s="14">
        <v>27542700</v>
      </c>
      <c r="J59" s="15">
        <v>27542700</v>
      </c>
      <c r="K59" s="11">
        <v>27542700</v>
      </c>
      <c r="L59" s="12">
        <v>27542700</v>
      </c>
    </row>
    <row r="60" spans="1:12" ht="13.5">
      <c r="A60" s="77" t="s">
        <v>27</v>
      </c>
      <c r="B60" s="39"/>
      <c r="C60" s="6">
        <v>52430331</v>
      </c>
      <c r="D60" s="6">
        <v>54905000</v>
      </c>
      <c r="E60" s="7">
        <v>57430000</v>
      </c>
      <c r="F60" s="8">
        <v>93057000</v>
      </c>
      <c r="G60" s="6">
        <v>93057000</v>
      </c>
      <c r="H60" s="6"/>
      <c r="I60" s="9">
        <v>37580000</v>
      </c>
      <c r="J60" s="10">
        <v>57430000</v>
      </c>
      <c r="K60" s="6">
        <v>57430000</v>
      </c>
      <c r="L60" s="7">
        <v>57430000</v>
      </c>
    </row>
    <row r="61" spans="1:12" ht="13.5">
      <c r="A61" s="77" t="s">
        <v>28</v>
      </c>
      <c r="B61" s="39" t="s">
        <v>29</v>
      </c>
      <c r="C61" s="6">
        <v>1290299394</v>
      </c>
      <c r="D61" s="6">
        <v>1138157778</v>
      </c>
      <c r="E61" s="7">
        <v>1592734773</v>
      </c>
      <c r="F61" s="8">
        <v>933196081</v>
      </c>
      <c r="G61" s="6">
        <v>917624072</v>
      </c>
      <c r="H61" s="6"/>
      <c r="I61" s="9">
        <v>1268565025</v>
      </c>
      <c r="J61" s="10">
        <v>907398465</v>
      </c>
      <c r="K61" s="6">
        <v>880636926</v>
      </c>
      <c r="L61" s="7">
        <v>851445947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12430749</v>
      </c>
      <c r="D64" s="6">
        <v>11130415</v>
      </c>
      <c r="E64" s="7">
        <v>6685477</v>
      </c>
      <c r="F64" s="8">
        <v>7047119</v>
      </c>
      <c r="G64" s="6">
        <v>7537863</v>
      </c>
      <c r="H64" s="6"/>
      <c r="I64" s="9">
        <v>6464390</v>
      </c>
      <c r="J64" s="10">
        <v>8411506</v>
      </c>
      <c r="K64" s="6">
        <v>8778428</v>
      </c>
      <c r="L64" s="7">
        <v>9141358</v>
      </c>
    </row>
    <row r="65" spans="1:12" ht="13.5">
      <c r="A65" s="70" t="s">
        <v>40</v>
      </c>
      <c r="B65" s="71"/>
      <c r="C65" s="72">
        <f>SUM(C57:C64)</f>
        <v>4564879408</v>
      </c>
      <c r="D65" s="72">
        <f aca="true" t="shared" si="8" ref="D65:L65">SUM(D57:D64)</f>
        <v>4520305806</v>
      </c>
      <c r="E65" s="73">
        <f t="shared" si="8"/>
        <v>4688004640</v>
      </c>
      <c r="F65" s="74">
        <f t="shared" si="8"/>
        <v>5251106829</v>
      </c>
      <c r="G65" s="72">
        <f t="shared" si="8"/>
        <v>5166150553</v>
      </c>
      <c r="H65" s="72">
        <f>SUM(H57:H64)</f>
        <v>0</v>
      </c>
      <c r="I65" s="75">
        <f t="shared" si="8"/>
        <v>5043239964</v>
      </c>
      <c r="J65" s="82">
        <f t="shared" si="8"/>
        <v>5566797429</v>
      </c>
      <c r="K65" s="72">
        <f t="shared" si="8"/>
        <v>5803293582</v>
      </c>
      <c r="L65" s="73">
        <f t="shared" si="8"/>
        <v>5933382527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190531435</v>
      </c>
      <c r="D68" s="60">
        <v>163831147</v>
      </c>
      <c r="E68" s="61">
        <v>172647286</v>
      </c>
      <c r="F68" s="62">
        <v>190506431</v>
      </c>
      <c r="G68" s="60">
        <v>190506431</v>
      </c>
      <c r="H68" s="60"/>
      <c r="I68" s="63">
        <v>176925838</v>
      </c>
      <c r="J68" s="64">
        <v>190506431</v>
      </c>
      <c r="K68" s="60">
        <v>201673156</v>
      </c>
      <c r="L68" s="61">
        <v>208139186</v>
      </c>
    </row>
    <row r="69" spans="1:12" ht="13.5">
      <c r="A69" s="84" t="s">
        <v>43</v>
      </c>
      <c r="B69" s="39" t="s">
        <v>44</v>
      </c>
      <c r="C69" s="60">
        <f>SUM(C75:C79)</f>
        <v>53630125</v>
      </c>
      <c r="D69" s="60">
        <f aca="true" t="shared" si="9" ref="D69:L69">SUM(D75:D79)</f>
        <v>61024588</v>
      </c>
      <c r="E69" s="61">
        <f t="shared" si="9"/>
        <v>174897091</v>
      </c>
      <c r="F69" s="62">
        <f t="shared" si="9"/>
        <v>181209619</v>
      </c>
      <c r="G69" s="60">
        <f t="shared" si="9"/>
        <v>179702985</v>
      </c>
      <c r="H69" s="60">
        <f>SUM(H75:H79)</f>
        <v>0</v>
      </c>
      <c r="I69" s="63">
        <f t="shared" si="9"/>
        <v>0</v>
      </c>
      <c r="J69" s="64">
        <f t="shared" si="9"/>
        <v>181607473</v>
      </c>
      <c r="K69" s="60">
        <f t="shared" si="9"/>
        <v>195056513</v>
      </c>
      <c r="L69" s="61">
        <f t="shared" si="9"/>
        <v>209376100</v>
      </c>
    </row>
    <row r="70" spans="1:12" ht="13.5">
      <c r="A70" s="79" t="s">
        <v>19</v>
      </c>
      <c r="B70" s="47"/>
      <c r="C70" s="6">
        <v>10338886</v>
      </c>
      <c r="D70" s="6">
        <v>11764400</v>
      </c>
      <c r="E70" s="7">
        <v>18571456</v>
      </c>
      <c r="F70" s="8">
        <v>19278453</v>
      </c>
      <c r="G70" s="6">
        <v>18962381</v>
      </c>
      <c r="H70" s="6"/>
      <c r="I70" s="9"/>
      <c r="J70" s="10">
        <v>20807690</v>
      </c>
      <c r="K70" s="6">
        <v>22106211</v>
      </c>
      <c r="L70" s="7">
        <v>23484565</v>
      </c>
    </row>
    <row r="71" spans="1:12" ht="13.5">
      <c r="A71" s="79" t="s">
        <v>20</v>
      </c>
      <c r="B71" s="47"/>
      <c r="C71" s="6">
        <v>9024186</v>
      </c>
      <c r="D71" s="6">
        <v>10268431</v>
      </c>
      <c r="E71" s="7">
        <v>30288899</v>
      </c>
      <c r="F71" s="8">
        <v>35164932</v>
      </c>
      <c r="G71" s="6">
        <v>35382646</v>
      </c>
      <c r="H71" s="6"/>
      <c r="I71" s="9"/>
      <c r="J71" s="10">
        <v>37012124</v>
      </c>
      <c r="K71" s="6">
        <v>39721378</v>
      </c>
      <c r="L71" s="7">
        <v>42605440</v>
      </c>
    </row>
    <row r="72" spans="1:12" ht="13.5">
      <c r="A72" s="79" t="s">
        <v>21</v>
      </c>
      <c r="B72" s="47"/>
      <c r="C72" s="6">
        <v>6799365</v>
      </c>
      <c r="D72" s="6">
        <v>7736854</v>
      </c>
      <c r="E72" s="7">
        <v>21579606</v>
      </c>
      <c r="F72" s="8">
        <v>22129890</v>
      </c>
      <c r="G72" s="6">
        <v>20875102</v>
      </c>
      <c r="H72" s="6"/>
      <c r="I72" s="9"/>
      <c r="J72" s="10">
        <v>23160115</v>
      </c>
      <c r="K72" s="6">
        <v>24872007</v>
      </c>
      <c r="L72" s="7">
        <v>26694662</v>
      </c>
    </row>
    <row r="73" spans="1:12" ht="13.5">
      <c r="A73" s="79" t="s">
        <v>22</v>
      </c>
      <c r="B73" s="47"/>
      <c r="C73" s="6">
        <v>4523010</v>
      </c>
      <c r="D73" s="6">
        <v>5146638</v>
      </c>
      <c r="E73" s="7">
        <v>24042757</v>
      </c>
      <c r="F73" s="8">
        <v>26276246</v>
      </c>
      <c r="G73" s="6">
        <v>25988044</v>
      </c>
      <c r="H73" s="6"/>
      <c r="I73" s="9"/>
      <c r="J73" s="10">
        <v>28392656</v>
      </c>
      <c r="K73" s="6">
        <v>30483372</v>
      </c>
      <c r="L73" s="7">
        <v>32709209</v>
      </c>
    </row>
    <row r="74" spans="1:12" ht="13.5">
      <c r="A74" s="79" t="s">
        <v>23</v>
      </c>
      <c r="B74" s="47"/>
      <c r="C74" s="6">
        <v>2157786</v>
      </c>
      <c r="D74" s="6">
        <v>2455300</v>
      </c>
      <c r="E74" s="7">
        <v>16411392</v>
      </c>
      <c r="F74" s="8">
        <v>17384356</v>
      </c>
      <c r="G74" s="6">
        <v>17384356</v>
      </c>
      <c r="H74" s="6"/>
      <c r="I74" s="9"/>
      <c r="J74" s="10">
        <v>20645969</v>
      </c>
      <c r="K74" s="6">
        <v>22252471</v>
      </c>
      <c r="L74" s="7">
        <v>23964314</v>
      </c>
    </row>
    <row r="75" spans="1:12" ht="13.5">
      <c r="A75" s="85" t="s">
        <v>24</v>
      </c>
      <c r="B75" s="47"/>
      <c r="C75" s="21">
        <f>SUM(C70:C74)</f>
        <v>32843233</v>
      </c>
      <c r="D75" s="21">
        <f aca="true" t="shared" si="10" ref="D75:L75">SUM(D70:D74)</f>
        <v>37371623</v>
      </c>
      <c r="E75" s="22">
        <f t="shared" si="10"/>
        <v>110894110</v>
      </c>
      <c r="F75" s="23">
        <f t="shared" si="10"/>
        <v>120233877</v>
      </c>
      <c r="G75" s="21">
        <f t="shared" si="10"/>
        <v>118592529</v>
      </c>
      <c r="H75" s="21">
        <f>SUM(H70:H74)</f>
        <v>0</v>
      </c>
      <c r="I75" s="24">
        <f t="shared" si="10"/>
        <v>0</v>
      </c>
      <c r="J75" s="25">
        <f t="shared" si="10"/>
        <v>130018554</v>
      </c>
      <c r="K75" s="21">
        <f t="shared" si="10"/>
        <v>139435439</v>
      </c>
      <c r="L75" s="22">
        <f t="shared" si="10"/>
        <v>149458190</v>
      </c>
    </row>
    <row r="76" spans="1:12" ht="13.5">
      <c r="A76" s="86" t="s">
        <v>25</v>
      </c>
      <c r="B76" s="39"/>
      <c r="C76" s="6">
        <v>2617304</v>
      </c>
      <c r="D76" s="6">
        <v>2978174</v>
      </c>
      <c r="E76" s="7">
        <v>52027304</v>
      </c>
      <c r="F76" s="8">
        <v>47745538</v>
      </c>
      <c r="G76" s="6">
        <v>47979243</v>
      </c>
      <c r="H76" s="6"/>
      <c r="I76" s="9"/>
      <c r="J76" s="10">
        <v>36863934</v>
      </c>
      <c r="K76" s="6">
        <v>39734618</v>
      </c>
      <c r="L76" s="7">
        <v>42793567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18169588</v>
      </c>
      <c r="D79" s="6">
        <v>20674791</v>
      </c>
      <c r="E79" s="7">
        <v>11975677</v>
      </c>
      <c r="F79" s="8">
        <v>13230204</v>
      </c>
      <c r="G79" s="6">
        <v>13131213</v>
      </c>
      <c r="H79" s="6"/>
      <c r="I79" s="9"/>
      <c r="J79" s="10">
        <v>14724985</v>
      </c>
      <c r="K79" s="6">
        <v>15886456</v>
      </c>
      <c r="L79" s="7">
        <v>17124343</v>
      </c>
    </row>
    <row r="80" spans="1:12" ht="13.5">
      <c r="A80" s="87" t="s">
        <v>46</v>
      </c>
      <c r="B80" s="71"/>
      <c r="C80" s="72">
        <f>SUM(C68:C69)</f>
        <v>244161560</v>
      </c>
      <c r="D80" s="72">
        <f aca="true" t="shared" si="11" ref="D80:L80">SUM(D68:D69)</f>
        <v>224855735</v>
      </c>
      <c r="E80" s="73">
        <f t="shared" si="11"/>
        <v>347544377</v>
      </c>
      <c r="F80" s="74">
        <f t="shared" si="11"/>
        <v>371716050</v>
      </c>
      <c r="G80" s="72">
        <f t="shared" si="11"/>
        <v>370209416</v>
      </c>
      <c r="H80" s="72">
        <f>SUM(H68:H69)</f>
        <v>0</v>
      </c>
      <c r="I80" s="75">
        <f t="shared" si="11"/>
        <v>176925838</v>
      </c>
      <c r="J80" s="76">
        <f t="shared" si="11"/>
        <v>372113904</v>
      </c>
      <c r="K80" s="72">
        <f t="shared" si="11"/>
        <v>396729669</v>
      </c>
      <c r="L80" s="73">
        <f t="shared" si="11"/>
        <v>417515286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0.23185366322473874</v>
      </c>
      <c r="D82" s="95">
        <f t="shared" si="12"/>
        <v>0.5050452321958702</v>
      </c>
      <c r="E82" s="96">
        <f t="shared" si="12"/>
        <v>0.6071308676341691</v>
      </c>
      <c r="F82" s="97">
        <f t="shared" si="12"/>
        <v>0.43027175587276206</v>
      </c>
      <c r="G82" s="95">
        <f t="shared" si="12"/>
        <v>0.4007989718297332</v>
      </c>
      <c r="H82" s="95">
        <f t="shared" si="12"/>
        <v>0</v>
      </c>
      <c r="I82" s="98">
        <f t="shared" si="12"/>
        <v>0</v>
      </c>
      <c r="J82" s="99">
        <f t="shared" si="12"/>
        <v>1.401217664014042</v>
      </c>
      <c r="K82" s="95">
        <f t="shared" si="12"/>
        <v>1.6896657235051074</v>
      </c>
      <c r="L82" s="96">
        <f t="shared" si="12"/>
        <v>1.3971090250579254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0.20542324682538607</v>
      </c>
      <c r="D83" s="95">
        <f t="shared" si="13"/>
        <v>0.44120188574398495</v>
      </c>
      <c r="E83" s="96">
        <f t="shared" si="13"/>
        <v>0.6939414037472909</v>
      </c>
      <c r="F83" s="97">
        <f t="shared" si="13"/>
        <v>0.9355871666085646</v>
      </c>
      <c r="G83" s="95">
        <f t="shared" si="13"/>
        <v>1.0934825711999192</v>
      </c>
      <c r="H83" s="95">
        <f t="shared" si="13"/>
        <v>0</v>
      </c>
      <c r="I83" s="98">
        <f t="shared" si="13"/>
        <v>0</v>
      </c>
      <c r="J83" s="99">
        <f t="shared" si="13"/>
        <v>1.9393904082954554</v>
      </c>
      <c r="K83" s="95">
        <f t="shared" si="13"/>
        <v>1.3648858948783447</v>
      </c>
      <c r="L83" s="96">
        <f t="shared" si="13"/>
        <v>0.9471055632935933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0.012</v>
      </c>
      <c r="D84" s="95">
        <f t="shared" si="14"/>
        <v>0.014</v>
      </c>
      <c r="E84" s="96">
        <f t="shared" si="14"/>
        <v>0.037</v>
      </c>
      <c r="F84" s="97">
        <f t="shared" si="14"/>
        <v>0.035</v>
      </c>
      <c r="G84" s="95">
        <f t="shared" si="14"/>
        <v>0.035</v>
      </c>
      <c r="H84" s="95">
        <f t="shared" si="14"/>
        <v>0</v>
      </c>
      <c r="I84" s="98">
        <f t="shared" si="14"/>
        <v>0</v>
      </c>
      <c r="J84" s="99">
        <f t="shared" si="14"/>
        <v>0.033</v>
      </c>
      <c r="K84" s="95">
        <f t="shared" si="14"/>
        <v>0.034</v>
      </c>
      <c r="L84" s="96">
        <f t="shared" si="14"/>
        <v>0.035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0.03</v>
      </c>
      <c r="E85" s="96">
        <f t="shared" si="15"/>
        <v>0.06</v>
      </c>
      <c r="F85" s="97">
        <f t="shared" si="15"/>
        <v>0.07</v>
      </c>
      <c r="G85" s="95">
        <f t="shared" si="15"/>
        <v>0.08</v>
      </c>
      <c r="H85" s="95">
        <f t="shared" si="15"/>
        <v>0</v>
      </c>
      <c r="I85" s="98">
        <f t="shared" si="15"/>
        <v>0</v>
      </c>
      <c r="J85" s="99">
        <f t="shared" si="15"/>
        <v>0.1</v>
      </c>
      <c r="K85" s="95">
        <f t="shared" si="15"/>
        <v>0.08</v>
      </c>
      <c r="L85" s="96">
        <f t="shared" si="15"/>
        <v>0.07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>
        <v>108764528</v>
      </c>
      <c r="F89" s="8">
        <v>-45633242</v>
      </c>
      <c r="G89" s="6">
        <v>117378995</v>
      </c>
      <c r="H89" s="6"/>
      <c r="I89" s="9">
        <v>117378995</v>
      </c>
      <c r="J89" s="10">
        <v>128161162</v>
      </c>
      <c r="K89" s="6">
        <v>138349981</v>
      </c>
      <c r="L89" s="26">
        <v>149210459</v>
      </c>
    </row>
    <row r="90" spans="1:12" ht="13.5">
      <c r="A90" s="86" t="s">
        <v>49</v>
      </c>
      <c r="B90" s="94"/>
      <c r="C90" s="11"/>
      <c r="D90" s="11"/>
      <c r="E90" s="12"/>
      <c r="F90" s="13">
        <v>-878090</v>
      </c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>
        <v>42629663</v>
      </c>
      <c r="F91" s="8"/>
      <c r="G91" s="6">
        <v>47070881</v>
      </c>
      <c r="H91" s="6"/>
      <c r="I91" s="9">
        <v>47070881</v>
      </c>
      <c r="J91" s="10">
        <v>47445100</v>
      </c>
      <c r="K91" s="6">
        <v>50339257</v>
      </c>
      <c r="L91" s="26">
        <v>53409950</v>
      </c>
    </row>
    <row r="92" spans="1:12" ht="13.5">
      <c r="A92" s="86" t="s">
        <v>51</v>
      </c>
      <c r="B92" s="94"/>
      <c r="C92" s="6">
        <v>53630126</v>
      </c>
      <c r="D92" s="6">
        <v>61024588</v>
      </c>
      <c r="E92" s="7">
        <v>23502900</v>
      </c>
      <c r="F92" s="8">
        <v>-882361</v>
      </c>
      <c r="G92" s="6">
        <v>15253109</v>
      </c>
      <c r="H92" s="6">
        <v>51761328</v>
      </c>
      <c r="I92" s="9">
        <v>15253109</v>
      </c>
      <c r="J92" s="10">
        <v>6001211</v>
      </c>
      <c r="K92" s="6">
        <v>6367275</v>
      </c>
      <c r="L92" s="26">
        <v>6755691</v>
      </c>
    </row>
    <row r="93" spans="1:12" ht="13.5">
      <c r="A93" s="87" t="s">
        <v>83</v>
      </c>
      <c r="B93" s="71"/>
      <c r="C93" s="72">
        <f>SUM(C89:C92)</f>
        <v>53630126</v>
      </c>
      <c r="D93" s="72">
        <f aca="true" t="shared" si="16" ref="D93:L93">SUM(D89:D92)</f>
        <v>61024588</v>
      </c>
      <c r="E93" s="73">
        <f t="shared" si="16"/>
        <v>174897091</v>
      </c>
      <c r="F93" s="74">
        <f t="shared" si="16"/>
        <v>-47393693</v>
      </c>
      <c r="G93" s="72">
        <f t="shared" si="16"/>
        <v>179702985</v>
      </c>
      <c r="H93" s="72">
        <f>SUM(H89:H92)</f>
        <v>51761328</v>
      </c>
      <c r="I93" s="75">
        <f t="shared" si="16"/>
        <v>179702985</v>
      </c>
      <c r="J93" s="76">
        <f t="shared" si="16"/>
        <v>181607473</v>
      </c>
      <c r="K93" s="72">
        <f t="shared" si="16"/>
        <v>195056513</v>
      </c>
      <c r="L93" s="121">
        <f t="shared" si="16"/>
        <v>209376100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155009218</v>
      </c>
      <c r="D5" s="40">
        <f aca="true" t="shared" si="0" ref="D5:L5">SUM(D11:D18)</f>
        <v>229942287</v>
      </c>
      <c r="E5" s="41">
        <f t="shared" si="0"/>
        <v>348019491</v>
      </c>
      <c r="F5" s="42">
        <f t="shared" si="0"/>
        <v>63867749</v>
      </c>
      <c r="G5" s="40">
        <f t="shared" si="0"/>
        <v>94835228</v>
      </c>
      <c r="H5" s="40">
        <f>SUM(H11:H18)</f>
        <v>249231910</v>
      </c>
      <c r="I5" s="43">
        <f t="shared" si="0"/>
        <v>409295421</v>
      </c>
      <c r="J5" s="44">
        <f t="shared" si="0"/>
        <v>200132935</v>
      </c>
      <c r="K5" s="40">
        <f t="shared" si="0"/>
        <v>183918995</v>
      </c>
      <c r="L5" s="41">
        <f t="shared" si="0"/>
        <v>108660000</v>
      </c>
    </row>
    <row r="6" spans="1:12" ht="13.5">
      <c r="A6" s="46" t="s">
        <v>19</v>
      </c>
      <c r="B6" s="47"/>
      <c r="C6" s="6">
        <v>24819756</v>
      </c>
      <c r="D6" s="6">
        <v>37254278</v>
      </c>
      <c r="E6" s="7">
        <v>51169223</v>
      </c>
      <c r="F6" s="8">
        <v>4280000</v>
      </c>
      <c r="G6" s="6">
        <v>8280000</v>
      </c>
      <c r="H6" s="6">
        <v>12968324</v>
      </c>
      <c r="I6" s="9">
        <v>17413068</v>
      </c>
      <c r="J6" s="10">
        <v>15342000</v>
      </c>
      <c r="K6" s="6">
        <v>38933800</v>
      </c>
      <c r="L6" s="7">
        <v>12689600</v>
      </c>
    </row>
    <row r="7" spans="1:12" ht="13.5">
      <c r="A7" s="46" t="s">
        <v>20</v>
      </c>
      <c r="B7" s="47"/>
      <c r="C7" s="6">
        <v>30034490</v>
      </c>
      <c r="D7" s="6">
        <v>36692567</v>
      </c>
      <c r="E7" s="7">
        <v>33683799</v>
      </c>
      <c r="F7" s="8">
        <v>16300000</v>
      </c>
      <c r="G7" s="6">
        <v>8386408</v>
      </c>
      <c r="H7" s="6">
        <v>13545917</v>
      </c>
      <c r="I7" s="9">
        <v>40467</v>
      </c>
      <c r="J7" s="10">
        <v>17700000</v>
      </c>
      <c r="K7" s="6">
        <v>5750000</v>
      </c>
      <c r="L7" s="7">
        <v>28300000</v>
      </c>
    </row>
    <row r="8" spans="1:12" ht="13.5">
      <c r="A8" s="46" t="s">
        <v>21</v>
      </c>
      <c r="B8" s="47"/>
      <c r="C8" s="6">
        <v>35166115</v>
      </c>
      <c r="D8" s="6">
        <v>58771617</v>
      </c>
      <c r="E8" s="7">
        <v>84341072</v>
      </c>
      <c r="F8" s="8">
        <v>26000000</v>
      </c>
      <c r="G8" s="6">
        <v>20940395</v>
      </c>
      <c r="H8" s="6">
        <v>34938566</v>
      </c>
      <c r="I8" s="9">
        <v>4824573</v>
      </c>
      <c r="J8" s="10">
        <v>39200000</v>
      </c>
      <c r="K8" s="6">
        <v>40800000</v>
      </c>
      <c r="L8" s="7">
        <v>28100000</v>
      </c>
    </row>
    <row r="9" spans="1:12" ht="13.5">
      <c r="A9" s="46" t="s">
        <v>22</v>
      </c>
      <c r="B9" s="47"/>
      <c r="C9" s="6">
        <v>32867572</v>
      </c>
      <c r="D9" s="6">
        <v>30763365</v>
      </c>
      <c r="E9" s="7">
        <v>163381109</v>
      </c>
      <c r="F9" s="8">
        <v>250000</v>
      </c>
      <c r="G9" s="6">
        <v>250000</v>
      </c>
      <c r="H9" s="6">
        <v>129401909</v>
      </c>
      <c r="I9" s="9">
        <v>1532341</v>
      </c>
      <c r="J9" s="10">
        <v>49556005</v>
      </c>
      <c r="K9" s="6">
        <v>58654795</v>
      </c>
      <c r="L9" s="7">
        <v>15000000</v>
      </c>
    </row>
    <row r="10" spans="1:12" ht="13.5">
      <c r="A10" s="46" t="s">
        <v>23</v>
      </c>
      <c r="B10" s="47"/>
      <c r="C10" s="6">
        <v>5525455</v>
      </c>
      <c r="D10" s="6">
        <v>11900093</v>
      </c>
      <c r="E10" s="7">
        <v>-27021970</v>
      </c>
      <c r="F10" s="8">
        <v>400000</v>
      </c>
      <c r="G10" s="6">
        <v>34535861</v>
      </c>
      <c r="H10" s="6">
        <v>7252722</v>
      </c>
      <c r="I10" s="9">
        <v>312015037</v>
      </c>
      <c r="J10" s="10">
        <v>7000000</v>
      </c>
      <c r="K10" s="6">
        <v>14500000</v>
      </c>
      <c r="L10" s="7">
        <v>11100000</v>
      </c>
    </row>
    <row r="11" spans="1:12" ht="13.5">
      <c r="A11" s="48" t="s">
        <v>24</v>
      </c>
      <c r="B11" s="47"/>
      <c r="C11" s="21">
        <f>SUM(C6:C10)</f>
        <v>128413388</v>
      </c>
      <c r="D11" s="21">
        <f aca="true" t="shared" si="1" ref="D11:L11">SUM(D6:D10)</f>
        <v>175381920</v>
      </c>
      <c r="E11" s="22">
        <f t="shared" si="1"/>
        <v>305553233</v>
      </c>
      <c r="F11" s="23">
        <f t="shared" si="1"/>
        <v>47230000</v>
      </c>
      <c r="G11" s="21">
        <f t="shared" si="1"/>
        <v>72392664</v>
      </c>
      <c r="H11" s="21">
        <f>SUM(H6:H10)</f>
        <v>198107438</v>
      </c>
      <c r="I11" s="24">
        <f t="shared" si="1"/>
        <v>335825486</v>
      </c>
      <c r="J11" s="25">
        <f t="shared" si="1"/>
        <v>128798005</v>
      </c>
      <c r="K11" s="21">
        <f t="shared" si="1"/>
        <v>158638595</v>
      </c>
      <c r="L11" s="22">
        <f t="shared" si="1"/>
        <v>95189600</v>
      </c>
    </row>
    <row r="12" spans="1:12" ht="13.5">
      <c r="A12" s="49" t="s">
        <v>25</v>
      </c>
      <c r="B12" s="39"/>
      <c r="C12" s="6">
        <v>4944153</v>
      </c>
      <c r="D12" s="6">
        <v>8218994</v>
      </c>
      <c r="E12" s="7">
        <v>13867868</v>
      </c>
      <c r="F12" s="8">
        <v>10711749</v>
      </c>
      <c r="G12" s="6">
        <v>14210029</v>
      </c>
      <c r="H12" s="6">
        <v>16708061</v>
      </c>
      <c r="I12" s="9">
        <v>22801702</v>
      </c>
      <c r="J12" s="10">
        <v>21997000</v>
      </c>
      <c r="K12" s="6">
        <v>7845000</v>
      </c>
      <c r="L12" s="7">
        <v>4520000</v>
      </c>
    </row>
    <row r="13" spans="1:12" ht="13.5">
      <c r="A13" s="49" t="s">
        <v>26</v>
      </c>
      <c r="B13" s="39"/>
      <c r="C13" s="11">
        <v>219172</v>
      </c>
      <c r="D13" s="11"/>
      <c r="E13" s="12"/>
      <c r="F13" s="13"/>
      <c r="G13" s="11"/>
      <c r="H13" s="11"/>
      <c r="I13" s="14"/>
      <c r="J13" s="15">
        <v>1350000</v>
      </c>
      <c r="K13" s="11">
        <v>1350000</v>
      </c>
      <c r="L13" s="12">
        <v>1350000</v>
      </c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>
        <v>6000000</v>
      </c>
      <c r="K14" s="6">
        <v>1400000</v>
      </c>
      <c r="L14" s="7">
        <v>300000</v>
      </c>
    </row>
    <row r="15" spans="1:12" ht="13.5">
      <c r="A15" s="49" t="s">
        <v>28</v>
      </c>
      <c r="B15" s="39" t="s">
        <v>29</v>
      </c>
      <c r="C15" s="6">
        <v>19610356</v>
      </c>
      <c r="D15" s="6">
        <v>43703607</v>
      </c>
      <c r="E15" s="7">
        <v>26025977</v>
      </c>
      <c r="F15" s="8">
        <v>5426000</v>
      </c>
      <c r="G15" s="6">
        <v>7732535</v>
      </c>
      <c r="H15" s="6">
        <v>34371307</v>
      </c>
      <c r="I15" s="9">
        <v>46636867</v>
      </c>
      <c r="J15" s="10">
        <v>41257930</v>
      </c>
      <c r="K15" s="6">
        <v>14335400</v>
      </c>
      <c r="L15" s="7">
        <v>6900400</v>
      </c>
    </row>
    <row r="16" spans="1:12" ht="13.5">
      <c r="A16" s="50" t="s">
        <v>30</v>
      </c>
      <c r="B16" s="51"/>
      <c r="C16" s="6"/>
      <c r="D16" s="6">
        <v>74122</v>
      </c>
      <c r="E16" s="7"/>
      <c r="F16" s="8"/>
      <c r="G16" s="6"/>
      <c r="H16" s="6">
        <v>45104</v>
      </c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>
        <v>630000</v>
      </c>
      <c r="K17" s="6">
        <v>250000</v>
      </c>
      <c r="L17" s="7">
        <v>200000</v>
      </c>
    </row>
    <row r="18" spans="1:12" ht="13.5">
      <c r="A18" s="49" t="s">
        <v>32</v>
      </c>
      <c r="B18" s="39"/>
      <c r="C18" s="16">
        <v>1822149</v>
      </c>
      <c r="D18" s="16">
        <v>2563644</v>
      </c>
      <c r="E18" s="17">
        <v>2572413</v>
      </c>
      <c r="F18" s="18">
        <v>500000</v>
      </c>
      <c r="G18" s="16">
        <v>500000</v>
      </c>
      <c r="H18" s="16"/>
      <c r="I18" s="19">
        <v>4031366</v>
      </c>
      <c r="J18" s="20">
        <v>100000</v>
      </c>
      <c r="K18" s="16">
        <v>100000</v>
      </c>
      <c r="L18" s="17">
        <v>200000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19357525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399923964</v>
      </c>
      <c r="G20" s="53">
        <f t="shared" si="2"/>
        <v>387745154</v>
      </c>
      <c r="H20" s="53">
        <f>SUM(H26:H33)</f>
        <v>65965255</v>
      </c>
      <c r="I20" s="56">
        <f t="shared" si="2"/>
        <v>907777</v>
      </c>
      <c r="J20" s="57">
        <f t="shared" si="2"/>
        <v>217923575</v>
      </c>
      <c r="K20" s="53">
        <f t="shared" si="2"/>
        <v>135595300</v>
      </c>
      <c r="L20" s="54">
        <f t="shared" si="2"/>
        <v>118212950</v>
      </c>
    </row>
    <row r="21" spans="1:12" ht="13.5">
      <c r="A21" s="46" t="s">
        <v>19</v>
      </c>
      <c r="B21" s="47"/>
      <c r="C21" s="6">
        <v>1410975</v>
      </c>
      <c r="D21" s="6"/>
      <c r="E21" s="7"/>
      <c r="F21" s="8">
        <v>36145934</v>
      </c>
      <c r="G21" s="6">
        <v>39757651</v>
      </c>
      <c r="H21" s="6">
        <v>13175984</v>
      </c>
      <c r="I21" s="9"/>
      <c r="J21" s="10">
        <v>35575000</v>
      </c>
      <c r="K21" s="6">
        <v>13650000</v>
      </c>
      <c r="L21" s="7">
        <v>25300000</v>
      </c>
    </row>
    <row r="22" spans="1:12" ht="13.5">
      <c r="A22" s="46" t="s">
        <v>20</v>
      </c>
      <c r="B22" s="47"/>
      <c r="C22" s="6"/>
      <c r="D22" s="6"/>
      <c r="E22" s="7"/>
      <c r="F22" s="8">
        <v>22790000</v>
      </c>
      <c r="G22" s="6">
        <v>29451500</v>
      </c>
      <c r="H22" s="6">
        <v>13983775</v>
      </c>
      <c r="I22" s="9"/>
      <c r="J22" s="10">
        <v>28468163</v>
      </c>
      <c r="K22" s="6">
        <v>45800000</v>
      </c>
      <c r="L22" s="7">
        <v>30800000</v>
      </c>
    </row>
    <row r="23" spans="1:12" ht="13.5">
      <c r="A23" s="46" t="s">
        <v>21</v>
      </c>
      <c r="B23" s="47"/>
      <c r="C23" s="6">
        <v>17890175</v>
      </c>
      <c r="D23" s="6"/>
      <c r="E23" s="7"/>
      <c r="F23" s="8">
        <v>28419000</v>
      </c>
      <c r="G23" s="6">
        <v>29930705</v>
      </c>
      <c r="H23" s="6">
        <v>3667405</v>
      </c>
      <c r="I23" s="9"/>
      <c r="J23" s="10">
        <v>39850000</v>
      </c>
      <c r="K23" s="6">
        <v>21900000</v>
      </c>
      <c r="L23" s="7">
        <v>16300000</v>
      </c>
    </row>
    <row r="24" spans="1:12" ht="13.5">
      <c r="A24" s="46" t="s">
        <v>22</v>
      </c>
      <c r="B24" s="47"/>
      <c r="C24" s="6"/>
      <c r="D24" s="6"/>
      <c r="E24" s="7"/>
      <c r="F24" s="8">
        <v>202966810</v>
      </c>
      <c r="G24" s="6">
        <v>192474059</v>
      </c>
      <c r="H24" s="6">
        <v>23076448</v>
      </c>
      <c r="I24" s="9"/>
      <c r="J24" s="10">
        <v>87926712</v>
      </c>
      <c r="K24" s="6">
        <v>32650000</v>
      </c>
      <c r="L24" s="7">
        <v>30450000</v>
      </c>
    </row>
    <row r="25" spans="1:12" ht="13.5">
      <c r="A25" s="46" t="s">
        <v>23</v>
      </c>
      <c r="B25" s="47"/>
      <c r="C25" s="6">
        <v>48395</v>
      </c>
      <c r="D25" s="6"/>
      <c r="E25" s="7"/>
      <c r="F25" s="8">
        <v>4850000</v>
      </c>
      <c r="G25" s="6">
        <v>10560830</v>
      </c>
      <c r="H25" s="6">
        <v>1172535</v>
      </c>
      <c r="I25" s="9">
        <v>898210</v>
      </c>
      <c r="J25" s="10">
        <v>3800000</v>
      </c>
      <c r="K25" s="6">
        <v>2500000</v>
      </c>
      <c r="L25" s="7">
        <v>2000000</v>
      </c>
    </row>
    <row r="26" spans="1:12" ht="13.5">
      <c r="A26" s="48" t="s">
        <v>24</v>
      </c>
      <c r="B26" s="58"/>
      <c r="C26" s="21">
        <f aca="true" t="shared" si="3" ref="C26:L26">SUM(C21:C25)</f>
        <v>19349545</v>
      </c>
      <c r="D26" s="21">
        <f t="shared" si="3"/>
        <v>0</v>
      </c>
      <c r="E26" s="22">
        <f t="shared" si="3"/>
        <v>0</v>
      </c>
      <c r="F26" s="23">
        <f t="shared" si="3"/>
        <v>295171744</v>
      </c>
      <c r="G26" s="21">
        <f t="shared" si="3"/>
        <v>302174745</v>
      </c>
      <c r="H26" s="21">
        <f>SUM(H21:H25)</f>
        <v>55076147</v>
      </c>
      <c r="I26" s="24">
        <f t="shared" si="3"/>
        <v>898210</v>
      </c>
      <c r="J26" s="25">
        <f t="shared" si="3"/>
        <v>195619875</v>
      </c>
      <c r="K26" s="21">
        <f t="shared" si="3"/>
        <v>116500000</v>
      </c>
      <c r="L26" s="22">
        <f t="shared" si="3"/>
        <v>104850000</v>
      </c>
    </row>
    <row r="27" spans="1:12" ht="13.5">
      <c r="A27" s="49" t="s">
        <v>25</v>
      </c>
      <c r="B27" s="59"/>
      <c r="C27" s="6">
        <v>7980</v>
      </c>
      <c r="D27" s="6"/>
      <c r="E27" s="7"/>
      <c r="F27" s="8">
        <v>40073370</v>
      </c>
      <c r="G27" s="6">
        <v>27262252</v>
      </c>
      <c r="H27" s="6">
        <v>256790</v>
      </c>
      <c r="I27" s="9"/>
      <c r="J27" s="10">
        <v>10424000</v>
      </c>
      <c r="K27" s="6">
        <v>8015300</v>
      </c>
      <c r="L27" s="7">
        <v>6402950</v>
      </c>
    </row>
    <row r="28" spans="1:12" ht="13.5">
      <c r="A28" s="49" t="s">
        <v>26</v>
      </c>
      <c r="B28" s="59"/>
      <c r="C28" s="11"/>
      <c r="D28" s="11"/>
      <c r="E28" s="12"/>
      <c r="F28" s="13">
        <v>600000</v>
      </c>
      <c r="G28" s="11">
        <v>600000</v>
      </c>
      <c r="H28" s="11">
        <v>1170404</v>
      </c>
      <c r="I28" s="14"/>
      <c r="J28" s="15">
        <v>250000</v>
      </c>
      <c r="K28" s="11">
        <v>250000</v>
      </c>
      <c r="L28" s="12">
        <v>250000</v>
      </c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>
        <v>1000000</v>
      </c>
      <c r="K29" s="6">
        <v>3250000</v>
      </c>
      <c r="L29" s="7">
        <v>3850000</v>
      </c>
    </row>
    <row r="30" spans="1:12" ht="13.5">
      <c r="A30" s="49" t="s">
        <v>28</v>
      </c>
      <c r="B30" s="39" t="s">
        <v>29</v>
      </c>
      <c r="C30" s="6"/>
      <c r="D30" s="6"/>
      <c r="E30" s="7"/>
      <c r="F30" s="8">
        <v>61628850</v>
      </c>
      <c r="G30" s="6">
        <v>54385751</v>
      </c>
      <c r="H30" s="6">
        <v>9461914</v>
      </c>
      <c r="I30" s="9">
        <v>9567</v>
      </c>
      <c r="J30" s="10">
        <v>9379700</v>
      </c>
      <c r="K30" s="6">
        <v>6680000</v>
      </c>
      <c r="L30" s="7">
        <v>1760000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>
        <v>700000</v>
      </c>
      <c r="K32" s="6">
        <v>700000</v>
      </c>
      <c r="L32" s="7">
        <v>700000</v>
      </c>
    </row>
    <row r="33" spans="1:12" ht="13.5">
      <c r="A33" s="49" t="s">
        <v>32</v>
      </c>
      <c r="B33" s="39"/>
      <c r="C33" s="16"/>
      <c r="D33" s="16"/>
      <c r="E33" s="17"/>
      <c r="F33" s="18">
        <v>2450000</v>
      </c>
      <c r="G33" s="16">
        <v>3322406</v>
      </c>
      <c r="H33" s="16"/>
      <c r="I33" s="19"/>
      <c r="J33" s="20">
        <v>550000</v>
      </c>
      <c r="K33" s="16">
        <v>200000</v>
      </c>
      <c r="L33" s="17">
        <v>400000</v>
      </c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26230731</v>
      </c>
      <c r="D36" s="6">
        <f t="shared" si="4"/>
        <v>37254278</v>
      </c>
      <c r="E36" s="7">
        <f t="shared" si="4"/>
        <v>51169223</v>
      </c>
      <c r="F36" s="8">
        <f t="shared" si="4"/>
        <v>40425934</v>
      </c>
      <c r="G36" s="6">
        <f t="shared" si="4"/>
        <v>48037651</v>
      </c>
      <c r="H36" s="6">
        <f>H6+H21</f>
        <v>26144308</v>
      </c>
      <c r="I36" s="9">
        <f t="shared" si="4"/>
        <v>17413068</v>
      </c>
      <c r="J36" s="10">
        <f t="shared" si="4"/>
        <v>50917000</v>
      </c>
      <c r="K36" s="6">
        <f t="shared" si="4"/>
        <v>52583800</v>
      </c>
      <c r="L36" s="7">
        <f t="shared" si="4"/>
        <v>37989600</v>
      </c>
    </row>
    <row r="37" spans="1:12" ht="13.5">
      <c r="A37" s="46" t="s">
        <v>20</v>
      </c>
      <c r="B37" s="47"/>
      <c r="C37" s="6">
        <f t="shared" si="4"/>
        <v>30034490</v>
      </c>
      <c r="D37" s="6">
        <f t="shared" si="4"/>
        <v>36692567</v>
      </c>
      <c r="E37" s="7">
        <f t="shared" si="4"/>
        <v>33683799</v>
      </c>
      <c r="F37" s="8">
        <f t="shared" si="4"/>
        <v>39090000</v>
      </c>
      <c r="G37" s="6">
        <f t="shared" si="4"/>
        <v>37837908</v>
      </c>
      <c r="H37" s="6">
        <f>H7+H22</f>
        <v>27529692</v>
      </c>
      <c r="I37" s="9">
        <f t="shared" si="4"/>
        <v>40467</v>
      </c>
      <c r="J37" s="10">
        <f t="shared" si="4"/>
        <v>46168163</v>
      </c>
      <c r="K37" s="6">
        <f t="shared" si="4"/>
        <v>51550000</v>
      </c>
      <c r="L37" s="7">
        <f t="shared" si="4"/>
        <v>59100000</v>
      </c>
    </row>
    <row r="38" spans="1:12" ht="13.5">
      <c r="A38" s="46" t="s">
        <v>21</v>
      </c>
      <c r="B38" s="47"/>
      <c r="C38" s="6">
        <f t="shared" si="4"/>
        <v>53056290</v>
      </c>
      <c r="D38" s="6">
        <f t="shared" si="4"/>
        <v>58771617</v>
      </c>
      <c r="E38" s="7">
        <f t="shared" si="4"/>
        <v>84341072</v>
      </c>
      <c r="F38" s="8">
        <f t="shared" si="4"/>
        <v>54419000</v>
      </c>
      <c r="G38" s="6">
        <f t="shared" si="4"/>
        <v>50871100</v>
      </c>
      <c r="H38" s="6">
        <f>H8+H23</f>
        <v>38605971</v>
      </c>
      <c r="I38" s="9">
        <f t="shared" si="4"/>
        <v>4824573</v>
      </c>
      <c r="J38" s="10">
        <f t="shared" si="4"/>
        <v>79050000</v>
      </c>
      <c r="K38" s="6">
        <f t="shared" si="4"/>
        <v>62700000</v>
      </c>
      <c r="L38" s="7">
        <f t="shared" si="4"/>
        <v>44400000</v>
      </c>
    </row>
    <row r="39" spans="1:12" ht="13.5">
      <c r="A39" s="46" t="s">
        <v>22</v>
      </c>
      <c r="B39" s="47"/>
      <c r="C39" s="6">
        <f t="shared" si="4"/>
        <v>32867572</v>
      </c>
      <c r="D39" s="6">
        <f t="shared" si="4"/>
        <v>30763365</v>
      </c>
      <c r="E39" s="7">
        <f t="shared" si="4"/>
        <v>163381109</v>
      </c>
      <c r="F39" s="8">
        <f t="shared" si="4"/>
        <v>203216810</v>
      </c>
      <c r="G39" s="6">
        <f t="shared" si="4"/>
        <v>192724059</v>
      </c>
      <c r="H39" s="6">
        <f>H9+H24</f>
        <v>152478357</v>
      </c>
      <c r="I39" s="9">
        <f t="shared" si="4"/>
        <v>1532341</v>
      </c>
      <c r="J39" s="10">
        <f t="shared" si="4"/>
        <v>137482717</v>
      </c>
      <c r="K39" s="6">
        <f t="shared" si="4"/>
        <v>91304795</v>
      </c>
      <c r="L39" s="7">
        <f t="shared" si="4"/>
        <v>45450000</v>
      </c>
    </row>
    <row r="40" spans="1:12" ht="13.5">
      <c r="A40" s="46" t="s">
        <v>23</v>
      </c>
      <c r="B40" s="47"/>
      <c r="C40" s="6">
        <f t="shared" si="4"/>
        <v>5573850</v>
      </c>
      <c r="D40" s="6">
        <f t="shared" si="4"/>
        <v>11900093</v>
      </c>
      <c r="E40" s="7">
        <f t="shared" si="4"/>
        <v>-27021970</v>
      </c>
      <c r="F40" s="8">
        <f t="shared" si="4"/>
        <v>5250000</v>
      </c>
      <c r="G40" s="6">
        <f t="shared" si="4"/>
        <v>45096691</v>
      </c>
      <c r="H40" s="6">
        <f>H10+H25</f>
        <v>8425257</v>
      </c>
      <c r="I40" s="9">
        <f t="shared" si="4"/>
        <v>312913247</v>
      </c>
      <c r="J40" s="10">
        <f t="shared" si="4"/>
        <v>10800000</v>
      </c>
      <c r="K40" s="6">
        <f t="shared" si="4"/>
        <v>17000000</v>
      </c>
      <c r="L40" s="7">
        <f t="shared" si="4"/>
        <v>13100000</v>
      </c>
    </row>
    <row r="41" spans="1:12" ht="13.5">
      <c r="A41" s="48" t="s">
        <v>24</v>
      </c>
      <c r="B41" s="47"/>
      <c r="C41" s="21">
        <f>SUM(C36:C40)</f>
        <v>147762933</v>
      </c>
      <c r="D41" s="21">
        <f aca="true" t="shared" si="5" ref="D41:L41">SUM(D36:D40)</f>
        <v>175381920</v>
      </c>
      <c r="E41" s="22">
        <f t="shared" si="5"/>
        <v>305553233</v>
      </c>
      <c r="F41" s="23">
        <f t="shared" si="5"/>
        <v>342401744</v>
      </c>
      <c r="G41" s="21">
        <f t="shared" si="5"/>
        <v>374567409</v>
      </c>
      <c r="H41" s="21">
        <f>SUM(H36:H40)</f>
        <v>253183585</v>
      </c>
      <c r="I41" s="24">
        <f t="shared" si="5"/>
        <v>336723696</v>
      </c>
      <c r="J41" s="25">
        <f t="shared" si="5"/>
        <v>324417880</v>
      </c>
      <c r="K41" s="21">
        <f t="shared" si="5"/>
        <v>275138595</v>
      </c>
      <c r="L41" s="22">
        <f t="shared" si="5"/>
        <v>200039600</v>
      </c>
    </row>
    <row r="42" spans="1:12" ht="13.5">
      <c r="A42" s="49" t="s">
        <v>25</v>
      </c>
      <c r="B42" s="39"/>
      <c r="C42" s="6">
        <f t="shared" si="4"/>
        <v>4952133</v>
      </c>
      <c r="D42" s="6">
        <f t="shared" si="4"/>
        <v>8218994</v>
      </c>
      <c r="E42" s="61">
        <f t="shared" si="4"/>
        <v>13867868</v>
      </c>
      <c r="F42" s="62">
        <f t="shared" si="4"/>
        <v>50785119</v>
      </c>
      <c r="G42" s="60">
        <f t="shared" si="4"/>
        <v>41472281</v>
      </c>
      <c r="H42" s="60">
        <f t="shared" si="4"/>
        <v>16964851</v>
      </c>
      <c r="I42" s="63">
        <f t="shared" si="4"/>
        <v>22801702</v>
      </c>
      <c r="J42" s="64">
        <f t="shared" si="4"/>
        <v>32421000</v>
      </c>
      <c r="K42" s="60">
        <f t="shared" si="4"/>
        <v>15860300</v>
      </c>
      <c r="L42" s="61">
        <f t="shared" si="4"/>
        <v>10922950</v>
      </c>
    </row>
    <row r="43" spans="1:12" ht="13.5">
      <c r="A43" s="49" t="s">
        <v>26</v>
      </c>
      <c r="B43" s="39"/>
      <c r="C43" s="11">
        <f t="shared" si="4"/>
        <v>219172</v>
      </c>
      <c r="D43" s="11">
        <f t="shared" si="4"/>
        <v>0</v>
      </c>
      <c r="E43" s="65">
        <f t="shared" si="4"/>
        <v>0</v>
      </c>
      <c r="F43" s="66">
        <f t="shared" si="4"/>
        <v>600000</v>
      </c>
      <c r="G43" s="67">
        <f t="shared" si="4"/>
        <v>600000</v>
      </c>
      <c r="H43" s="67">
        <f t="shared" si="4"/>
        <v>1170404</v>
      </c>
      <c r="I43" s="68">
        <f t="shared" si="4"/>
        <v>0</v>
      </c>
      <c r="J43" s="69">
        <f t="shared" si="4"/>
        <v>1600000</v>
      </c>
      <c r="K43" s="67">
        <f t="shared" si="4"/>
        <v>1600000</v>
      </c>
      <c r="L43" s="65">
        <f t="shared" si="4"/>
        <v>1600000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7000000</v>
      </c>
      <c r="K44" s="60">
        <f t="shared" si="4"/>
        <v>4650000</v>
      </c>
      <c r="L44" s="61">
        <f t="shared" si="4"/>
        <v>4150000</v>
      </c>
    </row>
    <row r="45" spans="1:12" ht="13.5">
      <c r="A45" s="49" t="s">
        <v>28</v>
      </c>
      <c r="B45" s="39" t="s">
        <v>29</v>
      </c>
      <c r="C45" s="6">
        <f t="shared" si="4"/>
        <v>19610356</v>
      </c>
      <c r="D45" s="6">
        <f t="shared" si="4"/>
        <v>43703607</v>
      </c>
      <c r="E45" s="61">
        <f t="shared" si="4"/>
        <v>26025977</v>
      </c>
      <c r="F45" s="62">
        <f t="shared" si="4"/>
        <v>67054850</v>
      </c>
      <c r="G45" s="60">
        <f t="shared" si="4"/>
        <v>62118286</v>
      </c>
      <c r="H45" s="60">
        <f t="shared" si="4"/>
        <v>43833221</v>
      </c>
      <c r="I45" s="63">
        <f t="shared" si="4"/>
        <v>46646434</v>
      </c>
      <c r="J45" s="64">
        <f t="shared" si="4"/>
        <v>50637630</v>
      </c>
      <c r="K45" s="60">
        <f t="shared" si="4"/>
        <v>21015400</v>
      </c>
      <c r="L45" s="61">
        <f t="shared" si="4"/>
        <v>8660400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74122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45104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1330000</v>
      </c>
      <c r="K47" s="60">
        <f t="shared" si="4"/>
        <v>950000</v>
      </c>
      <c r="L47" s="61">
        <f t="shared" si="4"/>
        <v>900000</v>
      </c>
    </row>
    <row r="48" spans="1:12" ht="13.5">
      <c r="A48" s="49" t="s">
        <v>32</v>
      </c>
      <c r="B48" s="39"/>
      <c r="C48" s="6">
        <f t="shared" si="4"/>
        <v>1822149</v>
      </c>
      <c r="D48" s="6">
        <f t="shared" si="4"/>
        <v>2563644</v>
      </c>
      <c r="E48" s="61">
        <f t="shared" si="4"/>
        <v>2572413</v>
      </c>
      <c r="F48" s="62">
        <f t="shared" si="4"/>
        <v>2950000</v>
      </c>
      <c r="G48" s="60">
        <f t="shared" si="4"/>
        <v>3822406</v>
      </c>
      <c r="H48" s="60">
        <f t="shared" si="4"/>
        <v>0</v>
      </c>
      <c r="I48" s="63">
        <f t="shared" si="4"/>
        <v>4031366</v>
      </c>
      <c r="J48" s="64">
        <f t="shared" si="4"/>
        <v>650000</v>
      </c>
      <c r="K48" s="60">
        <f t="shared" si="4"/>
        <v>300000</v>
      </c>
      <c r="L48" s="61">
        <f t="shared" si="4"/>
        <v>600000</v>
      </c>
    </row>
    <row r="49" spans="1:12" ht="13.5">
      <c r="A49" s="70" t="s">
        <v>37</v>
      </c>
      <c r="B49" s="71"/>
      <c r="C49" s="72">
        <f>SUM(C41:C48)</f>
        <v>174366743</v>
      </c>
      <c r="D49" s="72">
        <f aca="true" t="shared" si="6" ref="D49:L49">SUM(D41:D48)</f>
        <v>229942287</v>
      </c>
      <c r="E49" s="73">
        <f t="shared" si="6"/>
        <v>348019491</v>
      </c>
      <c r="F49" s="74">
        <f t="shared" si="6"/>
        <v>463791713</v>
      </c>
      <c r="G49" s="72">
        <f t="shared" si="6"/>
        <v>482580382</v>
      </c>
      <c r="H49" s="72">
        <f>SUM(H41:H48)</f>
        <v>315197165</v>
      </c>
      <c r="I49" s="75">
        <f t="shared" si="6"/>
        <v>410203198</v>
      </c>
      <c r="J49" s="76">
        <f t="shared" si="6"/>
        <v>418056510</v>
      </c>
      <c r="K49" s="72">
        <f t="shared" si="6"/>
        <v>319514295</v>
      </c>
      <c r="L49" s="73">
        <f t="shared" si="6"/>
        <v>226872950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815947227</v>
      </c>
      <c r="D52" s="6">
        <v>782781202</v>
      </c>
      <c r="E52" s="7">
        <v>946533594</v>
      </c>
      <c r="F52" s="8">
        <v>758713756</v>
      </c>
      <c r="G52" s="6">
        <v>766325473</v>
      </c>
      <c r="H52" s="6"/>
      <c r="I52" s="9">
        <v>915887773</v>
      </c>
      <c r="J52" s="10">
        <v>840127483</v>
      </c>
      <c r="K52" s="6">
        <v>838149938</v>
      </c>
      <c r="L52" s="7">
        <v>818850125</v>
      </c>
    </row>
    <row r="53" spans="1:12" ht="13.5">
      <c r="A53" s="79" t="s">
        <v>20</v>
      </c>
      <c r="B53" s="47"/>
      <c r="C53" s="6">
        <v>253787829</v>
      </c>
      <c r="D53" s="6">
        <v>685264430</v>
      </c>
      <c r="E53" s="7">
        <v>602765947</v>
      </c>
      <c r="F53" s="8">
        <v>307634874</v>
      </c>
      <c r="G53" s="6">
        <v>306382782</v>
      </c>
      <c r="H53" s="6"/>
      <c r="I53" s="9">
        <v>577380112</v>
      </c>
      <c r="J53" s="10">
        <v>341632536</v>
      </c>
      <c r="K53" s="6">
        <v>372583205</v>
      </c>
      <c r="L53" s="7">
        <v>410053909</v>
      </c>
    </row>
    <row r="54" spans="1:12" ht="13.5">
      <c r="A54" s="79" t="s">
        <v>21</v>
      </c>
      <c r="B54" s="47"/>
      <c r="C54" s="6">
        <v>1735461226</v>
      </c>
      <c r="D54" s="6">
        <v>836895540</v>
      </c>
      <c r="E54" s="7">
        <v>1081968106</v>
      </c>
      <c r="F54" s="8">
        <v>1790923724</v>
      </c>
      <c r="G54" s="6">
        <v>1787375824</v>
      </c>
      <c r="H54" s="6"/>
      <c r="I54" s="9">
        <v>1052966727</v>
      </c>
      <c r="J54" s="10">
        <v>1847491524</v>
      </c>
      <c r="K54" s="6">
        <v>1888399509</v>
      </c>
      <c r="L54" s="7">
        <v>1909917893</v>
      </c>
    </row>
    <row r="55" spans="1:12" ht="13.5">
      <c r="A55" s="79" t="s">
        <v>22</v>
      </c>
      <c r="B55" s="47"/>
      <c r="C55" s="6">
        <v>166232198</v>
      </c>
      <c r="D55" s="6">
        <v>548439190</v>
      </c>
      <c r="E55" s="7">
        <v>570178389</v>
      </c>
      <c r="F55" s="8">
        <v>523717981</v>
      </c>
      <c r="G55" s="6">
        <v>513225230</v>
      </c>
      <c r="H55" s="6"/>
      <c r="I55" s="9">
        <v>559429767</v>
      </c>
      <c r="J55" s="10">
        <v>628117450</v>
      </c>
      <c r="K55" s="6">
        <v>698537224</v>
      </c>
      <c r="L55" s="7">
        <v>722057952</v>
      </c>
    </row>
    <row r="56" spans="1:12" ht="13.5">
      <c r="A56" s="79" t="s">
        <v>23</v>
      </c>
      <c r="B56" s="47"/>
      <c r="C56" s="6">
        <v>117131990</v>
      </c>
      <c r="D56" s="6">
        <v>281486087</v>
      </c>
      <c r="E56" s="7">
        <v>122364893</v>
      </c>
      <c r="F56" s="8">
        <v>98443230</v>
      </c>
      <c r="G56" s="6">
        <v>138289921</v>
      </c>
      <c r="H56" s="6"/>
      <c r="I56" s="9">
        <v>438692663</v>
      </c>
      <c r="J56" s="10">
        <v>60368149</v>
      </c>
      <c r="K56" s="6">
        <v>76880968</v>
      </c>
      <c r="L56" s="7">
        <v>89469428</v>
      </c>
    </row>
    <row r="57" spans="1:12" ht="13.5">
      <c r="A57" s="80" t="s">
        <v>24</v>
      </c>
      <c r="B57" s="47"/>
      <c r="C57" s="21">
        <f>SUM(C52:C56)</f>
        <v>3088560470</v>
      </c>
      <c r="D57" s="21">
        <f aca="true" t="shared" si="7" ref="D57:L57">SUM(D52:D56)</f>
        <v>3134866449</v>
      </c>
      <c r="E57" s="22">
        <f t="shared" si="7"/>
        <v>3323810929</v>
      </c>
      <c r="F57" s="23">
        <f t="shared" si="7"/>
        <v>3479433565</v>
      </c>
      <c r="G57" s="21">
        <f t="shared" si="7"/>
        <v>3511599230</v>
      </c>
      <c r="H57" s="21">
        <f>SUM(H52:H56)</f>
        <v>0</v>
      </c>
      <c r="I57" s="24">
        <f t="shared" si="7"/>
        <v>3544357042</v>
      </c>
      <c r="J57" s="25">
        <f t="shared" si="7"/>
        <v>3717737142</v>
      </c>
      <c r="K57" s="21">
        <f t="shared" si="7"/>
        <v>3874550844</v>
      </c>
      <c r="L57" s="22">
        <f t="shared" si="7"/>
        <v>3950349307</v>
      </c>
    </row>
    <row r="58" spans="1:12" ht="13.5">
      <c r="A58" s="77" t="s">
        <v>25</v>
      </c>
      <c r="B58" s="39"/>
      <c r="C58" s="6">
        <v>39059952</v>
      </c>
      <c r="D58" s="6">
        <v>48628274</v>
      </c>
      <c r="E58" s="7">
        <v>61700378</v>
      </c>
      <c r="F58" s="8">
        <v>180921838</v>
      </c>
      <c r="G58" s="6">
        <v>171609000</v>
      </c>
      <c r="H58" s="6"/>
      <c r="I58" s="9">
        <v>80352186</v>
      </c>
      <c r="J58" s="10">
        <v>202468917</v>
      </c>
      <c r="K58" s="6">
        <v>217812444</v>
      </c>
      <c r="L58" s="7">
        <v>224768173</v>
      </c>
    </row>
    <row r="59" spans="1:12" ht="13.5">
      <c r="A59" s="77" t="s">
        <v>26</v>
      </c>
      <c r="B59" s="39"/>
      <c r="C59" s="11">
        <v>724002</v>
      </c>
      <c r="D59" s="11">
        <v>724002</v>
      </c>
      <c r="E59" s="12">
        <v>724002</v>
      </c>
      <c r="F59" s="13">
        <v>2824002</v>
      </c>
      <c r="G59" s="11">
        <v>2824002</v>
      </c>
      <c r="H59" s="11"/>
      <c r="I59" s="14">
        <v>724002</v>
      </c>
      <c r="J59" s="15">
        <v>1600000</v>
      </c>
      <c r="K59" s="11">
        <v>3200000</v>
      </c>
      <c r="L59" s="12">
        <v>4800000</v>
      </c>
    </row>
    <row r="60" spans="1:12" ht="13.5">
      <c r="A60" s="77" t="s">
        <v>27</v>
      </c>
      <c r="B60" s="39"/>
      <c r="C60" s="6">
        <v>539342825</v>
      </c>
      <c r="D60" s="6">
        <v>414210819</v>
      </c>
      <c r="E60" s="7">
        <v>424265953</v>
      </c>
      <c r="F60" s="8">
        <v>551396352</v>
      </c>
      <c r="G60" s="6">
        <v>551396352</v>
      </c>
      <c r="H60" s="6"/>
      <c r="I60" s="9">
        <v>423622558</v>
      </c>
      <c r="J60" s="10">
        <v>561220354</v>
      </c>
      <c r="K60" s="6">
        <v>565870354</v>
      </c>
      <c r="L60" s="7">
        <v>570770354</v>
      </c>
    </row>
    <row r="61" spans="1:12" ht="13.5">
      <c r="A61" s="77" t="s">
        <v>28</v>
      </c>
      <c r="B61" s="39" t="s">
        <v>29</v>
      </c>
      <c r="C61" s="6">
        <v>961506430</v>
      </c>
      <c r="D61" s="6">
        <v>800417846</v>
      </c>
      <c r="E61" s="7">
        <v>791709630</v>
      </c>
      <c r="F61" s="8">
        <v>965685104</v>
      </c>
      <c r="G61" s="6">
        <v>960748540</v>
      </c>
      <c r="H61" s="6"/>
      <c r="I61" s="9">
        <v>803464830</v>
      </c>
      <c r="J61" s="10">
        <v>945334908</v>
      </c>
      <c r="K61" s="6">
        <v>913536111</v>
      </c>
      <c r="L61" s="7">
        <v>874298749</v>
      </c>
    </row>
    <row r="62" spans="1:12" ht="13.5">
      <c r="A62" s="81" t="s">
        <v>30</v>
      </c>
      <c r="B62" s="39"/>
      <c r="C62" s="6"/>
      <c r="D62" s="6">
        <v>74122</v>
      </c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10808106</v>
      </c>
      <c r="D63" s="6">
        <v>10659185</v>
      </c>
      <c r="E63" s="7">
        <v>8907000</v>
      </c>
      <c r="F63" s="8">
        <v>11545138</v>
      </c>
      <c r="G63" s="6">
        <v>11545138</v>
      </c>
      <c r="H63" s="6"/>
      <c r="I63" s="9">
        <v>8808121</v>
      </c>
      <c r="J63" s="10">
        <v>12875138</v>
      </c>
      <c r="K63" s="6">
        <v>13825138</v>
      </c>
      <c r="L63" s="7">
        <v>14725138</v>
      </c>
    </row>
    <row r="64" spans="1:12" ht="13.5">
      <c r="A64" s="77" t="s">
        <v>32</v>
      </c>
      <c r="B64" s="39"/>
      <c r="C64" s="6">
        <v>3228228</v>
      </c>
      <c r="D64" s="6">
        <v>5328203</v>
      </c>
      <c r="E64" s="7">
        <v>6847644</v>
      </c>
      <c r="F64" s="8">
        <v>14515969</v>
      </c>
      <c r="G64" s="6">
        <v>15388375</v>
      </c>
      <c r="H64" s="6"/>
      <c r="I64" s="9">
        <v>9434575</v>
      </c>
      <c r="J64" s="10">
        <v>15741345</v>
      </c>
      <c r="K64" s="6">
        <v>15727681</v>
      </c>
      <c r="L64" s="7">
        <v>15998335</v>
      </c>
    </row>
    <row r="65" spans="1:12" ht="13.5">
      <c r="A65" s="70" t="s">
        <v>40</v>
      </c>
      <c r="B65" s="71"/>
      <c r="C65" s="72">
        <f>SUM(C57:C64)</f>
        <v>4643230013</v>
      </c>
      <c r="D65" s="72">
        <f aca="true" t="shared" si="8" ref="D65:L65">SUM(D57:D64)</f>
        <v>4414908900</v>
      </c>
      <c r="E65" s="73">
        <f t="shared" si="8"/>
        <v>4617965536</v>
      </c>
      <c r="F65" s="74">
        <f t="shared" si="8"/>
        <v>5206321968</v>
      </c>
      <c r="G65" s="72">
        <f t="shared" si="8"/>
        <v>5225110637</v>
      </c>
      <c r="H65" s="72">
        <f>SUM(H57:H64)</f>
        <v>0</v>
      </c>
      <c r="I65" s="75">
        <f t="shared" si="8"/>
        <v>4870763314</v>
      </c>
      <c r="J65" s="82">
        <f t="shared" si="8"/>
        <v>5456977804</v>
      </c>
      <c r="K65" s="72">
        <f t="shared" si="8"/>
        <v>5604522572</v>
      </c>
      <c r="L65" s="73">
        <f t="shared" si="8"/>
        <v>5655710056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137899382</v>
      </c>
      <c r="D68" s="60">
        <v>158374042</v>
      </c>
      <c r="E68" s="61">
        <v>149552246</v>
      </c>
      <c r="F68" s="62">
        <v>165199810</v>
      </c>
      <c r="G68" s="60">
        <v>165199810</v>
      </c>
      <c r="H68" s="60"/>
      <c r="I68" s="63">
        <v>149558926</v>
      </c>
      <c r="J68" s="64">
        <v>168339341</v>
      </c>
      <c r="K68" s="60">
        <v>171969526</v>
      </c>
      <c r="L68" s="61">
        <v>175685468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0</v>
      </c>
      <c r="E69" s="61">
        <f t="shared" si="9"/>
        <v>53935087</v>
      </c>
      <c r="F69" s="62">
        <f t="shared" si="9"/>
        <v>83498996</v>
      </c>
      <c r="G69" s="60">
        <f t="shared" si="9"/>
        <v>83498996</v>
      </c>
      <c r="H69" s="60">
        <f>SUM(H75:H79)</f>
        <v>0</v>
      </c>
      <c r="I69" s="63">
        <f t="shared" si="9"/>
        <v>58259672</v>
      </c>
      <c r="J69" s="64">
        <f t="shared" si="9"/>
        <v>95459403</v>
      </c>
      <c r="K69" s="60">
        <f t="shared" si="9"/>
        <v>99277776</v>
      </c>
      <c r="L69" s="61">
        <f t="shared" si="9"/>
        <v>103248490</v>
      </c>
    </row>
    <row r="70" spans="1:12" ht="13.5">
      <c r="A70" s="79" t="s">
        <v>19</v>
      </c>
      <c r="B70" s="47"/>
      <c r="C70" s="6"/>
      <c r="D70" s="6"/>
      <c r="E70" s="7"/>
      <c r="F70" s="8">
        <v>11678120</v>
      </c>
      <c r="G70" s="6">
        <v>11678120</v>
      </c>
      <c r="H70" s="6"/>
      <c r="I70" s="9"/>
      <c r="J70" s="10">
        <v>11678120</v>
      </c>
      <c r="K70" s="6">
        <v>12392407</v>
      </c>
      <c r="L70" s="7">
        <v>13158951</v>
      </c>
    </row>
    <row r="71" spans="1:12" ht="13.5">
      <c r="A71" s="79" t="s">
        <v>20</v>
      </c>
      <c r="B71" s="47"/>
      <c r="C71" s="6"/>
      <c r="D71" s="6"/>
      <c r="E71" s="7"/>
      <c r="F71" s="8">
        <v>13490817</v>
      </c>
      <c r="G71" s="6">
        <v>13490817</v>
      </c>
      <c r="H71" s="6"/>
      <c r="I71" s="9"/>
      <c r="J71" s="10">
        <v>13490817</v>
      </c>
      <c r="K71" s="6">
        <v>14252914</v>
      </c>
      <c r="L71" s="7">
        <v>15047911</v>
      </c>
    </row>
    <row r="72" spans="1:12" ht="13.5">
      <c r="A72" s="79" t="s">
        <v>21</v>
      </c>
      <c r="B72" s="47"/>
      <c r="C72" s="6"/>
      <c r="D72" s="6"/>
      <c r="E72" s="7"/>
      <c r="F72" s="8">
        <v>11077018</v>
      </c>
      <c r="G72" s="6">
        <v>11077018</v>
      </c>
      <c r="H72" s="6"/>
      <c r="I72" s="9"/>
      <c r="J72" s="10">
        <v>11077018</v>
      </c>
      <c r="K72" s="6">
        <v>11657576</v>
      </c>
      <c r="L72" s="7">
        <v>12577890</v>
      </c>
    </row>
    <row r="73" spans="1:12" ht="13.5">
      <c r="A73" s="79" t="s">
        <v>22</v>
      </c>
      <c r="B73" s="47"/>
      <c r="C73" s="6"/>
      <c r="D73" s="6"/>
      <c r="E73" s="7"/>
      <c r="F73" s="8">
        <v>11225285</v>
      </c>
      <c r="G73" s="6">
        <v>11225285</v>
      </c>
      <c r="H73" s="6"/>
      <c r="I73" s="9"/>
      <c r="J73" s="10">
        <v>23304098</v>
      </c>
      <c r="K73" s="6">
        <v>23548982</v>
      </c>
      <c r="L73" s="7">
        <v>23960898</v>
      </c>
    </row>
    <row r="74" spans="1:12" ht="13.5">
      <c r="A74" s="79" t="s">
        <v>23</v>
      </c>
      <c r="B74" s="47"/>
      <c r="C74" s="6"/>
      <c r="D74" s="6"/>
      <c r="E74" s="7">
        <v>24663447</v>
      </c>
      <c r="F74" s="8">
        <v>3279405</v>
      </c>
      <c r="G74" s="6">
        <v>3279405</v>
      </c>
      <c r="H74" s="6"/>
      <c r="I74" s="9">
        <v>25651205</v>
      </c>
      <c r="J74" s="10">
        <v>3279405</v>
      </c>
      <c r="K74" s="6">
        <v>3476170</v>
      </c>
      <c r="L74" s="7">
        <v>3684740</v>
      </c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0</v>
      </c>
      <c r="E75" s="22">
        <f t="shared" si="10"/>
        <v>24663447</v>
      </c>
      <c r="F75" s="23">
        <f t="shared" si="10"/>
        <v>50750645</v>
      </c>
      <c r="G75" s="21">
        <f t="shared" si="10"/>
        <v>50750645</v>
      </c>
      <c r="H75" s="21">
        <f>SUM(H70:H74)</f>
        <v>0</v>
      </c>
      <c r="I75" s="24">
        <f t="shared" si="10"/>
        <v>25651205</v>
      </c>
      <c r="J75" s="25">
        <f t="shared" si="10"/>
        <v>62829458</v>
      </c>
      <c r="K75" s="21">
        <f t="shared" si="10"/>
        <v>65328049</v>
      </c>
      <c r="L75" s="22">
        <f t="shared" si="10"/>
        <v>68430390</v>
      </c>
    </row>
    <row r="76" spans="1:12" ht="13.5">
      <c r="A76" s="86" t="s">
        <v>25</v>
      </c>
      <c r="B76" s="39"/>
      <c r="C76" s="6"/>
      <c r="D76" s="6"/>
      <c r="E76" s="7">
        <v>9201397</v>
      </c>
      <c r="F76" s="8">
        <v>21704536</v>
      </c>
      <c r="G76" s="6">
        <v>21704536</v>
      </c>
      <c r="H76" s="6"/>
      <c r="I76" s="9">
        <v>14002582</v>
      </c>
      <c r="J76" s="10">
        <v>21156253</v>
      </c>
      <c r="K76" s="6">
        <v>23031928</v>
      </c>
      <c r="L76" s="7">
        <v>24395563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>
        <v>20070243</v>
      </c>
      <c r="F79" s="8">
        <v>11043815</v>
      </c>
      <c r="G79" s="6">
        <v>11043815</v>
      </c>
      <c r="H79" s="6"/>
      <c r="I79" s="9">
        <v>18605885</v>
      </c>
      <c r="J79" s="10">
        <v>11473692</v>
      </c>
      <c r="K79" s="6">
        <v>10917799</v>
      </c>
      <c r="L79" s="7">
        <v>10422537</v>
      </c>
    </row>
    <row r="80" spans="1:12" ht="13.5">
      <c r="A80" s="87" t="s">
        <v>46</v>
      </c>
      <c r="B80" s="71"/>
      <c r="C80" s="72">
        <f>SUM(C68:C69)</f>
        <v>137899382</v>
      </c>
      <c r="D80" s="72">
        <f aca="true" t="shared" si="11" ref="D80:L80">SUM(D68:D69)</f>
        <v>158374042</v>
      </c>
      <c r="E80" s="73">
        <f t="shared" si="11"/>
        <v>203487333</v>
      </c>
      <c r="F80" s="74">
        <f t="shared" si="11"/>
        <v>248698806</v>
      </c>
      <c r="G80" s="72">
        <f t="shared" si="11"/>
        <v>248698806</v>
      </c>
      <c r="H80" s="72">
        <f>SUM(H68:H69)</f>
        <v>0</v>
      </c>
      <c r="I80" s="75">
        <f t="shared" si="11"/>
        <v>207818598</v>
      </c>
      <c r="J80" s="76">
        <f t="shared" si="11"/>
        <v>263798744</v>
      </c>
      <c r="K80" s="72">
        <f t="shared" si="11"/>
        <v>271247302</v>
      </c>
      <c r="L80" s="73">
        <f t="shared" si="11"/>
        <v>278933958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0.12487983134009488</v>
      </c>
      <c r="D82" s="95">
        <f t="shared" si="12"/>
        <v>0</v>
      </c>
      <c r="E82" s="96">
        <f t="shared" si="12"/>
        <v>0</v>
      </c>
      <c r="F82" s="97">
        <f t="shared" si="12"/>
        <v>6.261751357480909</v>
      </c>
      <c r="G82" s="95">
        <f t="shared" si="12"/>
        <v>4.088619410500073</v>
      </c>
      <c r="H82" s="95">
        <f t="shared" si="12"/>
        <v>0.26467419440793116</v>
      </c>
      <c r="I82" s="98">
        <f t="shared" si="12"/>
        <v>0.0022179016754746445</v>
      </c>
      <c r="J82" s="99">
        <f t="shared" si="12"/>
        <v>1.0888941143045745</v>
      </c>
      <c r="K82" s="95">
        <f t="shared" si="12"/>
        <v>0.7372555510103782</v>
      </c>
      <c r="L82" s="96">
        <f t="shared" si="12"/>
        <v>1.0879159764402724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0.14037426940753078</v>
      </c>
      <c r="D83" s="95">
        <f t="shared" si="13"/>
        <v>0</v>
      </c>
      <c r="E83" s="96">
        <f t="shared" si="13"/>
        <v>0</v>
      </c>
      <c r="F83" s="97">
        <f t="shared" si="13"/>
        <v>2.420850023980052</v>
      </c>
      <c r="G83" s="95">
        <f t="shared" si="13"/>
        <v>2.347128329021686</v>
      </c>
      <c r="H83" s="95">
        <f t="shared" si="13"/>
        <v>0</v>
      </c>
      <c r="I83" s="98">
        <f t="shared" si="13"/>
        <v>0.006069694563064728</v>
      </c>
      <c r="J83" s="99">
        <f t="shared" si="13"/>
        <v>1.2945492937387701</v>
      </c>
      <c r="K83" s="95">
        <f t="shared" si="13"/>
        <v>0.7884844667188302</v>
      </c>
      <c r="L83" s="96">
        <f t="shared" si="13"/>
        <v>0.6728669783889012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</v>
      </c>
      <c r="D84" s="95">
        <f t="shared" si="14"/>
        <v>0</v>
      </c>
      <c r="E84" s="96">
        <f t="shared" si="14"/>
        <v>0.012</v>
      </c>
      <c r="F84" s="97">
        <f t="shared" si="14"/>
        <v>0.016</v>
      </c>
      <c r="G84" s="95">
        <f t="shared" si="14"/>
        <v>0.016</v>
      </c>
      <c r="H84" s="95">
        <f t="shared" si="14"/>
        <v>0</v>
      </c>
      <c r="I84" s="98">
        <f t="shared" si="14"/>
        <v>0.012</v>
      </c>
      <c r="J84" s="99">
        <f t="shared" si="14"/>
        <v>0.017</v>
      </c>
      <c r="K84" s="95">
        <f t="shared" si="14"/>
        <v>0.018</v>
      </c>
      <c r="L84" s="96">
        <f t="shared" si="14"/>
        <v>0.018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</v>
      </c>
      <c r="E85" s="96">
        <f t="shared" si="15"/>
        <v>0.01</v>
      </c>
      <c r="F85" s="97">
        <f t="shared" si="15"/>
        <v>0.09</v>
      </c>
      <c r="G85" s="95">
        <f t="shared" si="15"/>
        <v>0.09</v>
      </c>
      <c r="H85" s="95">
        <f t="shared" si="15"/>
        <v>0</v>
      </c>
      <c r="I85" s="98">
        <f t="shared" si="15"/>
        <v>0.01</v>
      </c>
      <c r="J85" s="99">
        <f t="shared" si="15"/>
        <v>0.06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11894227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6112431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93440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55007382</v>
      </c>
      <c r="D92" s="6">
        <v>58453374</v>
      </c>
      <c r="E92" s="7">
        <v>54657830</v>
      </c>
      <c r="F92" s="8">
        <v>83498996</v>
      </c>
      <c r="G92" s="6">
        <v>91422859</v>
      </c>
      <c r="H92" s="6">
        <v>41032335</v>
      </c>
      <c r="I92" s="9">
        <v>91422859</v>
      </c>
      <c r="J92" s="10">
        <v>95459403</v>
      </c>
      <c r="K92" s="6">
        <v>99277776</v>
      </c>
      <c r="L92" s="26">
        <v>103248490</v>
      </c>
    </row>
    <row r="93" spans="1:12" ht="13.5">
      <c r="A93" s="87" t="s">
        <v>83</v>
      </c>
      <c r="B93" s="71"/>
      <c r="C93" s="72">
        <f>SUM(C89:C92)</f>
        <v>55007382</v>
      </c>
      <c r="D93" s="72">
        <f aca="true" t="shared" si="16" ref="D93:L93">SUM(D89:D92)</f>
        <v>58453374</v>
      </c>
      <c r="E93" s="73">
        <f t="shared" si="16"/>
        <v>54657830</v>
      </c>
      <c r="F93" s="74">
        <f t="shared" si="16"/>
        <v>83498996</v>
      </c>
      <c r="G93" s="72">
        <f t="shared" si="16"/>
        <v>91422859</v>
      </c>
      <c r="H93" s="72">
        <f>SUM(H89:H92)</f>
        <v>59132433</v>
      </c>
      <c r="I93" s="75">
        <f t="shared" si="16"/>
        <v>91422859</v>
      </c>
      <c r="J93" s="76">
        <f t="shared" si="16"/>
        <v>95459403</v>
      </c>
      <c r="K93" s="72">
        <f t="shared" si="16"/>
        <v>99277776</v>
      </c>
      <c r="L93" s="121">
        <f t="shared" si="16"/>
        <v>103248490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227364000</v>
      </c>
      <c r="D5" s="40">
        <f aca="true" t="shared" si="0" ref="D5:L5">SUM(D11:D18)</f>
        <v>156275000</v>
      </c>
      <c r="E5" s="41">
        <f t="shared" si="0"/>
        <v>174931059</v>
      </c>
      <c r="F5" s="42">
        <f t="shared" si="0"/>
        <v>83928519</v>
      </c>
      <c r="G5" s="40">
        <f t="shared" si="0"/>
        <v>93928517</v>
      </c>
      <c r="H5" s="40">
        <f>SUM(H11:H18)</f>
        <v>144090771</v>
      </c>
      <c r="I5" s="43">
        <f t="shared" si="0"/>
        <v>366751536</v>
      </c>
      <c r="J5" s="44">
        <f t="shared" si="0"/>
        <v>181215135</v>
      </c>
      <c r="K5" s="40">
        <f t="shared" si="0"/>
        <v>121038661</v>
      </c>
      <c r="L5" s="41">
        <f t="shared" si="0"/>
        <v>129559430</v>
      </c>
    </row>
    <row r="6" spans="1:12" ht="13.5">
      <c r="A6" s="46" t="s">
        <v>19</v>
      </c>
      <c r="B6" s="47"/>
      <c r="C6" s="6">
        <v>76227000</v>
      </c>
      <c r="D6" s="6">
        <v>23835332</v>
      </c>
      <c r="E6" s="7">
        <v>34065210</v>
      </c>
      <c r="F6" s="8">
        <v>10798007</v>
      </c>
      <c r="G6" s="6">
        <v>10798007</v>
      </c>
      <c r="H6" s="6">
        <v>37389776</v>
      </c>
      <c r="I6" s="9">
        <v>54410674</v>
      </c>
      <c r="J6" s="10">
        <v>29185511</v>
      </c>
      <c r="K6" s="6">
        <v>9694621</v>
      </c>
      <c r="L6" s="7">
        <v>76151327</v>
      </c>
    </row>
    <row r="7" spans="1:12" ht="13.5">
      <c r="A7" s="46" t="s">
        <v>20</v>
      </c>
      <c r="B7" s="47"/>
      <c r="C7" s="6">
        <v>1575000</v>
      </c>
      <c r="D7" s="6">
        <v>7114518</v>
      </c>
      <c r="E7" s="7">
        <v>2826706</v>
      </c>
      <c r="F7" s="8">
        <v>2841718</v>
      </c>
      <c r="G7" s="6">
        <v>2841718</v>
      </c>
      <c r="H7" s="6">
        <v>3051261</v>
      </c>
      <c r="I7" s="9">
        <v>1649224</v>
      </c>
      <c r="J7" s="10">
        <v>11506115</v>
      </c>
      <c r="K7" s="6">
        <v>7500000</v>
      </c>
      <c r="L7" s="7">
        <v>4750000</v>
      </c>
    </row>
    <row r="8" spans="1:12" ht="13.5">
      <c r="A8" s="46" t="s">
        <v>21</v>
      </c>
      <c r="B8" s="47"/>
      <c r="C8" s="6">
        <v>13140000</v>
      </c>
      <c r="D8" s="6">
        <v>9080991</v>
      </c>
      <c r="E8" s="7">
        <v>9774638</v>
      </c>
      <c r="F8" s="8">
        <v>5165531</v>
      </c>
      <c r="G8" s="6">
        <v>7165531</v>
      </c>
      <c r="H8" s="6">
        <v>15346612</v>
      </c>
      <c r="I8" s="9">
        <v>1401100</v>
      </c>
      <c r="J8" s="10">
        <v>31782839</v>
      </c>
      <c r="K8" s="6">
        <v>21476897</v>
      </c>
      <c r="L8" s="7">
        <v>1575464</v>
      </c>
    </row>
    <row r="9" spans="1:12" ht="13.5">
      <c r="A9" s="46" t="s">
        <v>22</v>
      </c>
      <c r="B9" s="47"/>
      <c r="C9" s="6">
        <v>25425000</v>
      </c>
      <c r="D9" s="6">
        <v>44154486</v>
      </c>
      <c r="E9" s="7">
        <v>25445554</v>
      </c>
      <c r="F9" s="8">
        <v>3613948</v>
      </c>
      <c r="G9" s="6">
        <v>21613948</v>
      </c>
      <c r="H9" s="6">
        <v>21259513</v>
      </c>
      <c r="I9" s="9">
        <v>26643141</v>
      </c>
      <c r="J9" s="10">
        <v>79813632</v>
      </c>
      <c r="K9" s="6">
        <v>49470452</v>
      </c>
      <c r="L9" s="7">
        <v>38251639</v>
      </c>
    </row>
    <row r="10" spans="1:12" ht="13.5">
      <c r="A10" s="46" t="s">
        <v>23</v>
      </c>
      <c r="B10" s="47"/>
      <c r="C10" s="6">
        <v>47230000</v>
      </c>
      <c r="D10" s="6">
        <v>19234388</v>
      </c>
      <c r="E10" s="7">
        <v>37943804</v>
      </c>
      <c r="F10" s="8">
        <v>8396859</v>
      </c>
      <c r="G10" s="6">
        <v>8396859</v>
      </c>
      <c r="H10" s="6">
        <v>10176005</v>
      </c>
      <c r="I10" s="9">
        <v>64087490</v>
      </c>
      <c r="J10" s="10">
        <v>6402038</v>
      </c>
      <c r="K10" s="6">
        <v>18271691</v>
      </c>
      <c r="L10" s="7">
        <v>7856000</v>
      </c>
    </row>
    <row r="11" spans="1:12" ht="13.5">
      <c r="A11" s="48" t="s">
        <v>24</v>
      </c>
      <c r="B11" s="47"/>
      <c r="C11" s="21">
        <f>SUM(C6:C10)</f>
        <v>163597000</v>
      </c>
      <c r="D11" s="21">
        <f aca="true" t="shared" si="1" ref="D11:L11">SUM(D6:D10)</f>
        <v>103419715</v>
      </c>
      <c r="E11" s="22">
        <f t="shared" si="1"/>
        <v>110055912</v>
      </c>
      <c r="F11" s="23">
        <f t="shared" si="1"/>
        <v>30816063</v>
      </c>
      <c r="G11" s="21">
        <f t="shared" si="1"/>
        <v>50816063</v>
      </c>
      <c r="H11" s="21">
        <f>SUM(H6:H10)</f>
        <v>87223167</v>
      </c>
      <c r="I11" s="24">
        <f t="shared" si="1"/>
        <v>148191629</v>
      </c>
      <c r="J11" s="25">
        <f t="shared" si="1"/>
        <v>158690135</v>
      </c>
      <c r="K11" s="21">
        <f t="shared" si="1"/>
        <v>106413661</v>
      </c>
      <c r="L11" s="22">
        <f t="shared" si="1"/>
        <v>128584430</v>
      </c>
    </row>
    <row r="12" spans="1:12" ht="13.5">
      <c r="A12" s="49" t="s">
        <v>25</v>
      </c>
      <c r="B12" s="39"/>
      <c r="C12" s="6">
        <v>42767000</v>
      </c>
      <c r="D12" s="6">
        <v>47826285</v>
      </c>
      <c r="E12" s="7">
        <v>16060988</v>
      </c>
      <c r="F12" s="8">
        <v>25987362</v>
      </c>
      <c r="G12" s="6">
        <v>25987361</v>
      </c>
      <c r="H12" s="6">
        <v>52630617</v>
      </c>
      <c r="I12" s="9">
        <v>35196733</v>
      </c>
      <c r="J12" s="10">
        <v>2525000</v>
      </c>
      <c r="K12" s="6">
        <v>14625000</v>
      </c>
      <c r="L12" s="7">
        <v>975000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40887463</v>
      </c>
      <c r="F14" s="8"/>
      <c r="G14" s="6"/>
      <c r="H14" s="6"/>
      <c r="I14" s="9">
        <v>174007273</v>
      </c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21000000</v>
      </c>
      <c r="D15" s="6">
        <v>5029000</v>
      </c>
      <c r="E15" s="7">
        <v>7926696</v>
      </c>
      <c r="F15" s="8">
        <v>27125094</v>
      </c>
      <c r="G15" s="6">
        <v>17125093</v>
      </c>
      <c r="H15" s="6">
        <v>4236987</v>
      </c>
      <c r="I15" s="9">
        <v>9355901</v>
      </c>
      <c r="J15" s="10">
        <v>20000000</v>
      </c>
      <c r="K15" s="6"/>
      <c r="L15" s="7"/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49434483</v>
      </c>
      <c r="G20" s="53">
        <f t="shared" si="2"/>
        <v>59434483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>
        <v>13593160</v>
      </c>
      <c r="G21" s="6">
        <v>13593160</v>
      </c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>
        <v>35841323</v>
      </c>
      <c r="G24" s="6">
        <v>45841323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49434483</v>
      </c>
      <c r="G26" s="21">
        <f t="shared" si="3"/>
        <v>59434483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76227000</v>
      </c>
      <c r="D36" s="6">
        <f t="shared" si="4"/>
        <v>23835332</v>
      </c>
      <c r="E36" s="7">
        <f t="shared" si="4"/>
        <v>34065210</v>
      </c>
      <c r="F36" s="8">
        <f t="shared" si="4"/>
        <v>24391167</v>
      </c>
      <c r="G36" s="6">
        <f t="shared" si="4"/>
        <v>24391167</v>
      </c>
      <c r="H36" s="6">
        <f>H6+H21</f>
        <v>37389776</v>
      </c>
      <c r="I36" s="9">
        <f t="shared" si="4"/>
        <v>54410674</v>
      </c>
      <c r="J36" s="10">
        <f t="shared" si="4"/>
        <v>29185511</v>
      </c>
      <c r="K36" s="6">
        <f t="shared" si="4"/>
        <v>9694621</v>
      </c>
      <c r="L36" s="7">
        <f t="shared" si="4"/>
        <v>76151327</v>
      </c>
    </row>
    <row r="37" spans="1:12" ht="13.5">
      <c r="A37" s="46" t="s">
        <v>20</v>
      </c>
      <c r="B37" s="47"/>
      <c r="C37" s="6">
        <f t="shared" si="4"/>
        <v>1575000</v>
      </c>
      <c r="D37" s="6">
        <f t="shared" si="4"/>
        <v>7114518</v>
      </c>
      <c r="E37" s="7">
        <f t="shared" si="4"/>
        <v>2826706</v>
      </c>
      <c r="F37" s="8">
        <f t="shared" si="4"/>
        <v>2841718</v>
      </c>
      <c r="G37" s="6">
        <f t="shared" si="4"/>
        <v>2841718</v>
      </c>
      <c r="H37" s="6">
        <f>H7+H22</f>
        <v>3051261</v>
      </c>
      <c r="I37" s="9">
        <f t="shared" si="4"/>
        <v>1649224</v>
      </c>
      <c r="J37" s="10">
        <f t="shared" si="4"/>
        <v>11506115</v>
      </c>
      <c r="K37" s="6">
        <f t="shared" si="4"/>
        <v>7500000</v>
      </c>
      <c r="L37" s="7">
        <f t="shared" si="4"/>
        <v>4750000</v>
      </c>
    </row>
    <row r="38" spans="1:12" ht="13.5">
      <c r="A38" s="46" t="s">
        <v>21</v>
      </c>
      <c r="B38" s="47"/>
      <c r="C38" s="6">
        <f t="shared" si="4"/>
        <v>13140000</v>
      </c>
      <c r="D38" s="6">
        <f t="shared" si="4"/>
        <v>9080991</v>
      </c>
      <c r="E38" s="7">
        <f t="shared" si="4"/>
        <v>9774638</v>
      </c>
      <c r="F38" s="8">
        <f t="shared" si="4"/>
        <v>5165531</v>
      </c>
      <c r="G38" s="6">
        <f t="shared" si="4"/>
        <v>7165531</v>
      </c>
      <c r="H38" s="6">
        <f>H8+H23</f>
        <v>15346612</v>
      </c>
      <c r="I38" s="9">
        <f t="shared" si="4"/>
        <v>1401100</v>
      </c>
      <c r="J38" s="10">
        <f t="shared" si="4"/>
        <v>31782839</v>
      </c>
      <c r="K38" s="6">
        <f t="shared" si="4"/>
        <v>21476897</v>
      </c>
      <c r="L38" s="7">
        <f t="shared" si="4"/>
        <v>1575464</v>
      </c>
    </row>
    <row r="39" spans="1:12" ht="13.5">
      <c r="A39" s="46" t="s">
        <v>22</v>
      </c>
      <c r="B39" s="47"/>
      <c r="C39" s="6">
        <f t="shared" si="4"/>
        <v>25425000</v>
      </c>
      <c r="D39" s="6">
        <f t="shared" si="4"/>
        <v>44154486</v>
      </c>
      <c r="E39" s="7">
        <f t="shared" si="4"/>
        <v>25445554</v>
      </c>
      <c r="F39" s="8">
        <f t="shared" si="4"/>
        <v>39455271</v>
      </c>
      <c r="G39" s="6">
        <f t="shared" si="4"/>
        <v>67455271</v>
      </c>
      <c r="H39" s="6">
        <f>H9+H24</f>
        <v>21259513</v>
      </c>
      <c r="I39" s="9">
        <f t="shared" si="4"/>
        <v>26643141</v>
      </c>
      <c r="J39" s="10">
        <f t="shared" si="4"/>
        <v>79813632</v>
      </c>
      <c r="K39" s="6">
        <f t="shared" si="4"/>
        <v>49470452</v>
      </c>
      <c r="L39" s="7">
        <f t="shared" si="4"/>
        <v>38251639</v>
      </c>
    </row>
    <row r="40" spans="1:12" ht="13.5">
      <c r="A40" s="46" t="s">
        <v>23</v>
      </c>
      <c r="B40" s="47"/>
      <c r="C40" s="6">
        <f t="shared" si="4"/>
        <v>47230000</v>
      </c>
      <c r="D40" s="6">
        <f t="shared" si="4"/>
        <v>19234388</v>
      </c>
      <c r="E40" s="7">
        <f t="shared" si="4"/>
        <v>37943804</v>
      </c>
      <c r="F40" s="8">
        <f t="shared" si="4"/>
        <v>8396859</v>
      </c>
      <c r="G40" s="6">
        <f t="shared" si="4"/>
        <v>8396859</v>
      </c>
      <c r="H40" s="6">
        <f>H10+H25</f>
        <v>10176005</v>
      </c>
      <c r="I40" s="9">
        <f t="shared" si="4"/>
        <v>64087490</v>
      </c>
      <c r="J40" s="10">
        <f t="shared" si="4"/>
        <v>6402038</v>
      </c>
      <c r="K40" s="6">
        <f t="shared" si="4"/>
        <v>18271691</v>
      </c>
      <c r="L40" s="7">
        <f t="shared" si="4"/>
        <v>7856000</v>
      </c>
    </row>
    <row r="41" spans="1:12" ht="13.5">
      <c r="A41" s="48" t="s">
        <v>24</v>
      </c>
      <c r="B41" s="47"/>
      <c r="C41" s="21">
        <f>SUM(C36:C40)</f>
        <v>163597000</v>
      </c>
      <c r="D41" s="21">
        <f aca="true" t="shared" si="5" ref="D41:L41">SUM(D36:D40)</f>
        <v>103419715</v>
      </c>
      <c r="E41" s="22">
        <f t="shared" si="5"/>
        <v>110055912</v>
      </c>
      <c r="F41" s="23">
        <f t="shared" si="5"/>
        <v>80250546</v>
      </c>
      <c r="G41" s="21">
        <f t="shared" si="5"/>
        <v>110250546</v>
      </c>
      <c r="H41" s="21">
        <f>SUM(H36:H40)</f>
        <v>87223167</v>
      </c>
      <c r="I41" s="24">
        <f t="shared" si="5"/>
        <v>148191629</v>
      </c>
      <c r="J41" s="25">
        <f t="shared" si="5"/>
        <v>158690135</v>
      </c>
      <c r="K41" s="21">
        <f t="shared" si="5"/>
        <v>106413661</v>
      </c>
      <c r="L41" s="22">
        <f t="shared" si="5"/>
        <v>128584430</v>
      </c>
    </row>
    <row r="42" spans="1:12" ht="13.5">
      <c r="A42" s="49" t="s">
        <v>25</v>
      </c>
      <c r="B42" s="39"/>
      <c r="C42" s="6">
        <f t="shared" si="4"/>
        <v>42767000</v>
      </c>
      <c r="D42" s="6">
        <f t="shared" si="4"/>
        <v>47826285</v>
      </c>
      <c r="E42" s="61">
        <f t="shared" si="4"/>
        <v>16060988</v>
      </c>
      <c r="F42" s="62">
        <f t="shared" si="4"/>
        <v>25987362</v>
      </c>
      <c r="G42" s="60">
        <f t="shared" si="4"/>
        <v>25987361</v>
      </c>
      <c r="H42" s="60">
        <f t="shared" si="4"/>
        <v>52630617</v>
      </c>
      <c r="I42" s="63">
        <f t="shared" si="4"/>
        <v>35196733</v>
      </c>
      <c r="J42" s="64">
        <f t="shared" si="4"/>
        <v>2525000</v>
      </c>
      <c r="K42" s="60">
        <f t="shared" si="4"/>
        <v>14625000</v>
      </c>
      <c r="L42" s="61">
        <f t="shared" si="4"/>
        <v>975000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40887463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174007273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21000000</v>
      </c>
      <c r="D45" s="6">
        <f t="shared" si="4"/>
        <v>5029000</v>
      </c>
      <c r="E45" s="61">
        <f t="shared" si="4"/>
        <v>7926696</v>
      </c>
      <c r="F45" s="62">
        <f t="shared" si="4"/>
        <v>27125094</v>
      </c>
      <c r="G45" s="60">
        <f t="shared" si="4"/>
        <v>17125093</v>
      </c>
      <c r="H45" s="60">
        <f t="shared" si="4"/>
        <v>4236987</v>
      </c>
      <c r="I45" s="63">
        <f t="shared" si="4"/>
        <v>9355901</v>
      </c>
      <c r="J45" s="64">
        <f t="shared" si="4"/>
        <v>20000000</v>
      </c>
      <c r="K45" s="60">
        <f t="shared" si="4"/>
        <v>0</v>
      </c>
      <c r="L45" s="61">
        <f t="shared" si="4"/>
        <v>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227364000</v>
      </c>
      <c r="D49" s="72">
        <f aca="true" t="shared" si="6" ref="D49:L49">SUM(D41:D48)</f>
        <v>156275000</v>
      </c>
      <c r="E49" s="73">
        <f t="shared" si="6"/>
        <v>174931059</v>
      </c>
      <c r="F49" s="74">
        <f t="shared" si="6"/>
        <v>133363002</v>
      </c>
      <c r="G49" s="72">
        <f t="shared" si="6"/>
        <v>153363000</v>
      </c>
      <c r="H49" s="72">
        <f>SUM(H41:H48)</f>
        <v>144090771</v>
      </c>
      <c r="I49" s="75">
        <f t="shared" si="6"/>
        <v>366751536</v>
      </c>
      <c r="J49" s="76">
        <f t="shared" si="6"/>
        <v>181215135</v>
      </c>
      <c r="K49" s="72">
        <f t="shared" si="6"/>
        <v>121038661</v>
      </c>
      <c r="L49" s="73">
        <f t="shared" si="6"/>
        <v>129559430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1530278000</v>
      </c>
      <c r="D52" s="6">
        <v>1730805137</v>
      </c>
      <c r="E52" s="7">
        <v>1675913666</v>
      </c>
      <c r="F52" s="8">
        <v>1530278000</v>
      </c>
      <c r="G52" s="6">
        <v>24391167</v>
      </c>
      <c r="H52" s="6"/>
      <c r="I52" s="9">
        <v>1794729415</v>
      </c>
      <c r="J52" s="10"/>
      <c r="K52" s="6">
        <v>621</v>
      </c>
      <c r="L52" s="7"/>
    </row>
    <row r="53" spans="1:12" ht="13.5">
      <c r="A53" s="79" t="s">
        <v>20</v>
      </c>
      <c r="B53" s="47"/>
      <c r="C53" s="6">
        <v>636086000</v>
      </c>
      <c r="D53" s="6">
        <v>561128238</v>
      </c>
      <c r="E53" s="7">
        <v>536554608</v>
      </c>
      <c r="F53" s="8">
        <v>636086000</v>
      </c>
      <c r="G53" s="6">
        <v>2841718</v>
      </c>
      <c r="H53" s="6"/>
      <c r="I53" s="9">
        <v>943923622</v>
      </c>
      <c r="J53" s="10"/>
      <c r="K53" s="6"/>
      <c r="L53" s="7"/>
    </row>
    <row r="54" spans="1:12" ht="13.5">
      <c r="A54" s="79" t="s">
        <v>21</v>
      </c>
      <c r="B54" s="47"/>
      <c r="C54" s="6">
        <v>14853000</v>
      </c>
      <c r="D54" s="6">
        <v>1115274386</v>
      </c>
      <c r="E54" s="7">
        <v>1097420201</v>
      </c>
      <c r="F54" s="8">
        <v>14853000</v>
      </c>
      <c r="G54" s="6">
        <v>7165531</v>
      </c>
      <c r="H54" s="6"/>
      <c r="I54" s="9">
        <v>23744310</v>
      </c>
      <c r="J54" s="10">
        <v>-161</v>
      </c>
      <c r="K54" s="6"/>
      <c r="L54" s="7">
        <v>464</v>
      </c>
    </row>
    <row r="55" spans="1:12" ht="13.5">
      <c r="A55" s="79" t="s">
        <v>22</v>
      </c>
      <c r="B55" s="47"/>
      <c r="C55" s="6">
        <v>952107000</v>
      </c>
      <c r="D55" s="6">
        <v>500894946</v>
      </c>
      <c r="E55" s="7">
        <v>601951935</v>
      </c>
      <c r="F55" s="8">
        <v>952107000</v>
      </c>
      <c r="G55" s="6">
        <v>67455271</v>
      </c>
      <c r="H55" s="6"/>
      <c r="I55" s="9">
        <v>842249581</v>
      </c>
      <c r="J55" s="10">
        <v>-368</v>
      </c>
      <c r="K55" s="6">
        <v>452</v>
      </c>
      <c r="L55" s="7">
        <v>-1361</v>
      </c>
    </row>
    <row r="56" spans="1:12" ht="13.5">
      <c r="A56" s="79" t="s">
        <v>23</v>
      </c>
      <c r="B56" s="47"/>
      <c r="C56" s="6">
        <v>1447107197</v>
      </c>
      <c r="D56" s="6">
        <v>164764327</v>
      </c>
      <c r="E56" s="7">
        <v>362836193</v>
      </c>
      <c r="F56" s="8">
        <v>2093106000</v>
      </c>
      <c r="G56" s="6">
        <v>8396859</v>
      </c>
      <c r="H56" s="6"/>
      <c r="I56" s="9">
        <v>631391991</v>
      </c>
      <c r="J56" s="10">
        <v>38</v>
      </c>
      <c r="K56" s="6">
        <v>-309</v>
      </c>
      <c r="L56" s="7"/>
    </row>
    <row r="57" spans="1:12" ht="13.5">
      <c r="A57" s="80" t="s">
        <v>24</v>
      </c>
      <c r="B57" s="47"/>
      <c r="C57" s="21">
        <f>SUM(C52:C56)</f>
        <v>4580431197</v>
      </c>
      <c r="D57" s="21">
        <f aca="true" t="shared" si="7" ref="D57:L57">SUM(D52:D56)</f>
        <v>4072867034</v>
      </c>
      <c r="E57" s="22">
        <f t="shared" si="7"/>
        <v>4274676603</v>
      </c>
      <c r="F57" s="23">
        <f t="shared" si="7"/>
        <v>5226430000</v>
      </c>
      <c r="G57" s="21">
        <f t="shared" si="7"/>
        <v>110250546</v>
      </c>
      <c r="H57" s="21">
        <f>SUM(H52:H56)</f>
        <v>0</v>
      </c>
      <c r="I57" s="24">
        <f t="shared" si="7"/>
        <v>4236038919</v>
      </c>
      <c r="J57" s="25">
        <f t="shared" si="7"/>
        <v>-491</v>
      </c>
      <c r="K57" s="21">
        <f t="shared" si="7"/>
        <v>764</v>
      </c>
      <c r="L57" s="22">
        <f t="shared" si="7"/>
        <v>-897</v>
      </c>
    </row>
    <row r="58" spans="1:12" ht="13.5">
      <c r="A58" s="77" t="s">
        <v>25</v>
      </c>
      <c r="B58" s="39"/>
      <c r="C58" s="6"/>
      <c r="D58" s="6">
        <v>325532617</v>
      </c>
      <c r="E58" s="7">
        <v>59143839</v>
      </c>
      <c r="F58" s="8">
        <v>1</v>
      </c>
      <c r="G58" s="6">
        <v>25987361</v>
      </c>
      <c r="H58" s="6"/>
      <c r="I58" s="9">
        <v>52092854</v>
      </c>
      <c r="J58" s="10"/>
      <c r="K58" s="6"/>
      <c r="L58" s="7"/>
    </row>
    <row r="59" spans="1:12" ht="13.5">
      <c r="A59" s="77" t="s">
        <v>26</v>
      </c>
      <c r="B59" s="39"/>
      <c r="C59" s="11"/>
      <c r="D59" s="11">
        <v>7104349</v>
      </c>
      <c r="E59" s="12">
        <v>7104349</v>
      </c>
      <c r="F59" s="13"/>
      <c r="G59" s="11"/>
      <c r="H59" s="11"/>
      <c r="I59" s="14">
        <v>7104349</v>
      </c>
      <c r="J59" s="15"/>
      <c r="K59" s="11"/>
      <c r="L59" s="12"/>
    </row>
    <row r="60" spans="1:12" ht="13.5">
      <c r="A60" s="77" t="s">
        <v>27</v>
      </c>
      <c r="B60" s="39"/>
      <c r="C60" s="6">
        <v>440433000</v>
      </c>
      <c r="D60" s="6">
        <v>692400463</v>
      </c>
      <c r="E60" s="7">
        <v>732286404</v>
      </c>
      <c r="F60" s="8">
        <v>480000000</v>
      </c>
      <c r="G60" s="6">
        <v>480000000</v>
      </c>
      <c r="H60" s="6"/>
      <c r="I60" s="9">
        <v>943569450</v>
      </c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903471181</v>
      </c>
      <c r="D61" s="6">
        <v>190453426</v>
      </c>
      <c r="E61" s="7">
        <v>193947316</v>
      </c>
      <c r="F61" s="8">
        <v>1</v>
      </c>
      <c r="G61" s="6">
        <v>17125093</v>
      </c>
      <c r="H61" s="6"/>
      <c r="I61" s="9">
        <v>186495975</v>
      </c>
      <c r="J61" s="10"/>
      <c r="K61" s="6"/>
      <c r="L61" s="7"/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/>
      <c r="D64" s="6"/>
      <c r="E64" s="7"/>
      <c r="F64" s="8"/>
      <c r="G64" s="6"/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5924335378</v>
      </c>
      <c r="D65" s="72">
        <f aca="true" t="shared" si="8" ref="D65:L65">SUM(D57:D64)</f>
        <v>5288357889</v>
      </c>
      <c r="E65" s="73">
        <f t="shared" si="8"/>
        <v>5267158511</v>
      </c>
      <c r="F65" s="74">
        <f t="shared" si="8"/>
        <v>5706430002</v>
      </c>
      <c r="G65" s="72">
        <f t="shared" si="8"/>
        <v>633363000</v>
      </c>
      <c r="H65" s="72">
        <f>SUM(H57:H64)</f>
        <v>0</v>
      </c>
      <c r="I65" s="75">
        <f t="shared" si="8"/>
        <v>5425301547</v>
      </c>
      <c r="J65" s="82">
        <f t="shared" si="8"/>
        <v>-491</v>
      </c>
      <c r="K65" s="72">
        <f t="shared" si="8"/>
        <v>764</v>
      </c>
      <c r="L65" s="73">
        <f t="shared" si="8"/>
        <v>-897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282950593</v>
      </c>
      <c r="D68" s="60">
        <v>200341906</v>
      </c>
      <c r="E68" s="61">
        <v>207909516</v>
      </c>
      <c r="F68" s="62">
        <v>87000000</v>
      </c>
      <c r="G68" s="60">
        <v>87000000</v>
      </c>
      <c r="H68" s="60"/>
      <c r="I68" s="63">
        <v>210591424</v>
      </c>
      <c r="J68" s="64">
        <v>87000000</v>
      </c>
      <c r="K68" s="60">
        <v>136000000</v>
      </c>
      <c r="L68" s="61">
        <v>117000000</v>
      </c>
    </row>
    <row r="69" spans="1:12" ht="13.5">
      <c r="A69" s="84" t="s">
        <v>43</v>
      </c>
      <c r="B69" s="39" t="s">
        <v>44</v>
      </c>
      <c r="C69" s="60">
        <f>SUM(C75:C79)</f>
        <v>37839000</v>
      </c>
      <c r="D69" s="60">
        <f aca="true" t="shared" si="9" ref="D69:L69">SUM(D75:D79)</f>
        <v>39360898</v>
      </c>
      <c r="E69" s="61">
        <f t="shared" si="9"/>
        <v>39768465</v>
      </c>
      <c r="F69" s="62">
        <f t="shared" si="9"/>
        <v>230690767</v>
      </c>
      <c r="G69" s="60">
        <f t="shared" si="9"/>
        <v>230690767</v>
      </c>
      <c r="H69" s="60">
        <f>SUM(H75:H79)</f>
        <v>0</v>
      </c>
      <c r="I69" s="63">
        <f t="shared" si="9"/>
        <v>71864414</v>
      </c>
      <c r="J69" s="64">
        <f t="shared" si="9"/>
        <v>197379407</v>
      </c>
      <c r="K69" s="60">
        <f t="shared" si="9"/>
        <v>199437847</v>
      </c>
      <c r="L69" s="61">
        <f t="shared" si="9"/>
        <v>223266027</v>
      </c>
    </row>
    <row r="70" spans="1:12" ht="13.5">
      <c r="A70" s="79" t="s">
        <v>19</v>
      </c>
      <c r="B70" s="47"/>
      <c r="C70" s="6"/>
      <c r="D70" s="6"/>
      <c r="E70" s="7">
        <v>2969654</v>
      </c>
      <c r="F70" s="8">
        <v>68250563</v>
      </c>
      <c r="G70" s="6">
        <v>68250563</v>
      </c>
      <c r="H70" s="6"/>
      <c r="I70" s="9">
        <v>13416373</v>
      </c>
      <c r="J70" s="10">
        <v>73982005</v>
      </c>
      <c r="K70" s="6">
        <v>78568889</v>
      </c>
      <c r="L70" s="7">
        <v>83204453</v>
      </c>
    </row>
    <row r="71" spans="1:12" ht="13.5">
      <c r="A71" s="79" t="s">
        <v>20</v>
      </c>
      <c r="B71" s="47"/>
      <c r="C71" s="6"/>
      <c r="D71" s="6">
        <v>8929976</v>
      </c>
      <c r="E71" s="7">
        <v>16682525</v>
      </c>
      <c r="F71" s="8">
        <v>53483354</v>
      </c>
      <c r="G71" s="6">
        <v>53483354</v>
      </c>
      <c r="H71" s="6"/>
      <c r="I71" s="9">
        <v>26541495</v>
      </c>
      <c r="J71" s="10">
        <v>56906289</v>
      </c>
      <c r="K71" s="6">
        <v>60434479</v>
      </c>
      <c r="L71" s="7">
        <v>64371865</v>
      </c>
    </row>
    <row r="72" spans="1:12" ht="13.5">
      <c r="A72" s="79" t="s">
        <v>21</v>
      </c>
      <c r="B72" s="47"/>
      <c r="C72" s="6"/>
      <c r="D72" s="6">
        <v>10818197</v>
      </c>
      <c r="E72" s="7">
        <v>7483800</v>
      </c>
      <c r="F72" s="8">
        <v>29211082</v>
      </c>
      <c r="G72" s="6">
        <v>29211082</v>
      </c>
      <c r="H72" s="6"/>
      <c r="I72" s="9">
        <v>19173570</v>
      </c>
      <c r="J72" s="10">
        <v>66491113</v>
      </c>
      <c r="K72" s="6">
        <v>60434479</v>
      </c>
      <c r="L72" s="7">
        <v>75689709</v>
      </c>
    </row>
    <row r="73" spans="1:12" ht="13.5">
      <c r="A73" s="79" t="s">
        <v>22</v>
      </c>
      <c r="B73" s="47"/>
      <c r="C73" s="6"/>
      <c r="D73" s="6">
        <v>4540945</v>
      </c>
      <c r="E73" s="7">
        <v>8949443</v>
      </c>
      <c r="F73" s="8">
        <v>33280565</v>
      </c>
      <c r="G73" s="6">
        <v>33280565</v>
      </c>
      <c r="H73" s="6"/>
      <c r="I73" s="9">
        <v>8453567</v>
      </c>
      <c r="J73" s="10"/>
      <c r="K73" s="6"/>
      <c r="L73" s="7"/>
    </row>
    <row r="74" spans="1:12" ht="13.5">
      <c r="A74" s="79" t="s">
        <v>23</v>
      </c>
      <c r="B74" s="47"/>
      <c r="C74" s="6">
        <v>37839000</v>
      </c>
      <c r="D74" s="6">
        <v>1316439</v>
      </c>
      <c r="E74" s="7">
        <v>131353</v>
      </c>
      <c r="F74" s="8">
        <v>12142051</v>
      </c>
      <c r="G74" s="6">
        <v>12142051</v>
      </c>
      <c r="H74" s="6"/>
      <c r="I74" s="9">
        <v>242380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37839000</v>
      </c>
      <c r="D75" s="21">
        <f aca="true" t="shared" si="10" ref="D75:L75">SUM(D70:D74)</f>
        <v>25605557</v>
      </c>
      <c r="E75" s="22">
        <f t="shared" si="10"/>
        <v>36216775</v>
      </c>
      <c r="F75" s="23">
        <f t="shared" si="10"/>
        <v>196367615</v>
      </c>
      <c r="G75" s="21">
        <f t="shared" si="10"/>
        <v>196367615</v>
      </c>
      <c r="H75" s="21">
        <f>SUM(H70:H74)</f>
        <v>0</v>
      </c>
      <c r="I75" s="24">
        <f t="shared" si="10"/>
        <v>67827385</v>
      </c>
      <c r="J75" s="25">
        <f t="shared" si="10"/>
        <v>197379407</v>
      </c>
      <c r="K75" s="21">
        <f t="shared" si="10"/>
        <v>199437847</v>
      </c>
      <c r="L75" s="22">
        <f t="shared" si="10"/>
        <v>223266027</v>
      </c>
    </row>
    <row r="76" spans="1:12" ht="13.5">
      <c r="A76" s="86" t="s">
        <v>25</v>
      </c>
      <c r="B76" s="39"/>
      <c r="C76" s="6"/>
      <c r="D76" s="6">
        <v>1887152</v>
      </c>
      <c r="E76" s="7">
        <v>1437626</v>
      </c>
      <c r="F76" s="8">
        <v>4454520</v>
      </c>
      <c r="G76" s="6">
        <v>4454520</v>
      </c>
      <c r="H76" s="6"/>
      <c r="I76" s="9">
        <v>743044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>
        <v>968323</v>
      </c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>
        <v>11868189</v>
      </c>
      <c r="E79" s="7">
        <v>2114064</v>
      </c>
      <c r="F79" s="8">
        <v>29868632</v>
      </c>
      <c r="G79" s="6">
        <v>29868632</v>
      </c>
      <c r="H79" s="6"/>
      <c r="I79" s="9">
        <v>2325662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320789593</v>
      </c>
      <c r="D80" s="72">
        <f aca="true" t="shared" si="11" ref="D80:L80">SUM(D68:D69)</f>
        <v>239702804</v>
      </c>
      <c r="E80" s="73">
        <f t="shared" si="11"/>
        <v>247677981</v>
      </c>
      <c r="F80" s="74">
        <f t="shared" si="11"/>
        <v>317690767</v>
      </c>
      <c r="G80" s="72">
        <f t="shared" si="11"/>
        <v>317690767</v>
      </c>
      <c r="H80" s="72">
        <f>SUM(H68:H69)</f>
        <v>0</v>
      </c>
      <c r="I80" s="75">
        <f t="shared" si="11"/>
        <v>282455838</v>
      </c>
      <c r="J80" s="76">
        <f t="shared" si="11"/>
        <v>284379407</v>
      </c>
      <c r="K80" s="72">
        <f t="shared" si="11"/>
        <v>335437847</v>
      </c>
      <c r="L80" s="73">
        <f t="shared" si="11"/>
        <v>340266027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0.5890069738988245</v>
      </c>
      <c r="G82" s="95">
        <f t="shared" si="12"/>
        <v>0.632762923319656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0.568212448275862</v>
      </c>
      <c r="G83" s="95">
        <f t="shared" si="13"/>
        <v>0.6831549770114943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0.006</v>
      </c>
      <c r="D84" s="95">
        <f t="shared" si="14"/>
        <v>0.007</v>
      </c>
      <c r="E84" s="96">
        <f t="shared" si="14"/>
        <v>0.008</v>
      </c>
      <c r="F84" s="97">
        <f t="shared" si="14"/>
        <v>0.04</v>
      </c>
      <c r="G84" s="95">
        <f t="shared" si="14"/>
        <v>0.364</v>
      </c>
      <c r="H84" s="95">
        <f t="shared" si="14"/>
        <v>0</v>
      </c>
      <c r="I84" s="98">
        <f t="shared" si="14"/>
        <v>0.013</v>
      </c>
      <c r="J84" s="99">
        <f t="shared" si="14"/>
        <v>-401994.719</v>
      </c>
      <c r="K84" s="95">
        <f t="shared" si="14"/>
        <v>261044.302</v>
      </c>
      <c r="L84" s="96">
        <f t="shared" si="14"/>
        <v>-248903.04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0.05</v>
      </c>
      <c r="G85" s="95">
        <f t="shared" si="15"/>
        <v>0.46</v>
      </c>
      <c r="H85" s="95">
        <f t="shared" si="15"/>
        <v>0</v>
      </c>
      <c r="I85" s="98">
        <f t="shared" si="15"/>
        <v>0.01</v>
      </c>
      <c r="J85" s="99">
        <f t="shared" si="15"/>
        <v>-401994.72</v>
      </c>
      <c r="K85" s="95">
        <f t="shared" si="15"/>
        <v>261044.3</v>
      </c>
      <c r="L85" s="96">
        <f t="shared" si="15"/>
        <v>-248903.04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>
        <v>29244351</v>
      </c>
      <c r="I89" s="9"/>
      <c r="J89" s="10"/>
      <c r="K89" s="6"/>
      <c r="L89" s="26"/>
    </row>
    <row r="90" spans="1:12" ht="13.5">
      <c r="A90" s="86" t="s">
        <v>49</v>
      </c>
      <c r="B90" s="94"/>
      <c r="C90" s="11">
        <v>37839048</v>
      </c>
      <c r="D90" s="11"/>
      <c r="E90" s="12"/>
      <c r="F90" s="13">
        <v>230690767</v>
      </c>
      <c r="G90" s="11">
        <v>230690767</v>
      </c>
      <c r="H90" s="11"/>
      <c r="I90" s="14">
        <v>230690767</v>
      </c>
      <c r="J90" s="15">
        <v>245454976</v>
      </c>
      <c r="K90" s="11">
        <v>259936820</v>
      </c>
      <c r="L90" s="27">
        <v>275013155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52313187</v>
      </c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37839048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230690767</v>
      </c>
      <c r="G93" s="72">
        <f t="shared" si="16"/>
        <v>230690767</v>
      </c>
      <c r="H93" s="72">
        <f>SUM(H89:H92)</f>
        <v>81557538</v>
      </c>
      <c r="I93" s="75">
        <f t="shared" si="16"/>
        <v>230690767</v>
      </c>
      <c r="J93" s="76">
        <f t="shared" si="16"/>
        <v>245454976</v>
      </c>
      <c r="K93" s="72">
        <f t="shared" si="16"/>
        <v>259936820</v>
      </c>
      <c r="L93" s="121">
        <f t="shared" si="16"/>
        <v>275013155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323879378</v>
      </c>
      <c r="D5" s="40">
        <f aca="true" t="shared" si="0" ref="D5:L5">SUM(D11:D18)</f>
        <v>181613014</v>
      </c>
      <c r="E5" s="41">
        <f t="shared" si="0"/>
        <v>169553480</v>
      </c>
      <c r="F5" s="42">
        <f t="shared" si="0"/>
        <v>207335045</v>
      </c>
      <c r="G5" s="40">
        <f t="shared" si="0"/>
        <v>301590153</v>
      </c>
      <c r="H5" s="40">
        <f>SUM(H11:H18)</f>
        <v>194047013</v>
      </c>
      <c r="I5" s="43">
        <f t="shared" si="0"/>
        <v>203919099</v>
      </c>
      <c r="J5" s="44">
        <f t="shared" si="0"/>
        <v>278868065</v>
      </c>
      <c r="K5" s="40">
        <f t="shared" si="0"/>
        <v>418755192</v>
      </c>
      <c r="L5" s="41">
        <f t="shared" si="0"/>
        <v>505331355</v>
      </c>
    </row>
    <row r="6" spans="1:12" ht="13.5">
      <c r="A6" s="46" t="s">
        <v>19</v>
      </c>
      <c r="B6" s="47"/>
      <c r="C6" s="6">
        <v>221340073</v>
      </c>
      <c r="D6" s="6">
        <v>14662741</v>
      </c>
      <c r="E6" s="7">
        <v>90553676</v>
      </c>
      <c r="F6" s="8">
        <v>61116224</v>
      </c>
      <c r="G6" s="6">
        <v>125353599</v>
      </c>
      <c r="H6" s="6">
        <v>56265705</v>
      </c>
      <c r="I6" s="9">
        <v>59498137</v>
      </c>
      <c r="J6" s="10">
        <v>58337862</v>
      </c>
      <c r="K6" s="6">
        <v>39655439</v>
      </c>
      <c r="L6" s="7">
        <v>45480000</v>
      </c>
    </row>
    <row r="7" spans="1:12" ht="13.5">
      <c r="A7" s="46" t="s">
        <v>20</v>
      </c>
      <c r="B7" s="47"/>
      <c r="C7" s="6">
        <v>19699920</v>
      </c>
      <c r="D7" s="6">
        <v>26087519</v>
      </c>
      <c r="E7" s="7">
        <v>25833644</v>
      </c>
      <c r="F7" s="8">
        <v>18083333</v>
      </c>
      <c r="G7" s="6">
        <v>18447320</v>
      </c>
      <c r="H7" s="6">
        <v>12278887</v>
      </c>
      <c r="I7" s="9">
        <v>15340959</v>
      </c>
      <c r="J7" s="10">
        <v>41883123</v>
      </c>
      <c r="K7" s="6">
        <v>64008099</v>
      </c>
      <c r="L7" s="7">
        <v>36471930</v>
      </c>
    </row>
    <row r="8" spans="1:12" ht="13.5">
      <c r="A8" s="46" t="s">
        <v>21</v>
      </c>
      <c r="B8" s="47"/>
      <c r="C8" s="6">
        <v>8528600</v>
      </c>
      <c r="D8" s="6">
        <v>4031538</v>
      </c>
      <c r="E8" s="7">
        <v>9699269</v>
      </c>
      <c r="F8" s="8">
        <v>44789981</v>
      </c>
      <c r="G8" s="6">
        <v>30428433</v>
      </c>
      <c r="H8" s="6">
        <v>26072143</v>
      </c>
      <c r="I8" s="9">
        <v>28560271</v>
      </c>
      <c r="J8" s="10">
        <v>43101008</v>
      </c>
      <c r="K8" s="6">
        <v>69836623</v>
      </c>
      <c r="L8" s="7">
        <v>88611000</v>
      </c>
    </row>
    <row r="9" spans="1:12" ht="13.5">
      <c r="A9" s="46" t="s">
        <v>22</v>
      </c>
      <c r="B9" s="47"/>
      <c r="C9" s="6">
        <v>41000116</v>
      </c>
      <c r="D9" s="6">
        <v>45975500</v>
      </c>
      <c r="E9" s="7">
        <v>15435891</v>
      </c>
      <c r="F9" s="8">
        <v>32551207</v>
      </c>
      <c r="G9" s="6">
        <v>31601207</v>
      </c>
      <c r="H9" s="6">
        <v>21420748</v>
      </c>
      <c r="I9" s="9">
        <v>21261328</v>
      </c>
      <c r="J9" s="10">
        <v>45168772</v>
      </c>
      <c r="K9" s="6">
        <v>86665306</v>
      </c>
      <c r="L9" s="7">
        <v>156250000</v>
      </c>
    </row>
    <row r="10" spans="1:12" ht="13.5">
      <c r="A10" s="46" t="s">
        <v>23</v>
      </c>
      <c r="B10" s="47"/>
      <c r="C10" s="6"/>
      <c r="D10" s="6"/>
      <c r="E10" s="7"/>
      <c r="F10" s="8"/>
      <c r="G10" s="6">
        <v>32000000</v>
      </c>
      <c r="H10" s="6">
        <v>31710254</v>
      </c>
      <c r="I10" s="9">
        <v>31854922</v>
      </c>
      <c r="J10" s="10">
        <v>33913000</v>
      </c>
      <c r="K10" s="6">
        <v>-2945000</v>
      </c>
      <c r="L10" s="7">
        <v>18825000</v>
      </c>
    </row>
    <row r="11" spans="1:12" ht="13.5">
      <c r="A11" s="48" t="s">
        <v>24</v>
      </c>
      <c r="B11" s="47"/>
      <c r="C11" s="21">
        <f>SUM(C6:C10)</f>
        <v>290568709</v>
      </c>
      <c r="D11" s="21">
        <f aca="true" t="shared" si="1" ref="D11:L11">SUM(D6:D10)</f>
        <v>90757298</v>
      </c>
      <c r="E11" s="22">
        <f t="shared" si="1"/>
        <v>141522480</v>
      </c>
      <c r="F11" s="23">
        <f t="shared" si="1"/>
        <v>156540745</v>
      </c>
      <c r="G11" s="21">
        <f t="shared" si="1"/>
        <v>237830559</v>
      </c>
      <c r="H11" s="21">
        <f>SUM(H6:H10)</f>
        <v>147747737</v>
      </c>
      <c r="I11" s="24">
        <f t="shared" si="1"/>
        <v>156515617</v>
      </c>
      <c r="J11" s="25">
        <f t="shared" si="1"/>
        <v>222403765</v>
      </c>
      <c r="K11" s="21">
        <f t="shared" si="1"/>
        <v>257220467</v>
      </c>
      <c r="L11" s="22">
        <f t="shared" si="1"/>
        <v>345637930</v>
      </c>
    </row>
    <row r="12" spans="1:12" ht="13.5">
      <c r="A12" s="49" t="s">
        <v>25</v>
      </c>
      <c r="B12" s="39"/>
      <c r="C12" s="6">
        <v>18713099</v>
      </c>
      <c r="D12" s="6">
        <v>7036664</v>
      </c>
      <c r="E12" s="7">
        <v>10811071</v>
      </c>
      <c r="F12" s="8">
        <v>12105300</v>
      </c>
      <c r="G12" s="6">
        <v>12882549</v>
      </c>
      <c r="H12" s="6">
        <v>4498142</v>
      </c>
      <c r="I12" s="9">
        <v>11753450</v>
      </c>
      <c r="J12" s="10">
        <v>1176100</v>
      </c>
      <c r="K12" s="6">
        <v>33661625</v>
      </c>
      <c r="L12" s="7">
        <v>16880125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14597570</v>
      </c>
      <c r="D15" s="6">
        <v>83819052</v>
      </c>
      <c r="E15" s="7">
        <v>16261302</v>
      </c>
      <c r="F15" s="8">
        <v>35439000</v>
      </c>
      <c r="G15" s="6">
        <v>47677045</v>
      </c>
      <c r="H15" s="6">
        <v>38608601</v>
      </c>
      <c r="I15" s="9">
        <v>35355187</v>
      </c>
      <c r="J15" s="10">
        <v>51428200</v>
      </c>
      <c r="K15" s="6">
        <v>123223100</v>
      </c>
      <c r="L15" s="7">
        <v>142113300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>
        <v>958627</v>
      </c>
      <c r="F18" s="18">
        <v>3250000</v>
      </c>
      <c r="G18" s="16">
        <v>3200000</v>
      </c>
      <c r="H18" s="16">
        <v>3192533</v>
      </c>
      <c r="I18" s="19">
        <v>294845</v>
      </c>
      <c r="J18" s="20">
        <v>3860000</v>
      </c>
      <c r="K18" s="16">
        <v>4650000</v>
      </c>
      <c r="L18" s="17">
        <v>700000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22317363</v>
      </c>
      <c r="D20" s="53">
        <f aca="true" t="shared" si="2" ref="D20:L20">SUM(D26:D33)</f>
        <v>21124583</v>
      </c>
      <c r="E20" s="54">
        <f t="shared" si="2"/>
        <v>48827848</v>
      </c>
      <c r="F20" s="55">
        <f t="shared" si="2"/>
        <v>14460000</v>
      </c>
      <c r="G20" s="53">
        <f t="shared" si="2"/>
        <v>15432370</v>
      </c>
      <c r="H20" s="53">
        <f>SUM(H26:H33)</f>
        <v>9652281</v>
      </c>
      <c r="I20" s="56">
        <f t="shared" si="2"/>
        <v>9618291</v>
      </c>
      <c r="J20" s="57">
        <f t="shared" si="2"/>
        <v>62063807</v>
      </c>
      <c r="K20" s="53">
        <f t="shared" si="2"/>
        <v>86930000</v>
      </c>
      <c r="L20" s="54">
        <f t="shared" si="2"/>
        <v>82307895</v>
      </c>
    </row>
    <row r="21" spans="1:12" ht="13.5">
      <c r="A21" s="46" t="s">
        <v>19</v>
      </c>
      <c r="B21" s="47"/>
      <c r="C21" s="6">
        <v>10939500</v>
      </c>
      <c r="D21" s="6">
        <v>10511900</v>
      </c>
      <c r="E21" s="7">
        <v>15435112</v>
      </c>
      <c r="F21" s="8">
        <v>8000000</v>
      </c>
      <c r="G21" s="6">
        <v>500000</v>
      </c>
      <c r="H21" s="6">
        <v>456135</v>
      </c>
      <c r="I21" s="9">
        <v>456136</v>
      </c>
      <c r="J21" s="10">
        <v>11306000</v>
      </c>
      <c r="K21" s="6">
        <v>15600000</v>
      </c>
      <c r="L21" s="7">
        <v>17600000</v>
      </c>
    </row>
    <row r="22" spans="1:12" ht="13.5">
      <c r="A22" s="46" t="s">
        <v>20</v>
      </c>
      <c r="B22" s="47"/>
      <c r="C22" s="6">
        <v>1363047</v>
      </c>
      <c r="D22" s="6">
        <v>1485519</v>
      </c>
      <c r="E22" s="7">
        <v>927093</v>
      </c>
      <c r="F22" s="8">
        <v>3200000</v>
      </c>
      <c r="G22" s="6">
        <v>4980000</v>
      </c>
      <c r="H22" s="6">
        <v>4213206</v>
      </c>
      <c r="I22" s="9">
        <v>4214712</v>
      </c>
      <c r="J22" s="10">
        <v>27372807</v>
      </c>
      <c r="K22" s="6">
        <v>40800000</v>
      </c>
      <c r="L22" s="7">
        <v>42457895</v>
      </c>
    </row>
    <row r="23" spans="1:12" ht="13.5">
      <c r="A23" s="46" t="s">
        <v>21</v>
      </c>
      <c r="B23" s="47"/>
      <c r="C23" s="6"/>
      <c r="D23" s="6">
        <v>449245</v>
      </c>
      <c r="E23" s="7">
        <v>3433599</v>
      </c>
      <c r="F23" s="8">
        <v>2000000</v>
      </c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>
        <v>3420808</v>
      </c>
      <c r="D24" s="6">
        <v>7791509</v>
      </c>
      <c r="E24" s="7">
        <v>7899233</v>
      </c>
      <c r="F24" s="8">
        <v>200000</v>
      </c>
      <c r="G24" s="6">
        <v>1000000</v>
      </c>
      <c r="H24" s="6">
        <v>1106158</v>
      </c>
      <c r="I24" s="9">
        <v>1106159</v>
      </c>
      <c r="J24" s="10">
        <v>6000000</v>
      </c>
      <c r="K24" s="6">
        <v>500000</v>
      </c>
      <c r="L24" s="7"/>
    </row>
    <row r="25" spans="1:12" ht="13.5">
      <c r="A25" s="46" t="s">
        <v>23</v>
      </c>
      <c r="B25" s="47"/>
      <c r="C25" s="6"/>
      <c r="D25" s="6"/>
      <c r="E25" s="7">
        <v>3945374</v>
      </c>
      <c r="F25" s="8"/>
      <c r="G25" s="6">
        <v>1700000</v>
      </c>
      <c r="H25" s="6"/>
      <c r="I25" s="9"/>
      <c r="J25" s="10">
        <v>2250000</v>
      </c>
      <c r="K25" s="6">
        <v>10000000</v>
      </c>
      <c r="L25" s="7">
        <v>12000000</v>
      </c>
    </row>
    <row r="26" spans="1:12" ht="13.5">
      <c r="A26" s="48" t="s">
        <v>24</v>
      </c>
      <c r="B26" s="58"/>
      <c r="C26" s="21">
        <f aca="true" t="shared" si="3" ref="C26:L26">SUM(C21:C25)</f>
        <v>15723355</v>
      </c>
      <c r="D26" s="21">
        <f t="shared" si="3"/>
        <v>20238173</v>
      </c>
      <c r="E26" s="22">
        <f t="shared" si="3"/>
        <v>31640411</v>
      </c>
      <c r="F26" s="23">
        <f t="shared" si="3"/>
        <v>13400000</v>
      </c>
      <c r="G26" s="21">
        <f t="shared" si="3"/>
        <v>8180000</v>
      </c>
      <c r="H26" s="21">
        <f>SUM(H21:H25)</f>
        <v>5775499</v>
      </c>
      <c r="I26" s="24">
        <f t="shared" si="3"/>
        <v>5777007</v>
      </c>
      <c r="J26" s="25">
        <f t="shared" si="3"/>
        <v>46928807</v>
      </c>
      <c r="K26" s="21">
        <f t="shared" si="3"/>
        <v>66900000</v>
      </c>
      <c r="L26" s="22">
        <f t="shared" si="3"/>
        <v>72057895</v>
      </c>
    </row>
    <row r="27" spans="1:12" ht="13.5">
      <c r="A27" s="49" t="s">
        <v>25</v>
      </c>
      <c r="B27" s="59"/>
      <c r="C27" s="6">
        <v>1116502</v>
      </c>
      <c r="D27" s="6">
        <v>290312</v>
      </c>
      <c r="E27" s="7">
        <v>1799850</v>
      </c>
      <c r="F27" s="8"/>
      <c r="G27" s="6">
        <v>192370</v>
      </c>
      <c r="H27" s="6">
        <v>155857</v>
      </c>
      <c r="I27" s="9">
        <v>120358</v>
      </c>
      <c r="J27" s="10">
        <v>900000</v>
      </c>
      <c r="K27" s="6">
        <v>900000</v>
      </c>
      <c r="L27" s="7">
        <v>450000</v>
      </c>
    </row>
    <row r="28" spans="1:12" ht="13.5">
      <c r="A28" s="49" t="s">
        <v>26</v>
      </c>
      <c r="B28" s="59"/>
      <c r="C28" s="11">
        <v>29070</v>
      </c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5448436</v>
      </c>
      <c r="D30" s="6">
        <v>596098</v>
      </c>
      <c r="E30" s="7">
        <v>15387587</v>
      </c>
      <c r="F30" s="8">
        <v>1060000</v>
      </c>
      <c r="G30" s="6">
        <v>7060000</v>
      </c>
      <c r="H30" s="6">
        <v>3720925</v>
      </c>
      <c r="I30" s="9">
        <v>3720926</v>
      </c>
      <c r="J30" s="10">
        <v>14235000</v>
      </c>
      <c r="K30" s="6">
        <v>19130000</v>
      </c>
      <c r="L30" s="7">
        <v>9800000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232279573</v>
      </c>
      <c r="D36" s="6">
        <f t="shared" si="4"/>
        <v>25174641</v>
      </c>
      <c r="E36" s="7">
        <f t="shared" si="4"/>
        <v>105988788</v>
      </c>
      <c r="F36" s="8">
        <f t="shared" si="4"/>
        <v>69116224</v>
      </c>
      <c r="G36" s="6">
        <f t="shared" si="4"/>
        <v>125853599</v>
      </c>
      <c r="H36" s="6">
        <f>H6+H21</f>
        <v>56721840</v>
      </c>
      <c r="I36" s="9">
        <f t="shared" si="4"/>
        <v>59954273</v>
      </c>
      <c r="J36" s="10">
        <f t="shared" si="4"/>
        <v>69643862</v>
      </c>
      <c r="K36" s="6">
        <f t="shared" si="4"/>
        <v>55255439</v>
      </c>
      <c r="L36" s="7">
        <f t="shared" si="4"/>
        <v>63080000</v>
      </c>
    </row>
    <row r="37" spans="1:12" ht="13.5">
      <c r="A37" s="46" t="s">
        <v>20</v>
      </c>
      <c r="B37" s="47"/>
      <c r="C37" s="6">
        <f t="shared" si="4"/>
        <v>21062967</v>
      </c>
      <c r="D37" s="6">
        <f t="shared" si="4"/>
        <v>27573038</v>
      </c>
      <c r="E37" s="7">
        <f t="shared" si="4"/>
        <v>26760737</v>
      </c>
      <c r="F37" s="8">
        <f t="shared" si="4"/>
        <v>21283333</v>
      </c>
      <c r="G37" s="6">
        <f t="shared" si="4"/>
        <v>23427320</v>
      </c>
      <c r="H37" s="6">
        <f>H7+H22</f>
        <v>16492093</v>
      </c>
      <c r="I37" s="9">
        <f t="shared" si="4"/>
        <v>19555671</v>
      </c>
      <c r="J37" s="10">
        <f t="shared" si="4"/>
        <v>69255930</v>
      </c>
      <c r="K37" s="6">
        <f t="shared" si="4"/>
        <v>104808099</v>
      </c>
      <c r="L37" s="7">
        <f t="shared" si="4"/>
        <v>78929825</v>
      </c>
    </row>
    <row r="38" spans="1:12" ht="13.5">
      <c r="A38" s="46" t="s">
        <v>21</v>
      </c>
      <c r="B38" s="47"/>
      <c r="C38" s="6">
        <f t="shared" si="4"/>
        <v>8528600</v>
      </c>
      <c r="D38" s="6">
        <f t="shared" si="4"/>
        <v>4480783</v>
      </c>
      <c r="E38" s="7">
        <f t="shared" si="4"/>
        <v>13132868</v>
      </c>
      <c r="F38" s="8">
        <f t="shared" si="4"/>
        <v>46789981</v>
      </c>
      <c r="G38" s="6">
        <f t="shared" si="4"/>
        <v>30428433</v>
      </c>
      <c r="H38" s="6">
        <f>H8+H23</f>
        <v>26072143</v>
      </c>
      <c r="I38" s="9">
        <f t="shared" si="4"/>
        <v>28560271</v>
      </c>
      <c r="J38" s="10">
        <f t="shared" si="4"/>
        <v>43101008</v>
      </c>
      <c r="K38" s="6">
        <f t="shared" si="4"/>
        <v>69836623</v>
      </c>
      <c r="L38" s="7">
        <f t="shared" si="4"/>
        <v>88611000</v>
      </c>
    </row>
    <row r="39" spans="1:12" ht="13.5">
      <c r="A39" s="46" t="s">
        <v>22</v>
      </c>
      <c r="B39" s="47"/>
      <c r="C39" s="6">
        <f t="shared" si="4"/>
        <v>44420924</v>
      </c>
      <c r="D39" s="6">
        <f t="shared" si="4"/>
        <v>53767009</v>
      </c>
      <c r="E39" s="7">
        <f t="shared" si="4"/>
        <v>23335124</v>
      </c>
      <c r="F39" s="8">
        <f t="shared" si="4"/>
        <v>32751207</v>
      </c>
      <c r="G39" s="6">
        <f t="shared" si="4"/>
        <v>32601207</v>
      </c>
      <c r="H39" s="6">
        <f>H9+H24</f>
        <v>22526906</v>
      </c>
      <c r="I39" s="9">
        <f t="shared" si="4"/>
        <v>22367487</v>
      </c>
      <c r="J39" s="10">
        <f t="shared" si="4"/>
        <v>51168772</v>
      </c>
      <c r="K39" s="6">
        <f t="shared" si="4"/>
        <v>87165306</v>
      </c>
      <c r="L39" s="7">
        <f t="shared" si="4"/>
        <v>156250000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0</v>
      </c>
      <c r="E40" s="7">
        <f t="shared" si="4"/>
        <v>3945374</v>
      </c>
      <c r="F40" s="8">
        <f t="shared" si="4"/>
        <v>0</v>
      </c>
      <c r="G40" s="6">
        <f t="shared" si="4"/>
        <v>33700000</v>
      </c>
      <c r="H40" s="6">
        <f>H10+H25</f>
        <v>31710254</v>
      </c>
      <c r="I40" s="9">
        <f t="shared" si="4"/>
        <v>31854922</v>
      </c>
      <c r="J40" s="10">
        <f t="shared" si="4"/>
        <v>36163000</v>
      </c>
      <c r="K40" s="6">
        <f t="shared" si="4"/>
        <v>7055000</v>
      </c>
      <c r="L40" s="7">
        <f t="shared" si="4"/>
        <v>30825000</v>
      </c>
    </row>
    <row r="41" spans="1:12" ht="13.5">
      <c r="A41" s="48" t="s">
        <v>24</v>
      </c>
      <c r="B41" s="47"/>
      <c r="C41" s="21">
        <f>SUM(C36:C40)</f>
        <v>306292064</v>
      </c>
      <c r="D41" s="21">
        <f aca="true" t="shared" si="5" ref="D41:L41">SUM(D36:D40)</f>
        <v>110995471</v>
      </c>
      <c r="E41" s="22">
        <f t="shared" si="5"/>
        <v>173162891</v>
      </c>
      <c r="F41" s="23">
        <f t="shared" si="5"/>
        <v>169940745</v>
      </c>
      <c r="G41" s="21">
        <f t="shared" si="5"/>
        <v>246010559</v>
      </c>
      <c r="H41" s="21">
        <f>SUM(H36:H40)</f>
        <v>153523236</v>
      </c>
      <c r="I41" s="24">
        <f t="shared" si="5"/>
        <v>162292624</v>
      </c>
      <c r="J41" s="25">
        <f t="shared" si="5"/>
        <v>269332572</v>
      </c>
      <c r="K41" s="21">
        <f t="shared" si="5"/>
        <v>324120467</v>
      </c>
      <c r="L41" s="22">
        <f t="shared" si="5"/>
        <v>417695825</v>
      </c>
    </row>
    <row r="42" spans="1:12" ht="13.5">
      <c r="A42" s="49" t="s">
        <v>25</v>
      </c>
      <c r="B42" s="39"/>
      <c r="C42" s="6">
        <f t="shared" si="4"/>
        <v>19829601</v>
      </c>
      <c r="D42" s="6">
        <f t="shared" si="4"/>
        <v>7326976</v>
      </c>
      <c r="E42" s="61">
        <f t="shared" si="4"/>
        <v>12610921</v>
      </c>
      <c r="F42" s="62">
        <f t="shared" si="4"/>
        <v>12105300</v>
      </c>
      <c r="G42" s="60">
        <f t="shared" si="4"/>
        <v>13074919</v>
      </c>
      <c r="H42" s="60">
        <f t="shared" si="4"/>
        <v>4653999</v>
      </c>
      <c r="I42" s="63">
        <f t="shared" si="4"/>
        <v>11873808</v>
      </c>
      <c r="J42" s="64">
        <f t="shared" si="4"/>
        <v>2076100</v>
      </c>
      <c r="K42" s="60">
        <f t="shared" si="4"/>
        <v>34561625</v>
      </c>
      <c r="L42" s="61">
        <f t="shared" si="4"/>
        <v>17330125</v>
      </c>
    </row>
    <row r="43" spans="1:12" ht="13.5">
      <c r="A43" s="49" t="s">
        <v>26</v>
      </c>
      <c r="B43" s="39"/>
      <c r="C43" s="11">
        <f t="shared" si="4"/>
        <v>29070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20046006</v>
      </c>
      <c r="D45" s="6">
        <f t="shared" si="4"/>
        <v>84415150</v>
      </c>
      <c r="E45" s="61">
        <f t="shared" si="4"/>
        <v>31648889</v>
      </c>
      <c r="F45" s="62">
        <f t="shared" si="4"/>
        <v>36499000</v>
      </c>
      <c r="G45" s="60">
        <f t="shared" si="4"/>
        <v>54737045</v>
      </c>
      <c r="H45" s="60">
        <f t="shared" si="4"/>
        <v>42329526</v>
      </c>
      <c r="I45" s="63">
        <f t="shared" si="4"/>
        <v>39076113</v>
      </c>
      <c r="J45" s="64">
        <f t="shared" si="4"/>
        <v>65663200</v>
      </c>
      <c r="K45" s="60">
        <f t="shared" si="4"/>
        <v>142353100</v>
      </c>
      <c r="L45" s="61">
        <f t="shared" si="4"/>
        <v>151913300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958627</v>
      </c>
      <c r="F48" s="62">
        <f t="shared" si="4"/>
        <v>3250000</v>
      </c>
      <c r="G48" s="60">
        <f t="shared" si="4"/>
        <v>3200000</v>
      </c>
      <c r="H48" s="60">
        <f t="shared" si="4"/>
        <v>3192533</v>
      </c>
      <c r="I48" s="63">
        <f t="shared" si="4"/>
        <v>294845</v>
      </c>
      <c r="J48" s="64">
        <f t="shared" si="4"/>
        <v>3860000</v>
      </c>
      <c r="K48" s="60">
        <f t="shared" si="4"/>
        <v>4650000</v>
      </c>
      <c r="L48" s="61">
        <f t="shared" si="4"/>
        <v>700000</v>
      </c>
    </row>
    <row r="49" spans="1:12" ht="13.5">
      <c r="A49" s="70" t="s">
        <v>37</v>
      </c>
      <c r="B49" s="71"/>
      <c r="C49" s="72">
        <f>SUM(C41:C48)</f>
        <v>346196741</v>
      </c>
      <c r="D49" s="72">
        <f aca="true" t="shared" si="6" ref="D49:L49">SUM(D41:D48)</f>
        <v>202737597</v>
      </c>
      <c r="E49" s="73">
        <f t="shared" si="6"/>
        <v>218381328</v>
      </c>
      <c r="F49" s="74">
        <f t="shared" si="6"/>
        <v>221795045</v>
      </c>
      <c r="G49" s="72">
        <f t="shared" si="6"/>
        <v>317022523</v>
      </c>
      <c r="H49" s="72">
        <f>SUM(H41:H48)</f>
        <v>203699294</v>
      </c>
      <c r="I49" s="75">
        <f t="shared" si="6"/>
        <v>213537390</v>
      </c>
      <c r="J49" s="76">
        <f t="shared" si="6"/>
        <v>340931872</v>
      </c>
      <c r="K49" s="72">
        <f t="shared" si="6"/>
        <v>505685192</v>
      </c>
      <c r="L49" s="73">
        <f t="shared" si="6"/>
        <v>587639250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361401832</v>
      </c>
      <c r="D52" s="6">
        <v>407338340</v>
      </c>
      <c r="E52" s="7">
        <v>419832787</v>
      </c>
      <c r="F52" s="8">
        <v>518235764</v>
      </c>
      <c r="G52" s="6">
        <v>496402080</v>
      </c>
      <c r="H52" s="6"/>
      <c r="I52" s="9">
        <v>456309690</v>
      </c>
      <c r="J52" s="10">
        <v>464440836</v>
      </c>
      <c r="K52" s="6">
        <v>484891343</v>
      </c>
      <c r="L52" s="7">
        <v>518308230</v>
      </c>
    </row>
    <row r="53" spans="1:12" ht="13.5">
      <c r="A53" s="79" t="s">
        <v>20</v>
      </c>
      <c r="B53" s="47"/>
      <c r="C53" s="6">
        <v>236867244</v>
      </c>
      <c r="D53" s="6">
        <v>243955395</v>
      </c>
      <c r="E53" s="7">
        <v>302106656</v>
      </c>
      <c r="F53" s="8">
        <v>274279395</v>
      </c>
      <c r="G53" s="6">
        <v>305957440</v>
      </c>
      <c r="H53" s="6"/>
      <c r="I53" s="9">
        <v>302091807</v>
      </c>
      <c r="J53" s="10">
        <v>356656610</v>
      </c>
      <c r="K53" s="6">
        <v>443823130</v>
      </c>
      <c r="L53" s="7">
        <v>505494347</v>
      </c>
    </row>
    <row r="54" spans="1:12" ht="13.5">
      <c r="A54" s="79" t="s">
        <v>21</v>
      </c>
      <c r="B54" s="47"/>
      <c r="C54" s="6">
        <v>399724328</v>
      </c>
      <c r="D54" s="6">
        <v>387174566</v>
      </c>
      <c r="E54" s="7">
        <v>304386775</v>
      </c>
      <c r="F54" s="8">
        <v>359575897</v>
      </c>
      <c r="G54" s="6">
        <v>312927732</v>
      </c>
      <c r="H54" s="6"/>
      <c r="I54" s="9">
        <v>309469511</v>
      </c>
      <c r="J54" s="10">
        <v>330801841</v>
      </c>
      <c r="K54" s="6">
        <v>373788051</v>
      </c>
      <c r="L54" s="7">
        <v>425338112</v>
      </c>
    </row>
    <row r="55" spans="1:12" ht="13.5">
      <c r="A55" s="79" t="s">
        <v>22</v>
      </c>
      <c r="B55" s="47"/>
      <c r="C55" s="6">
        <v>180370127</v>
      </c>
      <c r="D55" s="6">
        <v>209164612</v>
      </c>
      <c r="E55" s="7">
        <v>296132886</v>
      </c>
      <c r="F55" s="8">
        <v>260437675</v>
      </c>
      <c r="G55" s="6">
        <v>312827239</v>
      </c>
      <c r="H55" s="6"/>
      <c r="I55" s="9">
        <v>285113634</v>
      </c>
      <c r="J55" s="10">
        <v>345438924</v>
      </c>
      <c r="K55" s="6">
        <v>414656188</v>
      </c>
      <c r="L55" s="7">
        <v>553680127</v>
      </c>
    </row>
    <row r="56" spans="1:12" ht="13.5">
      <c r="A56" s="79" t="s">
        <v>23</v>
      </c>
      <c r="B56" s="47"/>
      <c r="C56" s="6">
        <v>9551631</v>
      </c>
      <c r="D56" s="6">
        <v>14259055</v>
      </c>
      <c r="E56" s="7">
        <v>61670290</v>
      </c>
      <c r="F56" s="8">
        <v>5631896</v>
      </c>
      <c r="G56" s="6">
        <v>91754317</v>
      </c>
      <c r="H56" s="6"/>
      <c r="I56" s="9">
        <v>87068201</v>
      </c>
      <c r="J56" s="10">
        <v>122988711</v>
      </c>
      <c r="K56" s="6">
        <v>123323430</v>
      </c>
      <c r="L56" s="7">
        <v>163918289</v>
      </c>
    </row>
    <row r="57" spans="1:12" ht="13.5">
      <c r="A57" s="80" t="s">
        <v>24</v>
      </c>
      <c r="B57" s="47"/>
      <c r="C57" s="21">
        <f>SUM(C52:C56)</f>
        <v>1187915162</v>
      </c>
      <c r="D57" s="21">
        <f aca="true" t="shared" si="7" ref="D57:L57">SUM(D52:D56)</f>
        <v>1261891968</v>
      </c>
      <c r="E57" s="22">
        <f t="shared" si="7"/>
        <v>1384129394</v>
      </c>
      <c r="F57" s="23">
        <f t="shared" si="7"/>
        <v>1418160627</v>
      </c>
      <c r="G57" s="21">
        <f t="shared" si="7"/>
        <v>1519868808</v>
      </c>
      <c r="H57" s="21">
        <f>SUM(H52:H56)</f>
        <v>0</v>
      </c>
      <c r="I57" s="24">
        <f t="shared" si="7"/>
        <v>1440052843</v>
      </c>
      <c r="J57" s="25">
        <f t="shared" si="7"/>
        <v>1620326922</v>
      </c>
      <c r="K57" s="21">
        <f t="shared" si="7"/>
        <v>1840482142</v>
      </c>
      <c r="L57" s="22">
        <f t="shared" si="7"/>
        <v>2166739105</v>
      </c>
    </row>
    <row r="58" spans="1:12" ht="13.5">
      <c r="A58" s="77" t="s">
        <v>25</v>
      </c>
      <c r="B58" s="39"/>
      <c r="C58" s="6">
        <v>156047737</v>
      </c>
      <c r="D58" s="6">
        <v>157376530</v>
      </c>
      <c r="E58" s="7">
        <v>112164062</v>
      </c>
      <c r="F58" s="8">
        <v>152129723</v>
      </c>
      <c r="G58" s="6">
        <v>120670008</v>
      </c>
      <c r="H58" s="6"/>
      <c r="I58" s="9">
        <v>113195469</v>
      </c>
      <c r="J58" s="10">
        <v>116586810</v>
      </c>
      <c r="K58" s="6">
        <v>152747133</v>
      </c>
      <c r="L58" s="7">
        <v>150926068</v>
      </c>
    </row>
    <row r="59" spans="1:12" ht="13.5">
      <c r="A59" s="77" t="s">
        <v>26</v>
      </c>
      <c r="B59" s="39"/>
      <c r="C59" s="11">
        <v>4236000</v>
      </c>
      <c r="D59" s="11">
        <v>4236000</v>
      </c>
      <c r="E59" s="12">
        <v>4236000</v>
      </c>
      <c r="F59" s="13">
        <v>4616000</v>
      </c>
      <c r="G59" s="11">
        <v>4236000</v>
      </c>
      <c r="H59" s="11"/>
      <c r="I59" s="14">
        <v>4236000</v>
      </c>
      <c r="J59" s="15">
        <v>4236000</v>
      </c>
      <c r="K59" s="11">
        <v>4236000</v>
      </c>
      <c r="L59" s="12">
        <v>4236000</v>
      </c>
    </row>
    <row r="60" spans="1:12" ht="13.5">
      <c r="A60" s="77" t="s">
        <v>27</v>
      </c>
      <c r="B60" s="39"/>
      <c r="C60" s="6">
        <v>152579362</v>
      </c>
      <c r="D60" s="6">
        <v>152411992</v>
      </c>
      <c r="E60" s="7">
        <v>152249977</v>
      </c>
      <c r="F60" s="8">
        <v>145022855</v>
      </c>
      <c r="G60" s="6">
        <v>149830754</v>
      </c>
      <c r="H60" s="6"/>
      <c r="I60" s="9">
        <v>152088405</v>
      </c>
      <c r="J60" s="10">
        <v>149830754</v>
      </c>
      <c r="K60" s="6">
        <v>149830754</v>
      </c>
      <c r="L60" s="7">
        <v>149830754</v>
      </c>
    </row>
    <row r="61" spans="1:12" ht="13.5">
      <c r="A61" s="77" t="s">
        <v>28</v>
      </c>
      <c r="B61" s="39" t="s">
        <v>29</v>
      </c>
      <c r="C61" s="6">
        <v>1075729807</v>
      </c>
      <c r="D61" s="6">
        <v>1225375211</v>
      </c>
      <c r="E61" s="7">
        <v>1212572433</v>
      </c>
      <c r="F61" s="8">
        <v>1073899613</v>
      </c>
      <c r="G61" s="6">
        <v>1225147836</v>
      </c>
      <c r="H61" s="6"/>
      <c r="I61" s="9">
        <v>1211298714</v>
      </c>
      <c r="J61" s="10">
        <v>1259285909</v>
      </c>
      <c r="K61" s="6">
        <v>1361529716</v>
      </c>
      <c r="L61" s="7">
        <v>1501360238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799567</v>
      </c>
      <c r="D64" s="6">
        <v>463125</v>
      </c>
      <c r="E64" s="7">
        <v>1007716</v>
      </c>
      <c r="F64" s="8">
        <v>1029566</v>
      </c>
      <c r="G64" s="6">
        <v>4207716</v>
      </c>
      <c r="H64" s="6"/>
      <c r="I64" s="9">
        <v>784985</v>
      </c>
      <c r="J64" s="10">
        <v>7748174</v>
      </c>
      <c r="K64" s="6">
        <v>12236162</v>
      </c>
      <c r="L64" s="7">
        <v>12936162</v>
      </c>
    </row>
    <row r="65" spans="1:12" ht="13.5">
      <c r="A65" s="70" t="s">
        <v>40</v>
      </c>
      <c r="B65" s="71"/>
      <c r="C65" s="72">
        <f>SUM(C57:C64)</f>
        <v>2577307635</v>
      </c>
      <c r="D65" s="72">
        <f aca="true" t="shared" si="8" ref="D65:L65">SUM(D57:D64)</f>
        <v>2801754826</v>
      </c>
      <c r="E65" s="73">
        <f t="shared" si="8"/>
        <v>2866359582</v>
      </c>
      <c r="F65" s="74">
        <f t="shared" si="8"/>
        <v>2794858384</v>
      </c>
      <c r="G65" s="72">
        <f t="shared" si="8"/>
        <v>3023961122</v>
      </c>
      <c r="H65" s="72">
        <f>SUM(H57:H64)</f>
        <v>0</v>
      </c>
      <c r="I65" s="75">
        <f t="shared" si="8"/>
        <v>2921656416</v>
      </c>
      <c r="J65" s="82">
        <f t="shared" si="8"/>
        <v>3158014569</v>
      </c>
      <c r="K65" s="72">
        <f t="shared" si="8"/>
        <v>3521061907</v>
      </c>
      <c r="L65" s="73">
        <f t="shared" si="8"/>
        <v>3986028327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110883152</v>
      </c>
      <c r="D68" s="60">
        <v>116323806</v>
      </c>
      <c r="E68" s="61">
        <v>141581652</v>
      </c>
      <c r="F68" s="62">
        <v>159420982</v>
      </c>
      <c r="G68" s="60">
        <v>159420985</v>
      </c>
      <c r="H68" s="60"/>
      <c r="I68" s="63">
        <v>155475218</v>
      </c>
      <c r="J68" s="64">
        <v>156878423</v>
      </c>
      <c r="K68" s="60">
        <v>142637856</v>
      </c>
      <c r="L68" s="61">
        <v>122672830</v>
      </c>
    </row>
    <row r="69" spans="1:12" ht="13.5">
      <c r="A69" s="84" t="s">
        <v>43</v>
      </c>
      <c r="B69" s="39" t="s">
        <v>44</v>
      </c>
      <c r="C69" s="60">
        <f>SUM(C75:C79)</f>
        <v>65059135</v>
      </c>
      <c r="D69" s="60">
        <f aca="true" t="shared" si="9" ref="D69:L69">SUM(D75:D79)</f>
        <v>83065982</v>
      </c>
      <c r="E69" s="61">
        <f t="shared" si="9"/>
        <v>87655593</v>
      </c>
      <c r="F69" s="62">
        <f t="shared" si="9"/>
        <v>113069009</v>
      </c>
      <c r="G69" s="60">
        <f t="shared" si="9"/>
        <v>0</v>
      </c>
      <c r="H69" s="60">
        <f>SUM(H75:H79)</f>
        <v>0</v>
      </c>
      <c r="I69" s="63">
        <f t="shared" si="9"/>
        <v>91716009</v>
      </c>
      <c r="J69" s="64">
        <f t="shared" si="9"/>
        <v>132989400</v>
      </c>
      <c r="K69" s="60">
        <f t="shared" si="9"/>
        <v>102138700</v>
      </c>
      <c r="L69" s="61">
        <f t="shared" si="9"/>
        <v>109728730</v>
      </c>
    </row>
    <row r="70" spans="1:12" ht="13.5">
      <c r="A70" s="79" t="s">
        <v>19</v>
      </c>
      <c r="B70" s="47"/>
      <c r="C70" s="6">
        <v>18899409</v>
      </c>
      <c r="D70" s="6">
        <v>23023538</v>
      </c>
      <c r="E70" s="7">
        <v>87655593</v>
      </c>
      <c r="F70" s="8">
        <v>18180000</v>
      </c>
      <c r="G70" s="6"/>
      <c r="H70" s="6"/>
      <c r="I70" s="9">
        <v>18914617</v>
      </c>
      <c r="J70" s="10">
        <v>132989400</v>
      </c>
      <c r="K70" s="6">
        <v>102138700</v>
      </c>
      <c r="L70" s="7">
        <v>109728730</v>
      </c>
    </row>
    <row r="71" spans="1:12" ht="13.5">
      <c r="A71" s="79" t="s">
        <v>20</v>
      </c>
      <c r="B71" s="47"/>
      <c r="C71" s="6">
        <v>5819305</v>
      </c>
      <c r="D71" s="6">
        <v>6872126</v>
      </c>
      <c r="E71" s="7"/>
      <c r="F71" s="8">
        <v>8826000</v>
      </c>
      <c r="G71" s="6"/>
      <c r="H71" s="6"/>
      <c r="I71" s="9">
        <v>1901706</v>
      </c>
      <c r="J71" s="10"/>
      <c r="K71" s="6"/>
      <c r="L71" s="7"/>
    </row>
    <row r="72" spans="1:12" ht="13.5">
      <c r="A72" s="79" t="s">
        <v>21</v>
      </c>
      <c r="B72" s="47"/>
      <c r="C72" s="6">
        <v>5910164</v>
      </c>
      <c r="D72" s="6">
        <v>6797002</v>
      </c>
      <c r="E72" s="7"/>
      <c r="F72" s="8">
        <v>8436000</v>
      </c>
      <c r="G72" s="6"/>
      <c r="H72" s="6"/>
      <c r="I72" s="9">
        <v>9554930</v>
      </c>
      <c r="J72" s="10"/>
      <c r="K72" s="6"/>
      <c r="L72" s="7"/>
    </row>
    <row r="73" spans="1:12" ht="13.5">
      <c r="A73" s="79" t="s">
        <v>22</v>
      </c>
      <c r="B73" s="47"/>
      <c r="C73" s="6">
        <v>16217889</v>
      </c>
      <c r="D73" s="6">
        <v>19544158</v>
      </c>
      <c r="E73" s="7"/>
      <c r="F73" s="8">
        <v>20980000</v>
      </c>
      <c r="G73" s="6"/>
      <c r="H73" s="6"/>
      <c r="I73" s="9">
        <v>22363011</v>
      </c>
      <c r="J73" s="10"/>
      <c r="K73" s="6"/>
      <c r="L73" s="7"/>
    </row>
    <row r="74" spans="1:12" ht="13.5">
      <c r="A74" s="79" t="s">
        <v>23</v>
      </c>
      <c r="B74" s="47"/>
      <c r="C74" s="6">
        <v>79714</v>
      </c>
      <c r="D74" s="6">
        <v>342106</v>
      </c>
      <c r="E74" s="7"/>
      <c r="F74" s="8">
        <v>215000</v>
      </c>
      <c r="G74" s="6"/>
      <c r="H74" s="6"/>
      <c r="I74" s="9">
        <v>884581</v>
      </c>
      <c r="J74" s="10"/>
      <c r="K74" s="6"/>
      <c r="L74" s="7"/>
    </row>
    <row r="75" spans="1:12" ht="13.5">
      <c r="A75" s="85" t="s">
        <v>24</v>
      </c>
      <c r="B75" s="47"/>
      <c r="C75" s="21">
        <f>SUM(C70:C74)</f>
        <v>46926481</v>
      </c>
      <c r="D75" s="21">
        <f aca="true" t="shared" si="10" ref="D75:L75">SUM(D70:D74)</f>
        <v>56578930</v>
      </c>
      <c r="E75" s="22">
        <f t="shared" si="10"/>
        <v>87655593</v>
      </c>
      <c r="F75" s="23">
        <f t="shared" si="10"/>
        <v>56637000</v>
      </c>
      <c r="G75" s="21">
        <f t="shared" si="10"/>
        <v>0</v>
      </c>
      <c r="H75" s="21">
        <f>SUM(H70:H74)</f>
        <v>0</v>
      </c>
      <c r="I75" s="24">
        <f t="shared" si="10"/>
        <v>53618845</v>
      </c>
      <c r="J75" s="25">
        <f t="shared" si="10"/>
        <v>132989400</v>
      </c>
      <c r="K75" s="21">
        <f t="shared" si="10"/>
        <v>102138700</v>
      </c>
      <c r="L75" s="22">
        <f t="shared" si="10"/>
        <v>109728730</v>
      </c>
    </row>
    <row r="76" spans="1:12" ht="13.5">
      <c r="A76" s="86" t="s">
        <v>25</v>
      </c>
      <c r="B76" s="39"/>
      <c r="C76" s="6">
        <v>3992945</v>
      </c>
      <c r="D76" s="6">
        <v>10165506</v>
      </c>
      <c r="E76" s="7"/>
      <c r="F76" s="8">
        <v>29584000</v>
      </c>
      <c r="G76" s="6"/>
      <c r="H76" s="6"/>
      <c r="I76" s="9">
        <v>24915261</v>
      </c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>
        <v>1081116</v>
      </c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14139709</v>
      </c>
      <c r="D79" s="6">
        <v>16321546</v>
      </c>
      <c r="E79" s="7"/>
      <c r="F79" s="8">
        <v>26848009</v>
      </c>
      <c r="G79" s="6"/>
      <c r="H79" s="6"/>
      <c r="I79" s="9">
        <v>12100787</v>
      </c>
      <c r="J79" s="10"/>
      <c r="K79" s="6"/>
      <c r="L79" s="7"/>
    </row>
    <row r="80" spans="1:12" ht="13.5">
      <c r="A80" s="87" t="s">
        <v>46</v>
      </c>
      <c r="B80" s="71"/>
      <c r="C80" s="72">
        <f>SUM(C68:C69)</f>
        <v>175942287</v>
      </c>
      <c r="D80" s="72">
        <f aca="true" t="shared" si="11" ref="D80:L80">SUM(D68:D69)</f>
        <v>199389788</v>
      </c>
      <c r="E80" s="73">
        <f t="shared" si="11"/>
        <v>229237245</v>
      </c>
      <c r="F80" s="74">
        <f t="shared" si="11"/>
        <v>272489991</v>
      </c>
      <c r="G80" s="72">
        <f t="shared" si="11"/>
        <v>159420985</v>
      </c>
      <c r="H80" s="72">
        <f>SUM(H68:H69)</f>
        <v>0</v>
      </c>
      <c r="I80" s="75">
        <f t="shared" si="11"/>
        <v>247191227</v>
      </c>
      <c r="J80" s="76">
        <f t="shared" si="11"/>
        <v>289867823</v>
      </c>
      <c r="K80" s="72">
        <f t="shared" si="11"/>
        <v>244776556</v>
      </c>
      <c r="L80" s="73">
        <f t="shared" si="11"/>
        <v>232401560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0.06890640317334437</v>
      </c>
      <c r="D82" s="95">
        <f t="shared" si="12"/>
        <v>0.11631646066949805</v>
      </c>
      <c r="E82" s="96">
        <f t="shared" si="12"/>
        <v>0.28797903764641103</v>
      </c>
      <c r="F82" s="97">
        <f t="shared" si="12"/>
        <v>0.06974218950780849</v>
      </c>
      <c r="G82" s="95">
        <f t="shared" si="12"/>
        <v>0.05117000620375029</v>
      </c>
      <c r="H82" s="95">
        <f t="shared" si="12"/>
        <v>0.0497419715499563</v>
      </c>
      <c r="I82" s="98">
        <f t="shared" si="12"/>
        <v>0.047167190553347824</v>
      </c>
      <c r="J82" s="99">
        <f t="shared" si="12"/>
        <v>0.22255616468669512</v>
      </c>
      <c r="K82" s="95">
        <f t="shared" si="12"/>
        <v>0.20759145596456272</v>
      </c>
      <c r="L82" s="96">
        <f t="shared" si="12"/>
        <v>0.1628790578411664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0.20126919732584803</v>
      </c>
      <c r="D83" s="95">
        <f t="shared" si="13"/>
        <v>0.18160154594666547</v>
      </c>
      <c r="E83" s="96">
        <f t="shared" si="13"/>
        <v>0.34487412253107486</v>
      </c>
      <c r="F83" s="97">
        <f t="shared" si="13"/>
        <v>0.09070324256314015</v>
      </c>
      <c r="G83" s="95">
        <f t="shared" si="13"/>
        <v>0.09680262607836729</v>
      </c>
      <c r="H83" s="95">
        <f t="shared" si="13"/>
        <v>0</v>
      </c>
      <c r="I83" s="98">
        <f t="shared" si="13"/>
        <v>0.06186382063796174</v>
      </c>
      <c r="J83" s="99">
        <f t="shared" si="13"/>
        <v>0.39561722901816776</v>
      </c>
      <c r="K83" s="95">
        <f t="shared" si="13"/>
        <v>0.60944550372378</v>
      </c>
      <c r="L83" s="96">
        <f t="shared" si="13"/>
        <v>0.6709545626362414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0.025</v>
      </c>
      <c r="D84" s="95">
        <f t="shared" si="14"/>
        <v>0.03</v>
      </c>
      <c r="E84" s="96">
        <f t="shared" si="14"/>
        <v>0.031</v>
      </c>
      <c r="F84" s="97">
        <f t="shared" si="14"/>
        <v>0.04</v>
      </c>
      <c r="G84" s="95">
        <f t="shared" si="14"/>
        <v>0</v>
      </c>
      <c r="H84" s="95">
        <f t="shared" si="14"/>
        <v>0</v>
      </c>
      <c r="I84" s="98">
        <f t="shared" si="14"/>
        <v>0.031</v>
      </c>
      <c r="J84" s="99">
        <f t="shared" si="14"/>
        <v>0.042</v>
      </c>
      <c r="K84" s="95">
        <f t="shared" si="14"/>
        <v>0.029</v>
      </c>
      <c r="L84" s="96">
        <f t="shared" si="14"/>
        <v>0.028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0.04</v>
      </c>
      <c r="E85" s="96">
        <f t="shared" si="15"/>
        <v>0.05</v>
      </c>
      <c r="F85" s="97">
        <f t="shared" si="15"/>
        <v>0.05</v>
      </c>
      <c r="G85" s="95">
        <f t="shared" si="15"/>
        <v>0.01</v>
      </c>
      <c r="H85" s="95">
        <f t="shared" si="15"/>
        <v>0</v>
      </c>
      <c r="I85" s="98">
        <f t="shared" si="15"/>
        <v>0.03</v>
      </c>
      <c r="J85" s="99">
        <f t="shared" si="15"/>
        <v>0.06</v>
      </c>
      <c r="K85" s="95">
        <f t="shared" si="15"/>
        <v>0.05</v>
      </c>
      <c r="L85" s="96">
        <f t="shared" si="15"/>
        <v>0.05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3481698</v>
      </c>
      <c r="E89" s="7">
        <v>1622525</v>
      </c>
      <c r="F89" s="8"/>
      <c r="G89" s="6"/>
      <c r="H89" s="6">
        <v>14574601</v>
      </c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1575634</v>
      </c>
      <c r="E90" s="12">
        <v>1479094</v>
      </c>
      <c r="F90" s="13"/>
      <c r="G90" s="11"/>
      <c r="H90" s="11">
        <v>50469863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>
        <v>2424408</v>
      </c>
      <c r="E91" s="7">
        <v>3990025</v>
      </c>
      <c r="F91" s="8"/>
      <c r="G91" s="6"/>
      <c r="H91" s="6">
        <v>23064487</v>
      </c>
      <c r="I91" s="9"/>
      <c r="J91" s="10"/>
      <c r="K91" s="6"/>
      <c r="L91" s="26"/>
    </row>
    <row r="92" spans="1:12" ht="13.5">
      <c r="A92" s="86" t="s">
        <v>51</v>
      </c>
      <c r="B92" s="94"/>
      <c r="C92" s="6">
        <v>65059136</v>
      </c>
      <c r="D92" s="6">
        <v>3717787</v>
      </c>
      <c r="E92" s="7">
        <v>4037478</v>
      </c>
      <c r="F92" s="8">
        <v>113069009</v>
      </c>
      <c r="G92" s="6">
        <v>99126747</v>
      </c>
      <c r="H92" s="6"/>
      <c r="I92" s="9">
        <v>99126747</v>
      </c>
      <c r="J92" s="10">
        <v>132989400</v>
      </c>
      <c r="K92" s="6">
        <v>102138700</v>
      </c>
      <c r="L92" s="26">
        <v>109728730</v>
      </c>
    </row>
    <row r="93" spans="1:12" ht="13.5">
      <c r="A93" s="87" t="s">
        <v>83</v>
      </c>
      <c r="B93" s="71"/>
      <c r="C93" s="72">
        <f>SUM(C89:C92)</f>
        <v>65059136</v>
      </c>
      <c r="D93" s="72">
        <f aca="true" t="shared" si="16" ref="D93:L93">SUM(D89:D92)</f>
        <v>11199527</v>
      </c>
      <c r="E93" s="73">
        <f t="shared" si="16"/>
        <v>11129122</v>
      </c>
      <c r="F93" s="74">
        <f t="shared" si="16"/>
        <v>113069009</v>
      </c>
      <c r="G93" s="72">
        <f t="shared" si="16"/>
        <v>99126747</v>
      </c>
      <c r="H93" s="72">
        <f>SUM(H89:H92)</f>
        <v>88108951</v>
      </c>
      <c r="I93" s="75">
        <f t="shared" si="16"/>
        <v>99126747</v>
      </c>
      <c r="J93" s="76">
        <f t="shared" si="16"/>
        <v>132989400</v>
      </c>
      <c r="K93" s="72">
        <f t="shared" si="16"/>
        <v>102138700</v>
      </c>
      <c r="L93" s="121">
        <f t="shared" si="16"/>
        <v>109728730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146538832</v>
      </c>
      <c r="D5" s="40">
        <f aca="true" t="shared" si="0" ref="D5:L5">SUM(D11:D18)</f>
        <v>209873475</v>
      </c>
      <c r="E5" s="41">
        <f t="shared" si="0"/>
        <v>193301952</v>
      </c>
      <c r="F5" s="42">
        <f t="shared" si="0"/>
        <v>224155506</v>
      </c>
      <c r="G5" s="40">
        <f t="shared" si="0"/>
        <v>304439414</v>
      </c>
      <c r="H5" s="40">
        <f>SUM(H11:H18)</f>
        <v>152320250</v>
      </c>
      <c r="I5" s="43">
        <f t="shared" si="0"/>
        <v>41994808</v>
      </c>
      <c r="J5" s="44">
        <f t="shared" si="0"/>
        <v>324111189</v>
      </c>
      <c r="K5" s="40">
        <f t="shared" si="0"/>
        <v>240034233</v>
      </c>
      <c r="L5" s="41">
        <f t="shared" si="0"/>
        <v>261510495</v>
      </c>
    </row>
    <row r="6" spans="1:12" ht="13.5">
      <c r="A6" s="46" t="s">
        <v>19</v>
      </c>
      <c r="B6" s="47"/>
      <c r="C6" s="6">
        <v>97480376</v>
      </c>
      <c r="D6" s="6">
        <v>80544819</v>
      </c>
      <c r="E6" s="7">
        <v>53444958</v>
      </c>
      <c r="F6" s="8">
        <v>57498500</v>
      </c>
      <c r="G6" s="6">
        <v>72252433</v>
      </c>
      <c r="H6" s="6">
        <v>47083843</v>
      </c>
      <c r="I6" s="9"/>
      <c r="J6" s="10">
        <v>73981024</v>
      </c>
      <c r="K6" s="6">
        <v>65775000</v>
      </c>
      <c r="L6" s="7">
        <v>99813960</v>
      </c>
    </row>
    <row r="7" spans="1:12" ht="13.5">
      <c r="A7" s="46" t="s">
        <v>20</v>
      </c>
      <c r="B7" s="47"/>
      <c r="C7" s="6">
        <v>15402296</v>
      </c>
      <c r="D7" s="6">
        <v>36606414</v>
      </c>
      <c r="E7" s="7">
        <v>36277471</v>
      </c>
      <c r="F7" s="8">
        <v>4000000</v>
      </c>
      <c r="G7" s="6">
        <v>31361501</v>
      </c>
      <c r="H7" s="6">
        <v>8802816</v>
      </c>
      <c r="I7" s="9">
        <v>490528</v>
      </c>
      <c r="J7" s="10">
        <v>84000000</v>
      </c>
      <c r="K7" s="6">
        <v>35270000</v>
      </c>
      <c r="L7" s="7">
        <v>52542700</v>
      </c>
    </row>
    <row r="8" spans="1:12" ht="13.5">
      <c r="A8" s="46" t="s">
        <v>21</v>
      </c>
      <c r="B8" s="47"/>
      <c r="C8" s="6">
        <v>10175581</v>
      </c>
      <c r="D8" s="6">
        <v>10829717</v>
      </c>
      <c r="E8" s="7">
        <v>46264440</v>
      </c>
      <c r="F8" s="8">
        <v>76261006</v>
      </c>
      <c r="G8" s="6">
        <v>80447073</v>
      </c>
      <c r="H8" s="6">
        <v>28276631</v>
      </c>
      <c r="I8" s="9"/>
      <c r="J8" s="10">
        <v>64098469</v>
      </c>
      <c r="K8" s="6">
        <v>41196000</v>
      </c>
      <c r="L8" s="7">
        <v>15000000</v>
      </c>
    </row>
    <row r="9" spans="1:12" ht="13.5">
      <c r="A9" s="46" t="s">
        <v>22</v>
      </c>
      <c r="B9" s="47"/>
      <c r="C9" s="6"/>
      <c r="D9" s="6"/>
      <c r="E9" s="7">
        <v>954465</v>
      </c>
      <c r="F9" s="8"/>
      <c r="G9" s="6">
        <v>14000000</v>
      </c>
      <c r="H9" s="6">
        <v>21337145</v>
      </c>
      <c r="I9" s="9">
        <v>1012334</v>
      </c>
      <c r="J9" s="10">
        <v>4000000</v>
      </c>
      <c r="K9" s="6">
        <v>16900000</v>
      </c>
      <c r="L9" s="7">
        <v>23454620</v>
      </c>
    </row>
    <row r="10" spans="1:12" ht="13.5">
      <c r="A10" s="46" t="s">
        <v>23</v>
      </c>
      <c r="B10" s="47"/>
      <c r="C10" s="6"/>
      <c r="D10" s="6">
        <v>9333299</v>
      </c>
      <c r="E10" s="7">
        <v>6661747</v>
      </c>
      <c r="F10" s="8">
        <v>2000000</v>
      </c>
      <c r="G10" s="6">
        <v>7000000</v>
      </c>
      <c r="H10" s="6"/>
      <c r="I10" s="9"/>
      <c r="J10" s="10">
        <v>730000</v>
      </c>
      <c r="K10" s="6"/>
      <c r="L10" s="7"/>
    </row>
    <row r="11" spans="1:12" ht="13.5">
      <c r="A11" s="48" t="s">
        <v>24</v>
      </c>
      <c r="B11" s="47"/>
      <c r="C11" s="21">
        <f>SUM(C6:C10)</f>
        <v>123058253</v>
      </c>
      <c r="D11" s="21">
        <f aca="true" t="shared" si="1" ref="D11:L11">SUM(D6:D10)</f>
        <v>137314249</v>
      </c>
      <c r="E11" s="22">
        <f t="shared" si="1"/>
        <v>143603081</v>
      </c>
      <c r="F11" s="23">
        <f t="shared" si="1"/>
        <v>139759506</v>
      </c>
      <c r="G11" s="21">
        <f t="shared" si="1"/>
        <v>205061007</v>
      </c>
      <c r="H11" s="21">
        <f>SUM(H6:H10)</f>
        <v>105500435</v>
      </c>
      <c r="I11" s="24">
        <f t="shared" si="1"/>
        <v>1502862</v>
      </c>
      <c r="J11" s="25">
        <f t="shared" si="1"/>
        <v>226809493</v>
      </c>
      <c r="K11" s="21">
        <f t="shared" si="1"/>
        <v>159141000</v>
      </c>
      <c r="L11" s="22">
        <f t="shared" si="1"/>
        <v>190811280</v>
      </c>
    </row>
    <row r="12" spans="1:12" ht="13.5">
      <c r="A12" s="49" t="s">
        <v>25</v>
      </c>
      <c r="B12" s="39"/>
      <c r="C12" s="6">
        <v>14669070</v>
      </c>
      <c r="D12" s="6">
        <v>19356337</v>
      </c>
      <c r="E12" s="7">
        <v>42785724</v>
      </c>
      <c r="F12" s="8">
        <v>37220000</v>
      </c>
      <c r="G12" s="6">
        <v>53502407</v>
      </c>
      <c r="H12" s="6">
        <v>30997741</v>
      </c>
      <c r="I12" s="9">
        <v>1689375</v>
      </c>
      <c r="J12" s="10">
        <v>31287508</v>
      </c>
      <c r="K12" s="6">
        <v>26093233</v>
      </c>
      <c r="L12" s="7">
        <v>15899215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7988566</v>
      </c>
      <c r="D15" s="6">
        <v>53202889</v>
      </c>
      <c r="E15" s="7">
        <v>6778200</v>
      </c>
      <c r="F15" s="8">
        <v>47176000</v>
      </c>
      <c r="G15" s="6">
        <v>45876000</v>
      </c>
      <c r="H15" s="6">
        <v>15822074</v>
      </c>
      <c r="I15" s="9">
        <v>37490979</v>
      </c>
      <c r="J15" s="10">
        <v>58000000</v>
      </c>
      <c r="K15" s="6">
        <v>53300000</v>
      </c>
      <c r="L15" s="7">
        <v>53300000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822943</v>
      </c>
      <c r="D18" s="16"/>
      <c r="E18" s="17">
        <v>134947</v>
      </c>
      <c r="F18" s="18"/>
      <c r="G18" s="16"/>
      <c r="H18" s="16"/>
      <c r="I18" s="19">
        <v>1311592</v>
      </c>
      <c r="J18" s="20">
        <v>8014188</v>
      </c>
      <c r="K18" s="16">
        <v>1500000</v>
      </c>
      <c r="L18" s="17">
        <v>1500000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35708687</v>
      </c>
      <c r="D20" s="53">
        <f aca="true" t="shared" si="2" ref="D20:L20">SUM(D26:D33)</f>
        <v>78121048</v>
      </c>
      <c r="E20" s="54">
        <f t="shared" si="2"/>
        <v>45876306</v>
      </c>
      <c r="F20" s="55">
        <f t="shared" si="2"/>
        <v>121517871</v>
      </c>
      <c r="G20" s="53">
        <f t="shared" si="2"/>
        <v>46333368</v>
      </c>
      <c r="H20" s="53">
        <f>SUM(H26:H33)</f>
        <v>29764850</v>
      </c>
      <c r="I20" s="56">
        <f t="shared" si="2"/>
        <v>211381614</v>
      </c>
      <c r="J20" s="57">
        <f t="shared" si="2"/>
        <v>99477648</v>
      </c>
      <c r="K20" s="53">
        <f t="shared" si="2"/>
        <v>96616167</v>
      </c>
      <c r="L20" s="54">
        <f t="shared" si="2"/>
        <v>97942395</v>
      </c>
    </row>
    <row r="21" spans="1:12" ht="13.5">
      <c r="A21" s="46" t="s">
        <v>19</v>
      </c>
      <c r="B21" s="47"/>
      <c r="C21" s="6"/>
      <c r="D21" s="6">
        <v>24473849</v>
      </c>
      <c r="E21" s="7">
        <v>8579225</v>
      </c>
      <c r="F21" s="8">
        <v>14234487</v>
      </c>
      <c r="G21" s="6">
        <v>10234487</v>
      </c>
      <c r="H21" s="6">
        <v>10822638</v>
      </c>
      <c r="I21" s="9"/>
      <c r="J21" s="10">
        <v>14763333</v>
      </c>
      <c r="K21" s="6">
        <v>6000000</v>
      </c>
      <c r="L21" s="7">
        <v>10000000</v>
      </c>
    </row>
    <row r="22" spans="1:12" ht="13.5">
      <c r="A22" s="46" t="s">
        <v>20</v>
      </c>
      <c r="B22" s="47"/>
      <c r="C22" s="6">
        <v>17540759</v>
      </c>
      <c r="D22" s="6">
        <v>27306995</v>
      </c>
      <c r="E22" s="7">
        <v>11536189</v>
      </c>
      <c r="F22" s="8">
        <v>70600000</v>
      </c>
      <c r="G22" s="6">
        <v>18550000</v>
      </c>
      <c r="H22" s="6">
        <v>9635942</v>
      </c>
      <c r="I22" s="9"/>
      <c r="J22" s="10">
        <v>57500000</v>
      </c>
      <c r="K22" s="6">
        <v>51895000</v>
      </c>
      <c r="L22" s="7">
        <v>52413950</v>
      </c>
    </row>
    <row r="23" spans="1:12" ht="13.5">
      <c r="A23" s="46" t="s">
        <v>21</v>
      </c>
      <c r="B23" s="47"/>
      <c r="C23" s="6">
        <v>2080895</v>
      </c>
      <c r="D23" s="6">
        <v>62597</v>
      </c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>
        <v>3250</v>
      </c>
      <c r="E24" s="7">
        <v>4379103</v>
      </c>
      <c r="F24" s="8"/>
      <c r="G24" s="6">
        <v>1971160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>
        <v>828807</v>
      </c>
      <c r="E25" s="7">
        <v>2898951</v>
      </c>
      <c r="F25" s="8">
        <v>6800000</v>
      </c>
      <c r="G25" s="6">
        <v>3930484</v>
      </c>
      <c r="H25" s="6">
        <v>3031126</v>
      </c>
      <c r="I25" s="9">
        <v>164514034</v>
      </c>
      <c r="J25" s="10">
        <v>2200000</v>
      </c>
      <c r="K25" s="6">
        <v>5000000</v>
      </c>
      <c r="L25" s="7">
        <v>10000000</v>
      </c>
    </row>
    <row r="26" spans="1:12" ht="13.5">
      <c r="A26" s="48" t="s">
        <v>24</v>
      </c>
      <c r="B26" s="58"/>
      <c r="C26" s="21">
        <f aca="true" t="shared" si="3" ref="C26:L26">SUM(C21:C25)</f>
        <v>19621654</v>
      </c>
      <c r="D26" s="21">
        <f t="shared" si="3"/>
        <v>52675498</v>
      </c>
      <c r="E26" s="22">
        <f t="shared" si="3"/>
        <v>27393468</v>
      </c>
      <c r="F26" s="23">
        <f t="shared" si="3"/>
        <v>91634487</v>
      </c>
      <c r="G26" s="21">
        <f t="shared" si="3"/>
        <v>34686131</v>
      </c>
      <c r="H26" s="21">
        <f>SUM(H21:H25)</f>
        <v>23489706</v>
      </c>
      <c r="I26" s="24">
        <f t="shared" si="3"/>
        <v>164514034</v>
      </c>
      <c r="J26" s="25">
        <f t="shared" si="3"/>
        <v>74463333</v>
      </c>
      <c r="K26" s="21">
        <f t="shared" si="3"/>
        <v>62895000</v>
      </c>
      <c r="L26" s="22">
        <f t="shared" si="3"/>
        <v>72413950</v>
      </c>
    </row>
    <row r="27" spans="1:12" ht="13.5">
      <c r="A27" s="49" t="s">
        <v>25</v>
      </c>
      <c r="B27" s="59"/>
      <c r="C27" s="6">
        <v>16087033</v>
      </c>
      <c r="D27" s="6">
        <v>25445550</v>
      </c>
      <c r="E27" s="7">
        <v>18439291</v>
      </c>
      <c r="F27" s="8">
        <v>29883384</v>
      </c>
      <c r="G27" s="6">
        <v>11647237</v>
      </c>
      <c r="H27" s="6">
        <v>6275144</v>
      </c>
      <c r="I27" s="9">
        <v>45860684</v>
      </c>
      <c r="J27" s="10">
        <v>25014315</v>
      </c>
      <c r="K27" s="6">
        <v>33721167</v>
      </c>
      <c r="L27" s="7">
        <v>25528445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>
        <v>43547</v>
      </c>
      <c r="F30" s="8"/>
      <c r="G30" s="6"/>
      <c r="H30" s="6"/>
      <c r="I30" s="9">
        <v>1006896</v>
      </c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97480376</v>
      </c>
      <c r="D36" s="6">
        <f t="shared" si="4"/>
        <v>105018668</v>
      </c>
      <c r="E36" s="7">
        <f t="shared" si="4"/>
        <v>62024183</v>
      </c>
      <c r="F36" s="8">
        <f t="shared" si="4"/>
        <v>71732987</v>
      </c>
      <c r="G36" s="6">
        <f t="shared" si="4"/>
        <v>82486920</v>
      </c>
      <c r="H36" s="6">
        <f>H6+H21</f>
        <v>57906481</v>
      </c>
      <c r="I36" s="9">
        <f t="shared" si="4"/>
        <v>0</v>
      </c>
      <c r="J36" s="10">
        <f t="shared" si="4"/>
        <v>88744357</v>
      </c>
      <c r="K36" s="6">
        <f t="shared" si="4"/>
        <v>71775000</v>
      </c>
      <c r="L36" s="7">
        <f t="shared" si="4"/>
        <v>109813960</v>
      </c>
    </row>
    <row r="37" spans="1:12" ht="13.5">
      <c r="A37" s="46" t="s">
        <v>20</v>
      </c>
      <c r="B37" s="47"/>
      <c r="C37" s="6">
        <f t="shared" si="4"/>
        <v>32943055</v>
      </c>
      <c r="D37" s="6">
        <f t="shared" si="4"/>
        <v>63913409</v>
      </c>
      <c r="E37" s="7">
        <f t="shared" si="4"/>
        <v>47813660</v>
      </c>
      <c r="F37" s="8">
        <f t="shared" si="4"/>
        <v>74600000</v>
      </c>
      <c r="G37" s="6">
        <f t="shared" si="4"/>
        <v>49911501</v>
      </c>
      <c r="H37" s="6">
        <f>H7+H22</f>
        <v>18438758</v>
      </c>
      <c r="I37" s="9">
        <f t="shared" si="4"/>
        <v>490528</v>
      </c>
      <c r="J37" s="10">
        <f t="shared" si="4"/>
        <v>141500000</v>
      </c>
      <c r="K37" s="6">
        <f t="shared" si="4"/>
        <v>87165000</v>
      </c>
      <c r="L37" s="7">
        <f t="shared" si="4"/>
        <v>104956650</v>
      </c>
    </row>
    <row r="38" spans="1:12" ht="13.5">
      <c r="A38" s="46" t="s">
        <v>21</v>
      </c>
      <c r="B38" s="47"/>
      <c r="C38" s="6">
        <f t="shared" si="4"/>
        <v>12256476</v>
      </c>
      <c r="D38" s="6">
        <f t="shared" si="4"/>
        <v>10892314</v>
      </c>
      <c r="E38" s="7">
        <f t="shared" si="4"/>
        <v>46264440</v>
      </c>
      <c r="F38" s="8">
        <f t="shared" si="4"/>
        <v>76261006</v>
      </c>
      <c r="G38" s="6">
        <f t="shared" si="4"/>
        <v>80447073</v>
      </c>
      <c r="H38" s="6">
        <f>H8+H23</f>
        <v>28276631</v>
      </c>
      <c r="I38" s="9">
        <f t="shared" si="4"/>
        <v>0</v>
      </c>
      <c r="J38" s="10">
        <f t="shared" si="4"/>
        <v>64098469</v>
      </c>
      <c r="K38" s="6">
        <f t="shared" si="4"/>
        <v>41196000</v>
      </c>
      <c r="L38" s="7">
        <f t="shared" si="4"/>
        <v>15000000</v>
      </c>
    </row>
    <row r="39" spans="1:12" ht="13.5">
      <c r="A39" s="46" t="s">
        <v>22</v>
      </c>
      <c r="B39" s="47"/>
      <c r="C39" s="6">
        <f t="shared" si="4"/>
        <v>0</v>
      </c>
      <c r="D39" s="6">
        <f t="shared" si="4"/>
        <v>3250</v>
      </c>
      <c r="E39" s="7">
        <f t="shared" si="4"/>
        <v>5333568</v>
      </c>
      <c r="F39" s="8">
        <f t="shared" si="4"/>
        <v>0</v>
      </c>
      <c r="G39" s="6">
        <f t="shared" si="4"/>
        <v>15971160</v>
      </c>
      <c r="H39" s="6">
        <f>H9+H24</f>
        <v>21337145</v>
      </c>
      <c r="I39" s="9">
        <f t="shared" si="4"/>
        <v>1012334</v>
      </c>
      <c r="J39" s="10">
        <f t="shared" si="4"/>
        <v>4000000</v>
      </c>
      <c r="K39" s="6">
        <f t="shared" si="4"/>
        <v>16900000</v>
      </c>
      <c r="L39" s="7">
        <f t="shared" si="4"/>
        <v>23454620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10162106</v>
      </c>
      <c r="E40" s="7">
        <f t="shared" si="4"/>
        <v>9560698</v>
      </c>
      <c r="F40" s="8">
        <f t="shared" si="4"/>
        <v>8800000</v>
      </c>
      <c r="G40" s="6">
        <f t="shared" si="4"/>
        <v>10930484</v>
      </c>
      <c r="H40" s="6">
        <f>H10+H25</f>
        <v>3031126</v>
      </c>
      <c r="I40" s="9">
        <f t="shared" si="4"/>
        <v>164514034</v>
      </c>
      <c r="J40" s="10">
        <f t="shared" si="4"/>
        <v>2930000</v>
      </c>
      <c r="K40" s="6">
        <f t="shared" si="4"/>
        <v>5000000</v>
      </c>
      <c r="L40" s="7">
        <f t="shared" si="4"/>
        <v>10000000</v>
      </c>
    </row>
    <row r="41" spans="1:12" ht="13.5">
      <c r="A41" s="48" t="s">
        <v>24</v>
      </c>
      <c r="B41" s="47"/>
      <c r="C41" s="21">
        <f>SUM(C36:C40)</f>
        <v>142679907</v>
      </c>
      <c r="D41" s="21">
        <f aca="true" t="shared" si="5" ref="D41:L41">SUM(D36:D40)</f>
        <v>189989747</v>
      </c>
      <c r="E41" s="22">
        <f t="shared" si="5"/>
        <v>170996549</v>
      </c>
      <c r="F41" s="23">
        <f t="shared" si="5"/>
        <v>231393993</v>
      </c>
      <c r="G41" s="21">
        <f t="shared" si="5"/>
        <v>239747138</v>
      </c>
      <c r="H41" s="21">
        <f>SUM(H36:H40)</f>
        <v>128990141</v>
      </c>
      <c r="I41" s="24">
        <f t="shared" si="5"/>
        <v>166016896</v>
      </c>
      <c r="J41" s="25">
        <f t="shared" si="5"/>
        <v>301272826</v>
      </c>
      <c r="K41" s="21">
        <f t="shared" si="5"/>
        <v>222036000</v>
      </c>
      <c r="L41" s="22">
        <f t="shared" si="5"/>
        <v>263225230</v>
      </c>
    </row>
    <row r="42" spans="1:12" ht="13.5">
      <c r="A42" s="49" t="s">
        <v>25</v>
      </c>
      <c r="B42" s="39"/>
      <c r="C42" s="6">
        <f t="shared" si="4"/>
        <v>30756103</v>
      </c>
      <c r="D42" s="6">
        <f t="shared" si="4"/>
        <v>44801887</v>
      </c>
      <c r="E42" s="61">
        <f t="shared" si="4"/>
        <v>61225015</v>
      </c>
      <c r="F42" s="62">
        <f t="shared" si="4"/>
        <v>67103384</v>
      </c>
      <c r="G42" s="60">
        <f t="shared" si="4"/>
        <v>65149644</v>
      </c>
      <c r="H42" s="60">
        <f t="shared" si="4"/>
        <v>37272885</v>
      </c>
      <c r="I42" s="63">
        <f t="shared" si="4"/>
        <v>47550059</v>
      </c>
      <c r="J42" s="64">
        <f t="shared" si="4"/>
        <v>56301823</v>
      </c>
      <c r="K42" s="60">
        <f t="shared" si="4"/>
        <v>59814400</v>
      </c>
      <c r="L42" s="61">
        <f t="shared" si="4"/>
        <v>41427660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7988566</v>
      </c>
      <c r="D45" s="6">
        <f t="shared" si="4"/>
        <v>53202889</v>
      </c>
      <c r="E45" s="61">
        <f t="shared" si="4"/>
        <v>6821747</v>
      </c>
      <c r="F45" s="62">
        <f t="shared" si="4"/>
        <v>47176000</v>
      </c>
      <c r="G45" s="60">
        <f t="shared" si="4"/>
        <v>45876000</v>
      </c>
      <c r="H45" s="60">
        <f t="shared" si="4"/>
        <v>15822074</v>
      </c>
      <c r="I45" s="63">
        <f t="shared" si="4"/>
        <v>38497875</v>
      </c>
      <c r="J45" s="64">
        <f t="shared" si="4"/>
        <v>58000000</v>
      </c>
      <c r="K45" s="60">
        <f t="shared" si="4"/>
        <v>53300000</v>
      </c>
      <c r="L45" s="61">
        <f t="shared" si="4"/>
        <v>53300000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822943</v>
      </c>
      <c r="D48" s="6">
        <f t="shared" si="4"/>
        <v>0</v>
      </c>
      <c r="E48" s="61">
        <f t="shared" si="4"/>
        <v>134947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1311592</v>
      </c>
      <c r="J48" s="64">
        <f t="shared" si="4"/>
        <v>8014188</v>
      </c>
      <c r="K48" s="60">
        <f t="shared" si="4"/>
        <v>1500000</v>
      </c>
      <c r="L48" s="61">
        <f t="shared" si="4"/>
        <v>1500000</v>
      </c>
    </row>
    <row r="49" spans="1:12" ht="13.5">
      <c r="A49" s="70" t="s">
        <v>37</v>
      </c>
      <c r="B49" s="71"/>
      <c r="C49" s="72">
        <f>SUM(C41:C48)</f>
        <v>182247519</v>
      </c>
      <c r="D49" s="72">
        <f aca="true" t="shared" si="6" ref="D49:L49">SUM(D41:D48)</f>
        <v>287994523</v>
      </c>
      <c r="E49" s="73">
        <f t="shared" si="6"/>
        <v>239178258</v>
      </c>
      <c r="F49" s="74">
        <f t="shared" si="6"/>
        <v>345673377</v>
      </c>
      <c r="G49" s="72">
        <f t="shared" si="6"/>
        <v>350772782</v>
      </c>
      <c r="H49" s="72">
        <f>SUM(H41:H48)</f>
        <v>182085100</v>
      </c>
      <c r="I49" s="75">
        <f t="shared" si="6"/>
        <v>253376422</v>
      </c>
      <c r="J49" s="76">
        <f t="shared" si="6"/>
        <v>423588837</v>
      </c>
      <c r="K49" s="72">
        <f t="shared" si="6"/>
        <v>336650400</v>
      </c>
      <c r="L49" s="73">
        <f t="shared" si="6"/>
        <v>359452890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4738686399</v>
      </c>
      <c r="D52" s="6">
        <v>5155132567</v>
      </c>
      <c r="E52" s="7">
        <v>5243365838</v>
      </c>
      <c r="F52" s="8">
        <v>5379920868</v>
      </c>
      <c r="G52" s="6">
        <v>5379920867</v>
      </c>
      <c r="H52" s="6"/>
      <c r="I52" s="9">
        <v>4938436054</v>
      </c>
      <c r="J52" s="10">
        <v>5332110196</v>
      </c>
      <c r="K52" s="6">
        <v>5403885196</v>
      </c>
      <c r="L52" s="7">
        <v>5513699156</v>
      </c>
    </row>
    <row r="53" spans="1:12" ht="13.5">
      <c r="A53" s="79" t="s">
        <v>20</v>
      </c>
      <c r="B53" s="47"/>
      <c r="C53" s="6">
        <v>1775993823</v>
      </c>
      <c r="D53" s="6">
        <v>1742437932</v>
      </c>
      <c r="E53" s="7">
        <v>1779426797</v>
      </c>
      <c r="F53" s="8">
        <v>1842076115</v>
      </c>
      <c r="G53" s="6">
        <v>1842076115</v>
      </c>
      <c r="H53" s="6"/>
      <c r="I53" s="9">
        <v>1232317213</v>
      </c>
      <c r="J53" s="10">
        <v>1920926798</v>
      </c>
      <c r="K53" s="6">
        <v>2008091798</v>
      </c>
      <c r="L53" s="7">
        <v>2113048448</v>
      </c>
    </row>
    <row r="54" spans="1:12" ht="13.5">
      <c r="A54" s="79" t="s">
        <v>21</v>
      </c>
      <c r="B54" s="47"/>
      <c r="C54" s="6">
        <v>648292827</v>
      </c>
      <c r="D54" s="6">
        <v>685122665</v>
      </c>
      <c r="E54" s="7">
        <v>739198459</v>
      </c>
      <c r="F54" s="8">
        <v>775406821</v>
      </c>
      <c r="G54" s="6">
        <v>775406822</v>
      </c>
      <c r="H54" s="6"/>
      <c r="I54" s="9">
        <v>652616850</v>
      </c>
      <c r="J54" s="10">
        <v>803296927</v>
      </c>
      <c r="K54" s="6">
        <v>844492928</v>
      </c>
      <c r="L54" s="7">
        <v>859492928</v>
      </c>
    </row>
    <row r="55" spans="1:12" ht="13.5">
      <c r="A55" s="79" t="s">
        <v>22</v>
      </c>
      <c r="B55" s="47"/>
      <c r="C55" s="6">
        <v>787123790</v>
      </c>
      <c r="D55" s="6">
        <v>867928936</v>
      </c>
      <c r="E55" s="7">
        <v>868819466</v>
      </c>
      <c r="F55" s="8">
        <v>914883050</v>
      </c>
      <c r="G55" s="6">
        <v>914883050</v>
      </c>
      <c r="H55" s="6"/>
      <c r="I55" s="9">
        <v>814149250</v>
      </c>
      <c r="J55" s="10">
        <v>872819464</v>
      </c>
      <c r="K55" s="6">
        <v>889719464</v>
      </c>
      <c r="L55" s="7">
        <v>913174084</v>
      </c>
    </row>
    <row r="56" spans="1:12" ht="13.5">
      <c r="A56" s="79" t="s">
        <v>23</v>
      </c>
      <c r="B56" s="47"/>
      <c r="C56" s="6">
        <v>179624024</v>
      </c>
      <c r="D56" s="6">
        <v>1665636194</v>
      </c>
      <c r="E56" s="7">
        <v>59642719</v>
      </c>
      <c r="F56" s="8">
        <v>84048085</v>
      </c>
      <c r="G56" s="6">
        <v>84048085</v>
      </c>
      <c r="H56" s="6"/>
      <c r="I56" s="9">
        <v>622760871</v>
      </c>
      <c r="J56" s="10">
        <v>64274539</v>
      </c>
      <c r="K56" s="6">
        <v>69274539</v>
      </c>
      <c r="L56" s="7">
        <v>79274539</v>
      </c>
    </row>
    <row r="57" spans="1:12" ht="13.5">
      <c r="A57" s="80" t="s">
        <v>24</v>
      </c>
      <c r="B57" s="47"/>
      <c r="C57" s="21">
        <f>SUM(C52:C56)</f>
        <v>8129720863</v>
      </c>
      <c r="D57" s="21">
        <f aca="true" t="shared" si="7" ref="D57:L57">SUM(D52:D56)</f>
        <v>10116258294</v>
      </c>
      <c r="E57" s="22">
        <f t="shared" si="7"/>
        <v>8690453279</v>
      </c>
      <c r="F57" s="23">
        <f t="shared" si="7"/>
        <v>8996334939</v>
      </c>
      <c r="G57" s="21">
        <f t="shared" si="7"/>
        <v>8996334939</v>
      </c>
      <c r="H57" s="21">
        <f>SUM(H52:H56)</f>
        <v>0</v>
      </c>
      <c r="I57" s="24">
        <f t="shared" si="7"/>
        <v>8260280238</v>
      </c>
      <c r="J57" s="25">
        <f t="shared" si="7"/>
        <v>8993427924</v>
      </c>
      <c r="K57" s="21">
        <f t="shared" si="7"/>
        <v>9215463925</v>
      </c>
      <c r="L57" s="22">
        <f t="shared" si="7"/>
        <v>9478689155</v>
      </c>
    </row>
    <row r="58" spans="1:12" ht="13.5">
      <c r="A58" s="77" t="s">
        <v>25</v>
      </c>
      <c r="B58" s="39"/>
      <c r="C58" s="6">
        <v>-3459996</v>
      </c>
      <c r="D58" s="6">
        <v>611173545</v>
      </c>
      <c r="E58" s="7">
        <v>785731761</v>
      </c>
      <c r="F58" s="8">
        <v>647459382</v>
      </c>
      <c r="G58" s="6">
        <v>648459382</v>
      </c>
      <c r="H58" s="6"/>
      <c r="I58" s="9">
        <v>658923835</v>
      </c>
      <c r="J58" s="10">
        <v>842033587</v>
      </c>
      <c r="K58" s="6">
        <v>901847986</v>
      </c>
      <c r="L58" s="7">
        <v>943275646</v>
      </c>
    </row>
    <row r="59" spans="1:12" ht="13.5">
      <c r="A59" s="77" t="s">
        <v>26</v>
      </c>
      <c r="B59" s="39"/>
      <c r="C59" s="11">
        <v>459280</v>
      </c>
      <c r="D59" s="11">
        <v>90316</v>
      </c>
      <c r="E59" s="12">
        <v>90316</v>
      </c>
      <c r="F59" s="13">
        <v>357974</v>
      </c>
      <c r="G59" s="11">
        <v>357974</v>
      </c>
      <c r="H59" s="11"/>
      <c r="I59" s="14">
        <v>90316</v>
      </c>
      <c r="J59" s="15">
        <v>90316</v>
      </c>
      <c r="K59" s="11">
        <v>90316</v>
      </c>
      <c r="L59" s="12">
        <v>90316</v>
      </c>
    </row>
    <row r="60" spans="1:12" ht="13.5">
      <c r="A60" s="77" t="s">
        <v>27</v>
      </c>
      <c r="B60" s="39"/>
      <c r="C60" s="6">
        <v>1341180685</v>
      </c>
      <c r="D60" s="6">
        <v>1374629356</v>
      </c>
      <c r="E60" s="7">
        <v>1402059070</v>
      </c>
      <c r="F60" s="8">
        <v>1373409256</v>
      </c>
      <c r="G60" s="6">
        <v>1402059070</v>
      </c>
      <c r="H60" s="6"/>
      <c r="I60" s="9">
        <v>1422643908</v>
      </c>
      <c r="J60" s="10">
        <v>1438059071</v>
      </c>
      <c r="K60" s="6">
        <v>1488859071</v>
      </c>
      <c r="L60" s="7">
        <v>1539659071</v>
      </c>
    </row>
    <row r="61" spans="1:12" ht="13.5">
      <c r="A61" s="77" t="s">
        <v>28</v>
      </c>
      <c r="B61" s="39" t="s">
        <v>29</v>
      </c>
      <c r="C61" s="6">
        <v>405425948</v>
      </c>
      <c r="D61" s="6">
        <v>478860900</v>
      </c>
      <c r="E61" s="7">
        <v>388341015</v>
      </c>
      <c r="F61" s="8">
        <v>502882307</v>
      </c>
      <c r="G61" s="6">
        <v>501882307</v>
      </c>
      <c r="H61" s="6"/>
      <c r="I61" s="9">
        <v>488142871</v>
      </c>
      <c r="J61" s="10">
        <v>436316308</v>
      </c>
      <c r="K61" s="6">
        <v>440316308</v>
      </c>
      <c r="L61" s="7">
        <v>444316308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19950596</v>
      </c>
      <c r="D64" s="6">
        <v>19555060</v>
      </c>
      <c r="E64" s="7">
        <v>17961105</v>
      </c>
      <c r="F64" s="8">
        <v>19555059</v>
      </c>
      <c r="G64" s="6">
        <v>17961106</v>
      </c>
      <c r="H64" s="6"/>
      <c r="I64" s="9">
        <v>17838330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9893277376</v>
      </c>
      <c r="D65" s="72">
        <f aca="true" t="shared" si="8" ref="D65:L65">SUM(D57:D64)</f>
        <v>12600567471</v>
      </c>
      <c r="E65" s="73">
        <f t="shared" si="8"/>
        <v>11284636546</v>
      </c>
      <c r="F65" s="74">
        <f t="shared" si="8"/>
        <v>11539998917</v>
      </c>
      <c r="G65" s="72">
        <f t="shared" si="8"/>
        <v>11567054778</v>
      </c>
      <c r="H65" s="72">
        <f>SUM(H57:H64)</f>
        <v>0</v>
      </c>
      <c r="I65" s="75">
        <f t="shared" si="8"/>
        <v>10847919498</v>
      </c>
      <c r="J65" s="82">
        <f t="shared" si="8"/>
        <v>11709927206</v>
      </c>
      <c r="K65" s="72">
        <f t="shared" si="8"/>
        <v>12046577606</v>
      </c>
      <c r="L65" s="73">
        <f t="shared" si="8"/>
        <v>12406030496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477059423</v>
      </c>
      <c r="D68" s="60">
        <v>464240663</v>
      </c>
      <c r="E68" s="61">
        <v>444652379</v>
      </c>
      <c r="F68" s="62">
        <v>459225154</v>
      </c>
      <c r="G68" s="60">
        <v>433674479</v>
      </c>
      <c r="H68" s="60"/>
      <c r="I68" s="63">
        <v>479227085</v>
      </c>
      <c r="J68" s="64">
        <v>502092771</v>
      </c>
      <c r="K68" s="60">
        <v>673182648</v>
      </c>
      <c r="L68" s="61">
        <v>673534546</v>
      </c>
    </row>
    <row r="69" spans="1:12" ht="13.5">
      <c r="A69" s="84" t="s">
        <v>43</v>
      </c>
      <c r="B69" s="39" t="s">
        <v>44</v>
      </c>
      <c r="C69" s="60">
        <f>SUM(C75:C79)</f>
        <v>98321972</v>
      </c>
      <c r="D69" s="60">
        <f aca="true" t="shared" si="9" ref="D69:L69">SUM(D75:D79)</f>
        <v>50725289</v>
      </c>
      <c r="E69" s="61">
        <f t="shared" si="9"/>
        <v>55384682</v>
      </c>
      <c r="F69" s="62">
        <f t="shared" si="9"/>
        <v>252676972</v>
      </c>
      <c r="G69" s="60">
        <f t="shared" si="9"/>
        <v>0</v>
      </c>
      <c r="H69" s="60">
        <f>SUM(H75:H79)</f>
        <v>167593485</v>
      </c>
      <c r="I69" s="63">
        <f t="shared" si="9"/>
        <v>0</v>
      </c>
      <c r="J69" s="64">
        <f t="shared" si="9"/>
        <v>184813732</v>
      </c>
      <c r="K69" s="60">
        <f t="shared" si="9"/>
        <v>199362293</v>
      </c>
      <c r="L69" s="61">
        <f t="shared" si="9"/>
        <v>206035949</v>
      </c>
    </row>
    <row r="70" spans="1:12" ht="13.5">
      <c r="A70" s="79" t="s">
        <v>19</v>
      </c>
      <c r="B70" s="47"/>
      <c r="C70" s="6">
        <v>46361648</v>
      </c>
      <c r="D70" s="6">
        <v>48124558</v>
      </c>
      <c r="E70" s="7">
        <v>3461572</v>
      </c>
      <c r="F70" s="8">
        <v>114701063</v>
      </c>
      <c r="G70" s="6"/>
      <c r="H70" s="6">
        <v>72588203</v>
      </c>
      <c r="I70" s="9"/>
      <c r="J70" s="10">
        <v>82755998</v>
      </c>
      <c r="K70" s="6">
        <v>75708367</v>
      </c>
      <c r="L70" s="7">
        <v>77718133</v>
      </c>
    </row>
    <row r="71" spans="1:12" ht="13.5">
      <c r="A71" s="79" t="s">
        <v>20</v>
      </c>
      <c r="B71" s="47"/>
      <c r="C71" s="6">
        <v>24019402</v>
      </c>
      <c r="D71" s="6">
        <v>30615645</v>
      </c>
      <c r="E71" s="7">
        <v>29577979</v>
      </c>
      <c r="F71" s="8">
        <v>49407479</v>
      </c>
      <c r="G71" s="6"/>
      <c r="H71" s="6">
        <v>58157380</v>
      </c>
      <c r="I71" s="9"/>
      <c r="J71" s="10">
        <v>39095472</v>
      </c>
      <c r="K71" s="6">
        <v>41024679</v>
      </c>
      <c r="L71" s="7">
        <v>41181587</v>
      </c>
    </row>
    <row r="72" spans="1:12" ht="13.5">
      <c r="A72" s="79" t="s">
        <v>21</v>
      </c>
      <c r="B72" s="47"/>
      <c r="C72" s="6">
        <v>3754729</v>
      </c>
      <c r="D72" s="6">
        <v>-4441574</v>
      </c>
      <c r="E72" s="7">
        <v>4608360</v>
      </c>
      <c r="F72" s="8">
        <v>22428963</v>
      </c>
      <c r="G72" s="6"/>
      <c r="H72" s="6">
        <v>10517713</v>
      </c>
      <c r="I72" s="9"/>
      <c r="J72" s="10">
        <v>17849069</v>
      </c>
      <c r="K72" s="6">
        <v>12221666</v>
      </c>
      <c r="L72" s="7">
        <v>12930523</v>
      </c>
    </row>
    <row r="73" spans="1:12" ht="13.5">
      <c r="A73" s="79" t="s">
        <v>22</v>
      </c>
      <c r="B73" s="47"/>
      <c r="C73" s="6">
        <v>24181895</v>
      </c>
      <c r="D73" s="6">
        <v>-23573340</v>
      </c>
      <c r="E73" s="7">
        <v>17736771</v>
      </c>
      <c r="F73" s="8">
        <v>22395007</v>
      </c>
      <c r="G73" s="6"/>
      <c r="H73" s="6">
        <v>26330189</v>
      </c>
      <c r="I73" s="9"/>
      <c r="J73" s="10">
        <v>23512192</v>
      </c>
      <c r="K73" s="6">
        <v>29086487</v>
      </c>
      <c r="L73" s="7">
        <v>30487073</v>
      </c>
    </row>
    <row r="74" spans="1:12" ht="13.5">
      <c r="A74" s="79" t="s">
        <v>23</v>
      </c>
      <c r="B74" s="47"/>
      <c r="C74" s="6">
        <v>4298</v>
      </c>
      <c r="D74" s="6"/>
      <c r="E74" s="7"/>
      <c r="F74" s="8">
        <v>76625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98321972</v>
      </c>
      <c r="D75" s="21">
        <f aca="true" t="shared" si="10" ref="D75:L75">SUM(D70:D74)</f>
        <v>50725289</v>
      </c>
      <c r="E75" s="22">
        <f t="shared" si="10"/>
        <v>55384682</v>
      </c>
      <c r="F75" s="23">
        <f t="shared" si="10"/>
        <v>209009137</v>
      </c>
      <c r="G75" s="21">
        <f t="shared" si="10"/>
        <v>0</v>
      </c>
      <c r="H75" s="21">
        <f>SUM(H70:H74)</f>
        <v>167593485</v>
      </c>
      <c r="I75" s="24">
        <f t="shared" si="10"/>
        <v>0</v>
      </c>
      <c r="J75" s="25">
        <f t="shared" si="10"/>
        <v>163212731</v>
      </c>
      <c r="K75" s="21">
        <f t="shared" si="10"/>
        <v>158041199</v>
      </c>
      <c r="L75" s="22">
        <f t="shared" si="10"/>
        <v>162317316</v>
      </c>
    </row>
    <row r="76" spans="1:12" ht="13.5">
      <c r="A76" s="86" t="s">
        <v>25</v>
      </c>
      <c r="B76" s="39"/>
      <c r="C76" s="6"/>
      <c r="D76" s="6"/>
      <c r="E76" s="7"/>
      <c r="F76" s="8">
        <v>7328499</v>
      </c>
      <c r="G76" s="6"/>
      <c r="H76" s="6"/>
      <c r="I76" s="9"/>
      <c r="J76" s="10">
        <v>1554021</v>
      </c>
      <c r="K76" s="6">
        <v>4531521</v>
      </c>
      <c r="L76" s="7">
        <v>4795264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>
        <v>1167006</v>
      </c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35172330</v>
      </c>
      <c r="G79" s="6"/>
      <c r="H79" s="6"/>
      <c r="I79" s="9"/>
      <c r="J79" s="10">
        <v>20046980</v>
      </c>
      <c r="K79" s="6">
        <v>36789573</v>
      </c>
      <c r="L79" s="7">
        <v>38923369</v>
      </c>
    </row>
    <row r="80" spans="1:12" ht="13.5">
      <c r="A80" s="87" t="s">
        <v>46</v>
      </c>
      <c r="B80" s="71"/>
      <c r="C80" s="72">
        <f>SUM(C68:C69)</f>
        <v>575381395</v>
      </c>
      <c r="D80" s="72">
        <f aca="true" t="shared" si="11" ref="D80:L80">SUM(D68:D69)</f>
        <v>514965952</v>
      </c>
      <c r="E80" s="73">
        <f t="shared" si="11"/>
        <v>500037061</v>
      </c>
      <c r="F80" s="74">
        <f t="shared" si="11"/>
        <v>711902126</v>
      </c>
      <c r="G80" s="72">
        <f t="shared" si="11"/>
        <v>433674479</v>
      </c>
      <c r="H80" s="72">
        <f>SUM(H68:H69)</f>
        <v>167593485</v>
      </c>
      <c r="I80" s="75">
        <f t="shared" si="11"/>
        <v>479227085</v>
      </c>
      <c r="J80" s="76">
        <f t="shared" si="11"/>
        <v>686906503</v>
      </c>
      <c r="K80" s="72">
        <f t="shared" si="11"/>
        <v>872544941</v>
      </c>
      <c r="L80" s="73">
        <f t="shared" si="11"/>
        <v>879570495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0.2436807125636159</v>
      </c>
      <c r="D82" s="95">
        <f t="shared" si="12"/>
        <v>0.3722292586044997</v>
      </c>
      <c r="E82" s="96">
        <f t="shared" si="12"/>
        <v>0.23732976064307928</v>
      </c>
      <c r="F82" s="97">
        <f t="shared" si="12"/>
        <v>0.5421141473098591</v>
      </c>
      <c r="G82" s="95">
        <f t="shared" si="12"/>
        <v>0.1521924096201289</v>
      </c>
      <c r="H82" s="95">
        <f t="shared" si="12"/>
        <v>0.1954096713995677</v>
      </c>
      <c r="I82" s="98">
        <f t="shared" si="12"/>
        <v>5.033517810106431</v>
      </c>
      <c r="J82" s="99">
        <f t="shared" si="12"/>
        <v>0.30692444869590724</v>
      </c>
      <c r="K82" s="95">
        <f t="shared" si="12"/>
        <v>0.40250994948708</v>
      </c>
      <c r="L82" s="96">
        <f t="shared" si="12"/>
        <v>0.3745256763022073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0.07485165427703962</v>
      </c>
      <c r="D83" s="95">
        <f t="shared" si="13"/>
        <v>0.16827704728657084</v>
      </c>
      <c r="E83" s="96">
        <f t="shared" si="13"/>
        <v>0.10317341853241271</v>
      </c>
      <c r="F83" s="97">
        <f t="shared" si="13"/>
        <v>0.2646150149693237</v>
      </c>
      <c r="G83" s="95">
        <f t="shared" si="13"/>
        <v>0.10683904689720052</v>
      </c>
      <c r="H83" s="95">
        <f t="shared" si="13"/>
        <v>0</v>
      </c>
      <c r="I83" s="98">
        <f t="shared" si="13"/>
        <v>0.44108862085706196</v>
      </c>
      <c r="J83" s="99">
        <f t="shared" si="13"/>
        <v>0.1981260311752228</v>
      </c>
      <c r="K83" s="95">
        <f t="shared" si="13"/>
        <v>0.1435214756159312</v>
      </c>
      <c r="L83" s="96">
        <f t="shared" si="13"/>
        <v>0.14541554784630156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0.01</v>
      </c>
      <c r="D84" s="95">
        <f t="shared" si="14"/>
        <v>0.004</v>
      </c>
      <c r="E84" s="96">
        <f t="shared" si="14"/>
        <v>0.005</v>
      </c>
      <c r="F84" s="97">
        <f t="shared" si="14"/>
        <v>0.022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0.016</v>
      </c>
      <c r="K84" s="95">
        <f t="shared" si="14"/>
        <v>0.017</v>
      </c>
      <c r="L84" s="96">
        <f t="shared" si="14"/>
        <v>0.017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0.01</v>
      </c>
      <c r="D85" s="95">
        <f t="shared" si="15"/>
        <v>0.01</v>
      </c>
      <c r="E85" s="96">
        <f t="shared" si="15"/>
        <v>0.01</v>
      </c>
      <c r="F85" s="97">
        <f t="shared" si="15"/>
        <v>0.03</v>
      </c>
      <c r="G85" s="95">
        <f t="shared" si="15"/>
        <v>0</v>
      </c>
      <c r="H85" s="95">
        <f t="shared" si="15"/>
        <v>0</v>
      </c>
      <c r="I85" s="98">
        <f t="shared" si="15"/>
        <v>0.02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>
        <v>2203307</v>
      </c>
      <c r="G89" s="6"/>
      <c r="H89" s="6">
        <v>9286</v>
      </c>
      <c r="I89" s="9"/>
      <c r="J89" s="10">
        <v>9666</v>
      </c>
      <c r="K89" s="6">
        <v>169303</v>
      </c>
      <c r="L89" s="26">
        <v>180037</v>
      </c>
    </row>
    <row r="90" spans="1:12" ht="13.5">
      <c r="A90" s="86" t="s">
        <v>49</v>
      </c>
      <c r="B90" s="94"/>
      <c r="C90" s="11"/>
      <c r="D90" s="11"/>
      <c r="E90" s="12"/>
      <c r="F90" s="13">
        <v>13451320</v>
      </c>
      <c r="G90" s="11"/>
      <c r="H90" s="11">
        <v>17413970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>
        <v>180539750</v>
      </c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>
        <v>237022345</v>
      </c>
      <c r="G92" s="6"/>
      <c r="H92" s="6">
        <v>1748269</v>
      </c>
      <c r="I92" s="9"/>
      <c r="J92" s="10">
        <v>184804065</v>
      </c>
      <c r="K92" s="6">
        <v>199192989</v>
      </c>
      <c r="L92" s="26">
        <v>205855911</v>
      </c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252676972</v>
      </c>
      <c r="G93" s="72">
        <f t="shared" si="16"/>
        <v>0</v>
      </c>
      <c r="H93" s="72">
        <f>SUM(H89:H92)</f>
        <v>199711275</v>
      </c>
      <c r="I93" s="75">
        <f t="shared" si="16"/>
        <v>0</v>
      </c>
      <c r="J93" s="76">
        <f t="shared" si="16"/>
        <v>184813731</v>
      </c>
      <c r="K93" s="72">
        <f t="shared" si="16"/>
        <v>199362292</v>
      </c>
      <c r="L93" s="121">
        <f t="shared" si="16"/>
        <v>206035948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92159112</v>
      </c>
      <c r="D5" s="40">
        <f aca="true" t="shared" si="0" ref="D5:L5">SUM(D11:D18)</f>
        <v>255061199</v>
      </c>
      <c r="E5" s="41">
        <f t="shared" si="0"/>
        <v>347418948</v>
      </c>
      <c r="F5" s="42">
        <f t="shared" si="0"/>
        <v>309684952</v>
      </c>
      <c r="G5" s="40">
        <f t="shared" si="0"/>
        <v>195203730</v>
      </c>
      <c r="H5" s="40">
        <f>SUM(H11:H18)</f>
        <v>145271712</v>
      </c>
      <c r="I5" s="43">
        <f t="shared" si="0"/>
        <v>182459910</v>
      </c>
      <c r="J5" s="44">
        <f t="shared" si="0"/>
        <v>258823409</v>
      </c>
      <c r="K5" s="40">
        <f t="shared" si="0"/>
        <v>256452249</v>
      </c>
      <c r="L5" s="41">
        <f t="shared" si="0"/>
        <v>263779061</v>
      </c>
    </row>
    <row r="6" spans="1:12" ht="13.5">
      <c r="A6" s="46" t="s">
        <v>19</v>
      </c>
      <c r="B6" s="47"/>
      <c r="C6" s="6">
        <v>1511895</v>
      </c>
      <c r="D6" s="6">
        <v>41652944</v>
      </c>
      <c r="E6" s="7">
        <v>35217400</v>
      </c>
      <c r="F6" s="8">
        <v>31638232</v>
      </c>
      <c r="G6" s="6">
        <v>32896977</v>
      </c>
      <c r="H6" s="6">
        <v>25373497</v>
      </c>
      <c r="I6" s="9">
        <v>26268002</v>
      </c>
      <c r="J6" s="10">
        <v>18151996</v>
      </c>
      <c r="K6" s="6">
        <v>36018273</v>
      </c>
      <c r="L6" s="7">
        <v>38254992</v>
      </c>
    </row>
    <row r="7" spans="1:12" ht="13.5">
      <c r="A7" s="46" t="s">
        <v>20</v>
      </c>
      <c r="B7" s="47"/>
      <c r="C7" s="6">
        <v>54468462</v>
      </c>
      <c r="D7" s="6">
        <v>52461319</v>
      </c>
      <c r="E7" s="7">
        <v>32255964</v>
      </c>
      <c r="F7" s="8">
        <v>10043559</v>
      </c>
      <c r="G7" s="6">
        <v>15608559</v>
      </c>
      <c r="H7" s="6">
        <v>11723006</v>
      </c>
      <c r="I7" s="9">
        <v>11983266</v>
      </c>
      <c r="J7" s="10">
        <v>25900000</v>
      </c>
      <c r="K7" s="6">
        <v>7000000</v>
      </c>
      <c r="L7" s="7">
        <v>23000000</v>
      </c>
    </row>
    <row r="8" spans="1:12" ht="13.5">
      <c r="A8" s="46" t="s">
        <v>21</v>
      </c>
      <c r="B8" s="47"/>
      <c r="C8" s="6">
        <v>7673661</v>
      </c>
      <c r="D8" s="6">
        <v>30273590</v>
      </c>
      <c r="E8" s="7">
        <v>48207964</v>
      </c>
      <c r="F8" s="8">
        <v>20400000</v>
      </c>
      <c r="G8" s="6">
        <v>18350000</v>
      </c>
      <c r="H8" s="6">
        <v>18650266</v>
      </c>
      <c r="I8" s="9">
        <v>37190714</v>
      </c>
      <c r="J8" s="10">
        <v>43500000</v>
      </c>
      <c r="K8" s="6">
        <v>42000000</v>
      </c>
      <c r="L8" s="7">
        <v>67000000</v>
      </c>
    </row>
    <row r="9" spans="1:12" ht="13.5">
      <c r="A9" s="46" t="s">
        <v>22</v>
      </c>
      <c r="B9" s="47"/>
      <c r="C9" s="6">
        <v>5112541</v>
      </c>
      <c r="D9" s="6">
        <v>13621760</v>
      </c>
      <c r="E9" s="7">
        <v>35260276</v>
      </c>
      <c r="F9" s="8">
        <v>21362610</v>
      </c>
      <c r="G9" s="6">
        <v>21343978</v>
      </c>
      <c r="H9" s="6">
        <v>32516131</v>
      </c>
      <c r="I9" s="9">
        <v>32481656</v>
      </c>
      <c r="J9" s="10">
        <v>68324413</v>
      </c>
      <c r="K9" s="6">
        <v>80471684</v>
      </c>
      <c r="L9" s="7">
        <v>26924351</v>
      </c>
    </row>
    <row r="10" spans="1:12" ht="13.5">
      <c r="A10" s="46" t="s">
        <v>23</v>
      </c>
      <c r="B10" s="47"/>
      <c r="C10" s="6"/>
      <c r="D10" s="6"/>
      <c r="E10" s="7"/>
      <c r="F10" s="8"/>
      <c r="G10" s="6"/>
      <c r="H10" s="6"/>
      <c r="I10" s="9"/>
      <c r="J10" s="10">
        <v>20000000</v>
      </c>
      <c r="K10" s="6">
        <v>40000000</v>
      </c>
      <c r="L10" s="7">
        <v>40000000</v>
      </c>
    </row>
    <row r="11" spans="1:12" ht="13.5">
      <c r="A11" s="48" t="s">
        <v>24</v>
      </c>
      <c r="B11" s="47"/>
      <c r="C11" s="21">
        <f>SUM(C6:C10)</f>
        <v>68766559</v>
      </c>
      <c r="D11" s="21">
        <f aca="true" t="shared" si="1" ref="D11:L11">SUM(D6:D10)</f>
        <v>138009613</v>
      </c>
      <c r="E11" s="22">
        <f t="shared" si="1"/>
        <v>150941604</v>
      </c>
      <c r="F11" s="23">
        <f t="shared" si="1"/>
        <v>83444401</v>
      </c>
      <c r="G11" s="21">
        <f t="shared" si="1"/>
        <v>88199514</v>
      </c>
      <c r="H11" s="21">
        <f>SUM(H6:H10)</f>
        <v>88262900</v>
      </c>
      <c r="I11" s="24">
        <f t="shared" si="1"/>
        <v>107923638</v>
      </c>
      <c r="J11" s="25">
        <f t="shared" si="1"/>
        <v>175876409</v>
      </c>
      <c r="K11" s="21">
        <f t="shared" si="1"/>
        <v>205489957</v>
      </c>
      <c r="L11" s="22">
        <f t="shared" si="1"/>
        <v>195179343</v>
      </c>
    </row>
    <row r="12" spans="1:12" ht="13.5">
      <c r="A12" s="49" t="s">
        <v>25</v>
      </c>
      <c r="B12" s="39"/>
      <c r="C12" s="6">
        <v>7826266</v>
      </c>
      <c r="D12" s="6">
        <v>19592287</v>
      </c>
      <c r="E12" s="7">
        <v>11272321</v>
      </c>
      <c r="F12" s="8">
        <v>12622737</v>
      </c>
      <c r="G12" s="6">
        <v>12646779</v>
      </c>
      <c r="H12" s="6">
        <v>10630404</v>
      </c>
      <c r="I12" s="9">
        <v>13113293</v>
      </c>
      <c r="J12" s="10">
        <v>13700000</v>
      </c>
      <c r="K12" s="6">
        <v>15522614</v>
      </c>
      <c r="L12" s="7">
        <v>22510983</v>
      </c>
    </row>
    <row r="13" spans="1:12" ht="13.5">
      <c r="A13" s="49" t="s">
        <v>26</v>
      </c>
      <c r="B13" s="39"/>
      <c r="C13" s="11"/>
      <c r="D13" s="11">
        <v>239184</v>
      </c>
      <c r="E13" s="12">
        <v>1005920</v>
      </c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12824339</v>
      </c>
      <c r="D15" s="6">
        <v>70323403</v>
      </c>
      <c r="E15" s="7">
        <v>180554161</v>
      </c>
      <c r="F15" s="8">
        <v>197791414</v>
      </c>
      <c r="G15" s="6">
        <v>92341938</v>
      </c>
      <c r="H15" s="6">
        <v>44399941</v>
      </c>
      <c r="I15" s="9">
        <v>59177947</v>
      </c>
      <c r="J15" s="10">
        <v>62247000</v>
      </c>
      <c r="K15" s="6">
        <v>35439678</v>
      </c>
      <c r="L15" s="7">
        <v>46088735</v>
      </c>
    </row>
    <row r="16" spans="1:12" ht="13.5">
      <c r="A16" s="50" t="s">
        <v>30</v>
      </c>
      <c r="B16" s="51"/>
      <c r="C16" s="6"/>
      <c r="D16" s="6">
        <v>57391</v>
      </c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2741948</v>
      </c>
      <c r="D18" s="16">
        <v>26839321</v>
      </c>
      <c r="E18" s="17">
        <v>3644942</v>
      </c>
      <c r="F18" s="18">
        <v>15826400</v>
      </c>
      <c r="G18" s="16">
        <v>2015499</v>
      </c>
      <c r="H18" s="16">
        <v>1978467</v>
      </c>
      <c r="I18" s="19">
        <v>2245032</v>
      </c>
      <c r="J18" s="20">
        <v>7000000</v>
      </c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131393981</v>
      </c>
      <c r="D20" s="53">
        <f aca="true" t="shared" si="2" ref="D20:L20">SUM(D26:D33)</f>
        <v>143807239</v>
      </c>
      <c r="E20" s="54">
        <f t="shared" si="2"/>
        <v>123271115</v>
      </c>
      <c r="F20" s="55">
        <f t="shared" si="2"/>
        <v>115283646</v>
      </c>
      <c r="G20" s="53">
        <f t="shared" si="2"/>
        <v>80304120</v>
      </c>
      <c r="H20" s="53">
        <f>SUM(H26:H33)</f>
        <v>63863931</v>
      </c>
      <c r="I20" s="56">
        <f t="shared" si="2"/>
        <v>63128822</v>
      </c>
      <c r="J20" s="57">
        <f t="shared" si="2"/>
        <v>35054656</v>
      </c>
      <c r="K20" s="53">
        <f t="shared" si="2"/>
        <v>27666749</v>
      </c>
      <c r="L20" s="54">
        <f t="shared" si="2"/>
        <v>39000939</v>
      </c>
    </row>
    <row r="21" spans="1:12" ht="13.5">
      <c r="A21" s="46" t="s">
        <v>19</v>
      </c>
      <c r="B21" s="47"/>
      <c r="C21" s="6">
        <v>32432103</v>
      </c>
      <c r="D21" s="6">
        <v>20675383</v>
      </c>
      <c r="E21" s="7">
        <v>21013002</v>
      </c>
      <c r="F21" s="8">
        <v>12200000</v>
      </c>
      <c r="G21" s="6">
        <v>10300000</v>
      </c>
      <c r="H21" s="6">
        <v>12277920</v>
      </c>
      <c r="I21" s="9">
        <v>11372167</v>
      </c>
      <c r="J21" s="10"/>
      <c r="K21" s="6"/>
      <c r="L21" s="7"/>
    </row>
    <row r="22" spans="1:12" ht="13.5">
      <c r="A22" s="46" t="s">
        <v>20</v>
      </c>
      <c r="B22" s="47"/>
      <c r="C22" s="6">
        <v>14910</v>
      </c>
      <c r="D22" s="6">
        <v>7000624</v>
      </c>
      <c r="E22" s="7">
        <v>3412675</v>
      </c>
      <c r="F22" s="8">
        <v>21336071</v>
      </c>
      <c r="G22" s="6">
        <v>1870000</v>
      </c>
      <c r="H22" s="6">
        <v>561465</v>
      </c>
      <c r="I22" s="9">
        <v>375884</v>
      </c>
      <c r="J22" s="10"/>
      <c r="K22" s="6"/>
      <c r="L22" s="7">
        <v>10020118</v>
      </c>
    </row>
    <row r="23" spans="1:12" ht="13.5">
      <c r="A23" s="46" t="s">
        <v>21</v>
      </c>
      <c r="B23" s="47"/>
      <c r="C23" s="6">
        <v>21773687</v>
      </c>
      <c r="D23" s="6">
        <v>57360133</v>
      </c>
      <c r="E23" s="7">
        <v>37838130</v>
      </c>
      <c r="F23" s="8">
        <v>24000000</v>
      </c>
      <c r="G23" s="6">
        <v>22000000</v>
      </c>
      <c r="H23" s="6">
        <v>15985030</v>
      </c>
      <c r="I23" s="9">
        <v>15380218</v>
      </c>
      <c r="J23" s="10">
        <v>4500000</v>
      </c>
      <c r="K23" s="6"/>
      <c r="L23" s="7"/>
    </row>
    <row r="24" spans="1:12" ht="13.5">
      <c r="A24" s="46" t="s">
        <v>22</v>
      </c>
      <c r="B24" s="47"/>
      <c r="C24" s="6">
        <v>20191062</v>
      </c>
      <c r="D24" s="6">
        <v>15440983</v>
      </c>
      <c r="E24" s="7">
        <v>17488346</v>
      </c>
      <c r="F24" s="8">
        <v>1300000</v>
      </c>
      <c r="G24" s="6">
        <v>400000</v>
      </c>
      <c r="H24" s="6">
        <v>584092</v>
      </c>
      <c r="I24" s="9">
        <v>584092</v>
      </c>
      <c r="J24" s="10"/>
      <c r="K24" s="6"/>
      <c r="L24" s="7"/>
    </row>
    <row r="25" spans="1:12" ht="13.5">
      <c r="A25" s="46" t="s">
        <v>23</v>
      </c>
      <c r="B25" s="47"/>
      <c r="C25" s="6">
        <v>10070028</v>
      </c>
      <c r="D25" s="6">
        <v>2482766</v>
      </c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84481790</v>
      </c>
      <c r="D26" s="21">
        <f t="shared" si="3"/>
        <v>102959889</v>
      </c>
      <c r="E26" s="22">
        <f t="shared" si="3"/>
        <v>79752153</v>
      </c>
      <c r="F26" s="23">
        <f t="shared" si="3"/>
        <v>58836071</v>
      </c>
      <c r="G26" s="21">
        <f t="shared" si="3"/>
        <v>34570000</v>
      </c>
      <c r="H26" s="21">
        <f>SUM(H21:H25)</f>
        <v>29408507</v>
      </c>
      <c r="I26" s="24">
        <f t="shared" si="3"/>
        <v>27712361</v>
      </c>
      <c r="J26" s="25">
        <f t="shared" si="3"/>
        <v>4500000</v>
      </c>
      <c r="K26" s="21">
        <f t="shared" si="3"/>
        <v>0</v>
      </c>
      <c r="L26" s="22">
        <f t="shared" si="3"/>
        <v>10020118</v>
      </c>
    </row>
    <row r="27" spans="1:12" ht="13.5">
      <c r="A27" s="49" t="s">
        <v>25</v>
      </c>
      <c r="B27" s="59"/>
      <c r="C27" s="6">
        <v>42755149</v>
      </c>
      <c r="D27" s="6">
        <v>17554580</v>
      </c>
      <c r="E27" s="7">
        <v>41179199</v>
      </c>
      <c r="F27" s="8">
        <v>51847575</v>
      </c>
      <c r="G27" s="6">
        <v>43703350</v>
      </c>
      <c r="H27" s="6">
        <v>32464172</v>
      </c>
      <c r="I27" s="9">
        <v>33585725</v>
      </c>
      <c r="J27" s="10">
        <v>25258841</v>
      </c>
      <c r="K27" s="6">
        <v>24028049</v>
      </c>
      <c r="L27" s="7">
        <v>25158571</v>
      </c>
    </row>
    <row r="28" spans="1:12" ht="13.5">
      <c r="A28" s="49" t="s">
        <v>26</v>
      </c>
      <c r="B28" s="59"/>
      <c r="C28" s="11"/>
      <c r="D28" s="11">
        <v>1346733</v>
      </c>
      <c r="E28" s="12">
        <v>400299</v>
      </c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4157042</v>
      </c>
      <c r="D30" s="6">
        <v>21946037</v>
      </c>
      <c r="E30" s="7">
        <v>1939464</v>
      </c>
      <c r="F30" s="8">
        <v>4600000</v>
      </c>
      <c r="G30" s="6">
        <v>2030770</v>
      </c>
      <c r="H30" s="6">
        <v>1991252</v>
      </c>
      <c r="I30" s="9">
        <v>1830736</v>
      </c>
      <c r="J30" s="10">
        <v>5295815</v>
      </c>
      <c r="K30" s="6">
        <v>3638700</v>
      </c>
      <c r="L30" s="7">
        <v>3822250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33943998</v>
      </c>
      <c r="D36" s="6">
        <f t="shared" si="4"/>
        <v>62328327</v>
      </c>
      <c r="E36" s="7">
        <f t="shared" si="4"/>
        <v>56230402</v>
      </c>
      <c r="F36" s="8">
        <f t="shared" si="4"/>
        <v>43838232</v>
      </c>
      <c r="G36" s="6">
        <f t="shared" si="4"/>
        <v>43196977</v>
      </c>
      <c r="H36" s="6">
        <f>H6+H21</f>
        <v>37651417</v>
      </c>
      <c r="I36" s="9">
        <f t="shared" si="4"/>
        <v>37640169</v>
      </c>
      <c r="J36" s="10">
        <f t="shared" si="4"/>
        <v>18151996</v>
      </c>
      <c r="K36" s="6">
        <f t="shared" si="4"/>
        <v>36018273</v>
      </c>
      <c r="L36" s="7">
        <f t="shared" si="4"/>
        <v>38254992</v>
      </c>
    </row>
    <row r="37" spans="1:12" ht="13.5">
      <c r="A37" s="46" t="s">
        <v>20</v>
      </c>
      <c r="B37" s="47"/>
      <c r="C37" s="6">
        <f t="shared" si="4"/>
        <v>54483372</v>
      </c>
      <c r="D37" s="6">
        <f t="shared" si="4"/>
        <v>59461943</v>
      </c>
      <c r="E37" s="7">
        <f t="shared" si="4"/>
        <v>35668639</v>
      </c>
      <c r="F37" s="8">
        <f t="shared" si="4"/>
        <v>31379630</v>
      </c>
      <c r="G37" s="6">
        <f t="shared" si="4"/>
        <v>17478559</v>
      </c>
      <c r="H37" s="6">
        <f>H7+H22</f>
        <v>12284471</v>
      </c>
      <c r="I37" s="9">
        <f t="shared" si="4"/>
        <v>12359150</v>
      </c>
      <c r="J37" s="10">
        <f t="shared" si="4"/>
        <v>25900000</v>
      </c>
      <c r="K37" s="6">
        <f t="shared" si="4"/>
        <v>7000000</v>
      </c>
      <c r="L37" s="7">
        <f t="shared" si="4"/>
        <v>33020118</v>
      </c>
    </row>
    <row r="38" spans="1:12" ht="13.5">
      <c r="A38" s="46" t="s">
        <v>21</v>
      </c>
      <c r="B38" s="47"/>
      <c r="C38" s="6">
        <f t="shared" si="4"/>
        <v>29447348</v>
      </c>
      <c r="D38" s="6">
        <f t="shared" si="4"/>
        <v>87633723</v>
      </c>
      <c r="E38" s="7">
        <f t="shared" si="4"/>
        <v>86046094</v>
      </c>
      <c r="F38" s="8">
        <f t="shared" si="4"/>
        <v>44400000</v>
      </c>
      <c r="G38" s="6">
        <f t="shared" si="4"/>
        <v>40350000</v>
      </c>
      <c r="H38" s="6">
        <f>H8+H23</f>
        <v>34635296</v>
      </c>
      <c r="I38" s="9">
        <f t="shared" si="4"/>
        <v>52570932</v>
      </c>
      <c r="J38" s="10">
        <f t="shared" si="4"/>
        <v>48000000</v>
      </c>
      <c r="K38" s="6">
        <f t="shared" si="4"/>
        <v>42000000</v>
      </c>
      <c r="L38" s="7">
        <f t="shared" si="4"/>
        <v>67000000</v>
      </c>
    </row>
    <row r="39" spans="1:12" ht="13.5">
      <c r="A39" s="46" t="s">
        <v>22</v>
      </c>
      <c r="B39" s="47"/>
      <c r="C39" s="6">
        <f t="shared" si="4"/>
        <v>25303603</v>
      </c>
      <c r="D39" s="6">
        <f t="shared" si="4"/>
        <v>29062743</v>
      </c>
      <c r="E39" s="7">
        <f t="shared" si="4"/>
        <v>52748622</v>
      </c>
      <c r="F39" s="8">
        <f t="shared" si="4"/>
        <v>22662610</v>
      </c>
      <c r="G39" s="6">
        <f t="shared" si="4"/>
        <v>21743978</v>
      </c>
      <c r="H39" s="6">
        <f>H9+H24</f>
        <v>33100223</v>
      </c>
      <c r="I39" s="9">
        <f t="shared" si="4"/>
        <v>33065748</v>
      </c>
      <c r="J39" s="10">
        <f t="shared" si="4"/>
        <v>68324413</v>
      </c>
      <c r="K39" s="6">
        <f t="shared" si="4"/>
        <v>80471684</v>
      </c>
      <c r="L39" s="7">
        <f t="shared" si="4"/>
        <v>26924351</v>
      </c>
    </row>
    <row r="40" spans="1:12" ht="13.5">
      <c r="A40" s="46" t="s">
        <v>23</v>
      </c>
      <c r="B40" s="47"/>
      <c r="C40" s="6">
        <f t="shared" si="4"/>
        <v>10070028</v>
      </c>
      <c r="D40" s="6">
        <f t="shared" si="4"/>
        <v>2482766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20000000</v>
      </c>
      <c r="K40" s="6">
        <f t="shared" si="4"/>
        <v>40000000</v>
      </c>
      <c r="L40" s="7">
        <f t="shared" si="4"/>
        <v>40000000</v>
      </c>
    </row>
    <row r="41" spans="1:12" ht="13.5">
      <c r="A41" s="48" t="s">
        <v>24</v>
      </c>
      <c r="B41" s="47"/>
      <c r="C41" s="21">
        <f>SUM(C36:C40)</f>
        <v>153248349</v>
      </c>
      <c r="D41" s="21">
        <f aca="true" t="shared" si="5" ref="D41:L41">SUM(D36:D40)</f>
        <v>240969502</v>
      </c>
      <c r="E41" s="22">
        <f t="shared" si="5"/>
        <v>230693757</v>
      </c>
      <c r="F41" s="23">
        <f t="shared" si="5"/>
        <v>142280472</v>
      </c>
      <c r="G41" s="21">
        <f t="shared" si="5"/>
        <v>122769514</v>
      </c>
      <c r="H41" s="21">
        <f>SUM(H36:H40)</f>
        <v>117671407</v>
      </c>
      <c r="I41" s="24">
        <f t="shared" si="5"/>
        <v>135635999</v>
      </c>
      <c r="J41" s="25">
        <f t="shared" si="5"/>
        <v>180376409</v>
      </c>
      <c r="K41" s="21">
        <f t="shared" si="5"/>
        <v>205489957</v>
      </c>
      <c r="L41" s="22">
        <f t="shared" si="5"/>
        <v>205199461</v>
      </c>
    </row>
    <row r="42" spans="1:12" ht="13.5">
      <c r="A42" s="49" t="s">
        <v>25</v>
      </c>
      <c r="B42" s="39"/>
      <c r="C42" s="6">
        <f t="shared" si="4"/>
        <v>50581415</v>
      </c>
      <c r="D42" s="6">
        <f t="shared" si="4"/>
        <v>37146867</v>
      </c>
      <c r="E42" s="61">
        <f t="shared" si="4"/>
        <v>52451520</v>
      </c>
      <c r="F42" s="62">
        <f t="shared" si="4"/>
        <v>64470312</v>
      </c>
      <c r="G42" s="60">
        <f t="shared" si="4"/>
        <v>56350129</v>
      </c>
      <c r="H42" s="60">
        <f t="shared" si="4"/>
        <v>43094576</v>
      </c>
      <c r="I42" s="63">
        <f t="shared" si="4"/>
        <v>46699018</v>
      </c>
      <c r="J42" s="64">
        <f t="shared" si="4"/>
        <v>38958841</v>
      </c>
      <c r="K42" s="60">
        <f t="shared" si="4"/>
        <v>39550663</v>
      </c>
      <c r="L42" s="61">
        <f t="shared" si="4"/>
        <v>47669554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1585917</v>
      </c>
      <c r="E43" s="65">
        <f t="shared" si="4"/>
        <v>1406219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16981381</v>
      </c>
      <c r="D45" s="6">
        <f t="shared" si="4"/>
        <v>92269440</v>
      </c>
      <c r="E45" s="61">
        <f t="shared" si="4"/>
        <v>182493625</v>
      </c>
      <c r="F45" s="62">
        <f t="shared" si="4"/>
        <v>202391414</v>
      </c>
      <c r="G45" s="60">
        <f t="shared" si="4"/>
        <v>94372708</v>
      </c>
      <c r="H45" s="60">
        <f t="shared" si="4"/>
        <v>46391193</v>
      </c>
      <c r="I45" s="63">
        <f t="shared" si="4"/>
        <v>61008683</v>
      </c>
      <c r="J45" s="64">
        <f t="shared" si="4"/>
        <v>67542815</v>
      </c>
      <c r="K45" s="60">
        <f t="shared" si="4"/>
        <v>39078378</v>
      </c>
      <c r="L45" s="61">
        <f t="shared" si="4"/>
        <v>49910985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57391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2741948</v>
      </c>
      <c r="D48" s="6">
        <f t="shared" si="4"/>
        <v>26839321</v>
      </c>
      <c r="E48" s="61">
        <f t="shared" si="4"/>
        <v>3644942</v>
      </c>
      <c r="F48" s="62">
        <f t="shared" si="4"/>
        <v>15826400</v>
      </c>
      <c r="G48" s="60">
        <f t="shared" si="4"/>
        <v>2015499</v>
      </c>
      <c r="H48" s="60">
        <f t="shared" si="4"/>
        <v>1978467</v>
      </c>
      <c r="I48" s="63">
        <f t="shared" si="4"/>
        <v>2245032</v>
      </c>
      <c r="J48" s="64">
        <f t="shared" si="4"/>
        <v>7000000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223553093</v>
      </c>
      <c r="D49" s="72">
        <f aca="true" t="shared" si="6" ref="D49:L49">SUM(D41:D48)</f>
        <v>398868438</v>
      </c>
      <c r="E49" s="73">
        <f t="shared" si="6"/>
        <v>470690063</v>
      </c>
      <c r="F49" s="74">
        <f t="shared" si="6"/>
        <v>424968598</v>
      </c>
      <c r="G49" s="72">
        <f t="shared" si="6"/>
        <v>275507850</v>
      </c>
      <c r="H49" s="72">
        <f>SUM(H41:H48)</f>
        <v>209135643</v>
      </c>
      <c r="I49" s="75">
        <f t="shared" si="6"/>
        <v>245588732</v>
      </c>
      <c r="J49" s="76">
        <f t="shared" si="6"/>
        <v>293878065</v>
      </c>
      <c r="K49" s="72">
        <f t="shared" si="6"/>
        <v>284118998</v>
      </c>
      <c r="L49" s="73">
        <f t="shared" si="6"/>
        <v>302780000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2192907196</v>
      </c>
      <c r="D52" s="6">
        <v>2154408416</v>
      </c>
      <c r="E52" s="7">
        <v>2240876106</v>
      </c>
      <c r="F52" s="8">
        <v>1987835615</v>
      </c>
      <c r="G52" s="6">
        <v>1986944360</v>
      </c>
      <c r="H52" s="6"/>
      <c r="I52" s="9">
        <v>2182792580</v>
      </c>
      <c r="J52" s="10">
        <v>1975936802</v>
      </c>
      <c r="K52" s="6">
        <v>1965883960</v>
      </c>
      <c r="L52" s="7">
        <v>1960394215</v>
      </c>
    </row>
    <row r="53" spans="1:12" ht="13.5">
      <c r="A53" s="79" t="s">
        <v>20</v>
      </c>
      <c r="B53" s="47"/>
      <c r="C53" s="6">
        <v>1072194400</v>
      </c>
      <c r="D53" s="6">
        <v>1088666234</v>
      </c>
      <c r="E53" s="7">
        <v>1095177235</v>
      </c>
      <c r="F53" s="8">
        <v>1087980880</v>
      </c>
      <c r="G53" s="6">
        <v>1074079808</v>
      </c>
      <c r="H53" s="6"/>
      <c r="I53" s="9">
        <v>1029962542</v>
      </c>
      <c r="J53" s="10">
        <v>1081903551</v>
      </c>
      <c r="K53" s="6">
        <v>1077071605</v>
      </c>
      <c r="L53" s="7">
        <v>1098857235</v>
      </c>
    </row>
    <row r="54" spans="1:12" ht="13.5">
      <c r="A54" s="79" t="s">
        <v>21</v>
      </c>
      <c r="B54" s="47"/>
      <c r="C54" s="6">
        <v>489514254</v>
      </c>
      <c r="D54" s="6">
        <v>458365518</v>
      </c>
      <c r="E54" s="7">
        <v>583372412</v>
      </c>
      <c r="F54" s="8">
        <v>529777773</v>
      </c>
      <c r="G54" s="6">
        <v>524228005</v>
      </c>
      <c r="H54" s="6"/>
      <c r="I54" s="9">
        <v>513677016</v>
      </c>
      <c r="J54" s="10">
        <v>554925675</v>
      </c>
      <c r="K54" s="6">
        <v>585600308</v>
      </c>
      <c r="L54" s="7">
        <v>641846820</v>
      </c>
    </row>
    <row r="55" spans="1:12" ht="13.5">
      <c r="A55" s="79" t="s">
        <v>22</v>
      </c>
      <c r="B55" s="47"/>
      <c r="C55" s="6">
        <v>560640479</v>
      </c>
      <c r="D55" s="6">
        <v>478629592</v>
      </c>
      <c r="E55" s="7">
        <v>574633479</v>
      </c>
      <c r="F55" s="8">
        <v>629565519</v>
      </c>
      <c r="G55" s="6">
        <v>628368888</v>
      </c>
      <c r="H55" s="6"/>
      <c r="I55" s="9">
        <v>481559115</v>
      </c>
      <c r="J55" s="10">
        <v>684887261</v>
      </c>
      <c r="K55" s="6">
        <v>756074558</v>
      </c>
      <c r="L55" s="7">
        <v>774255653</v>
      </c>
    </row>
    <row r="56" spans="1:12" ht="13.5">
      <c r="A56" s="79" t="s">
        <v>23</v>
      </c>
      <c r="B56" s="47"/>
      <c r="C56" s="6">
        <v>167150949</v>
      </c>
      <c r="D56" s="6">
        <v>2482766</v>
      </c>
      <c r="E56" s="7"/>
      <c r="F56" s="8">
        <v>206597876</v>
      </c>
      <c r="G56" s="6">
        <v>200597962</v>
      </c>
      <c r="H56" s="6"/>
      <c r="I56" s="9"/>
      <c r="J56" s="10">
        <v>202453265</v>
      </c>
      <c r="K56" s="6">
        <v>202427642</v>
      </c>
      <c r="L56" s="7">
        <v>202413411</v>
      </c>
    </row>
    <row r="57" spans="1:12" ht="13.5">
      <c r="A57" s="80" t="s">
        <v>24</v>
      </c>
      <c r="B57" s="47"/>
      <c r="C57" s="21">
        <f>SUM(C52:C56)</f>
        <v>4482407278</v>
      </c>
      <c r="D57" s="21">
        <f aca="true" t="shared" si="7" ref="D57:L57">SUM(D52:D56)</f>
        <v>4182552526</v>
      </c>
      <c r="E57" s="22">
        <f t="shared" si="7"/>
        <v>4494059232</v>
      </c>
      <c r="F57" s="23">
        <f t="shared" si="7"/>
        <v>4441757663</v>
      </c>
      <c r="G57" s="21">
        <f t="shared" si="7"/>
        <v>4414219023</v>
      </c>
      <c r="H57" s="21">
        <f>SUM(H52:H56)</f>
        <v>0</v>
      </c>
      <c r="I57" s="24">
        <f t="shared" si="7"/>
        <v>4207991253</v>
      </c>
      <c r="J57" s="25">
        <f t="shared" si="7"/>
        <v>4500106554</v>
      </c>
      <c r="K57" s="21">
        <f t="shared" si="7"/>
        <v>4587058073</v>
      </c>
      <c r="L57" s="22">
        <f t="shared" si="7"/>
        <v>4677767334</v>
      </c>
    </row>
    <row r="58" spans="1:12" ht="13.5">
      <c r="A58" s="77" t="s">
        <v>25</v>
      </c>
      <c r="B58" s="39"/>
      <c r="C58" s="6">
        <v>704995023</v>
      </c>
      <c r="D58" s="6">
        <v>581099143</v>
      </c>
      <c r="E58" s="7">
        <v>728313003</v>
      </c>
      <c r="F58" s="8">
        <v>923062348</v>
      </c>
      <c r="G58" s="6">
        <v>832906228</v>
      </c>
      <c r="H58" s="6"/>
      <c r="I58" s="9">
        <v>661032058</v>
      </c>
      <c r="J58" s="10">
        <v>872997242</v>
      </c>
      <c r="K58" s="6">
        <v>941350693</v>
      </c>
      <c r="L58" s="7">
        <v>1015737845</v>
      </c>
    </row>
    <row r="59" spans="1:12" ht="13.5">
      <c r="A59" s="77" t="s">
        <v>26</v>
      </c>
      <c r="B59" s="39"/>
      <c r="C59" s="11">
        <v>619685</v>
      </c>
      <c r="D59" s="11">
        <v>1555766</v>
      </c>
      <c r="E59" s="12">
        <v>2451665</v>
      </c>
      <c r="F59" s="13">
        <v>619685</v>
      </c>
      <c r="G59" s="11">
        <v>619685</v>
      </c>
      <c r="H59" s="11"/>
      <c r="I59" s="14">
        <v>2466041</v>
      </c>
      <c r="J59" s="15"/>
      <c r="K59" s="11"/>
      <c r="L59" s="12"/>
    </row>
    <row r="60" spans="1:12" ht="13.5">
      <c r="A60" s="77" t="s">
        <v>27</v>
      </c>
      <c r="B60" s="39"/>
      <c r="C60" s="6">
        <v>507367638</v>
      </c>
      <c r="D60" s="6">
        <v>534026900</v>
      </c>
      <c r="E60" s="7">
        <v>486713147</v>
      </c>
      <c r="F60" s="8">
        <v>523511800</v>
      </c>
      <c r="G60" s="6">
        <v>504511800</v>
      </c>
      <c r="H60" s="6"/>
      <c r="I60" s="9">
        <v>502001258</v>
      </c>
      <c r="J60" s="10">
        <v>525131485</v>
      </c>
      <c r="K60" s="6">
        <v>525131485</v>
      </c>
      <c r="L60" s="7">
        <v>525131485</v>
      </c>
    </row>
    <row r="61" spans="1:12" ht="13.5">
      <c r="A61" s="77" t="s">
        <v>28</v>
      </c>
      <c r="B61" s="39" t="s">
        <v>29</v>
      </c>
      <c r="C61" s="6">
        <v>32602886</v>
      </c>
      <c r="D61" s="6">
        <v>595284195</v>
      </c>
      <c r="E61" s="7">
        <v>418049686</v>
      </c>
      <c r="F61" s="8">
        <v>107203020</v>
      </c>
      <c r="G61" s="6">
        <v>100263664</v>
      </c>
      <c r="H61" s="6"/>
      <c r="I61" s="9">
        <v>656944532</v>
      </c>
      <c r="J61" s="10">
        <v>127339879</v>
      </c>
      <c r="K61" s="6">
        <v>155440391</v>
      </c>
      <c r="L61" s="7">
        <v>197652741</v>
      </c>
    </row>
    <row r="62" spans="1:12" ht="13.5">
      <c r="A62" s="81" t="s">
        <v>30</v>
      </c>
      <c r="B62" s="39"/>
      <c r="C62" s="6"/>
      <c r="D62" s="6">
        <v>57391</v>
      </c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4860465</v>
      </c>
      <c r="D64" s="6">
        <v>20904839</v>
      </c>
      <c r="E64" s="7">
        <v>14868510</v>
      </c>
      <c r="F64" s="8">
        <v>22626482</v>
      </c>
      <c r="G64" s="6">
        <v>16800082</v>
      </c>
      <c r="H64" s="6"/>
      <c r="I64" s="9">
        <v>8715194</v>
      </c>
      <c r="J64" s="10">
        <v>23793490</v>
      </c>
      <c r="K64" s="6">
        <v>23789175</v>
      </c>
      <c r="L64" s="7">
        <v>23785078</v>
      </c>
    </row>
    <row r="65" spans="1:12" ht="13.5">
      <c r="A65" s="70" t="s">
        <v>40</v>
      </c>
      <c r="B65" s="71"/>
      <c r="C65" s="72">
        <f>SUM(C57:C64)</f>
        <v>5732852975</v>
      </c>
      <c r="D65" s="72">
        <f aca="true" t="shared" si="8" ref="D65:L65">SUM(D57:D64)</f>
        <v>5915480760</v>
      </c>
      <c r="E65" s="73">
        <f t="shared" si="8"/>
        <v>6144455243</v>
      </c>
      <c r="F65" s="74">
        <f t="shared" si="8"/>
        <v>6018780998</v>
      </c>
      <c r="G65" s="72">
        <f t="shared" si="8"/>
        <v>5869320482</v>
      </c>
      <c r="H65" s="72">
        <f>SUM(H57:H64)</f>
        <v>0</v>
      </c>
      <c r="I65" s="75">
        <f t="shared" si="8"/>
        <v>6039150336</v>
      </c>
      <c r="J65" s="82">
        <f t="shared" si="8"/>
        <v>6049368650</v>
      </c>
      <c r="K65" s="72">
        <f t="shared" si="8"/>
        <v>6232769817</v>
      </c>
      <c r="L65" s="73">
        <f t="shared" si="8"/>
        <v>6440074483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269168562</v>
      </c>
      <c r="D68" s="60">
        <v>229603910</v>
      </c>
      <c r="E68" s="61">
        <v>262620513</v>
      </c>
      <c r="F68" s="62">
        <v>298153971</v>
      </c>
      <c r="G68" s="60">
        <v>246999999</v>
      </c>
      <c r="H68" s="60"/>
      <c r="I68" s="63">
        <v>281921506</v>
      </c>
      <c r="J68" s="64">
        <v>113829900</v>
      </c>
      <c r="K68" s="60">
        <v>100717829</v>
      </c>
      <c r="L68" s="61">
        <v>95475336</v>
      </c>
    </row>
    <row r="69" spans="1:12" ht="13.5">
      <c r="A69" s="84" t="s">
        <v>43</v>
      </c>
      <c r="B69" s="39" t="s">
        <v>44</v>
      </c>
      <c r="C69" s="60">
        <f>SUM(C75:C79)</f>
        <v>69372350</v>
      </c>
      <c r="D69" s="60">
        <f aca="true" t="shared" si="9" ref="D69:L69">SUM(D75:D79)</f>
        <v>66355399</v>
      </c>
      <c r="E69" s="61">
        <f t="shared" si="9"/>
        <v>0</v>
      </c>
      <c r="F69" s="62">
        <f t="shared" si="9"/>
        <v>107086709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88056250</v>
      </c>
      <c r="K69" s="60">
        <f t="shared" si="9"/>
        <v>93046955</v>
      </c>
      <c r="L69" s="61">
        <f t="shared" si="9"/>
        <v>98529583</v>
      </c>
    </row>
    <row r="70" spans="1:12" ht="13.5">
      <c r="A70" s="79" t="s">
        <v>19</v>
      </c>
      <c r="B70" s="47"/>
      <c r="C70" s="6">
        <v>5691255</v>
      </c>
      <c r="D70" s="6">
        <v>7351241</v>
      </c>
      <c r="E70" s="7"/>
      <c r="F70" s="8">
        <v>6707344</v>
      </c>
      <c r="G70" s="6"/>
      <c r="H70" s="6"/>
      <c r="I70" s="9"/>
      <c r="J70" s="10"/>
      <c r="K70" s="6"/>
      <c r="L70" s="7"/>
    </row>
    <row r="71" spans="1:12" ht="13.5">
      <c r="A71" s="79" t="s">
        <v>20</v>
      </c>
      <c r="B71" s="47"/>
      <c r="C71" s="6">
        <v>10472316</v>
      </c>
      <c r="D71" s="6">
        <v>19185028</v>
      </c>
      <c r="E71" s="7"/>
      <c r="F71" s="8">
        <v>39108752</v>
      </c>
      <c r="G71" s="6"/>
      <c r="H71" s="6"/>
      <c r="I71" s="9"/>
      <c r="J71" s="10">
        <v>88056250</v>
      </c>
      <c r="K71" s="6">
        <v>93046955</v>
      </c>
      <c r="L71" s="7">
        <v>98529583</v>
      </c>
    </row>
    <row r="72" spans="1:12" ht="13.5">
      <c r="A72" s="79" t="s">
        <v>21</v>
      </c>
      <c r="B72" s="47"/>
      <c r="C72" s="6">
        <v>2887140</v>
      </c>
      <c r="D72" s="6">
        <v>5446985</v>
      </c>
      <c r="E72" s="7"/>
      <c r="F72" s="8">
        <v>12124929</v>
      </c>
      <c r="G72" s="6"/>
      <c r="H72" s="6"/>
      <c r="I72" s="9"/>
      <c r="J72" s="10"/>
      <c r="K72" s="6"/>
      <c r="L72" s="7"/>
    </row>
    <row r="73" spans="1:12" ht="13.5">
      <c r="A73" s="79" t="s">
        <v>22</v>
      </c>
      <c r="B73" s="47"/>
      <c r="C73" s="6">
        <v>9481974</v>
      </c>
      <c r="D73" s="6">
        <v>9201552</v>
      </c>
      <c r="E73" s="7"/>
      <c r="F73" s="8">
        <v>16992582</v>
      </c>
      <c r="G73" s="6"/>
      <c r="H73" s="6"/>
      <c r="I73" s="9"/>
      <c r="J73" s="10"/>
      <c r="K73" s="6"/>
      <c r="L73" s="7"/>
    </row>
    <row r="74" spans="1:12" ht="13.5">
      <c r="A74" s="79" t="s">
        <v>23</v>
      </c>
      <c r="B74" s="47"/>
      <c r="C74" s="6">
        <v>6038940</v>
      </c>
      <c r="D74" s="6">
        <v>2998160</v>
      </c>
      <c r="E74" s="7"/>
      <c r="F74" s="8">
        <v>6413955</v>
      </c>
      <c r="G74" s="6"/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34571625</v>
      </c>
      <c r="D75" s="21">
        <f aca="true" t="shared" si="10" ref="D75:L75">SUM(D70:D74)</f>
        <v>44182966</v>
      </c>
      <c r="E75" s="22">
        <f t="shared" si="10"/>
        <v>0</v>
      </c>
      <c r="F75" s="23">
        <f t="shared" si="10"/>
        <v>81347562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88056250</v>
      </c>
      <c r="K75" s="21">
        <f t="shared" si="10"/>
        <v>93046955</v>
      </c>
      <c r="L75" s="22">
        <f t="shared" si="10"/>
        <v>98529583</v>
      </c>
    </row>
    <row r="76" spans="1:12" ht="13.5">
      <c r="A76" s="86" t="s">
        <v>25</v>
      </c>
      <c r="B76" s="39"/>
      <c r="C76" s="6">
        <v>6189099</v>
      </c>
      <c r="D76" s="6">
        <v>6806365</v>
      </c>
      <c r="E76" s="7"/>
      <c r="F76" s="8">
        <v>9460180</v>
      </c>
      <c r="G76" s="6"/>
      <c r="H76" s="6"/>
      <c r="I76" s="9"/>
      <c r="J76" s="10"/>
      <c r="K76" s="6"/>
      <c r="L76" s="7"/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28611626</v>
      </c>
      <c r="D79" s="6">
        <v>15366068</v>
      </c>
      <c r="E79" s="7"/>
      <c r="F79" s="8">
        <v>16278967</v>
      </c>
      <c r="G79" s="6"/>
      <c r="H79" s="6"/>
      <c r="I79" s="9"/>
      <c r="J79" s="10"/>
      <c r="K79" s="6"/>
      <c r="L79" s="7"/>
    </row>
    <row r="80" spans="1:12" ht="13.5">
      <c r="A80" s="87" t="s">
        <v>46</v>
      </c>
      <c r="B80" s="71"/>
      <c r="C80" s="72">
        <f>SUM(C68:C69)</f>
        <v>338540912</v>
      </c>
      <c r="D80" s="72">
        <f aca="true" t="shared" si="11" ref="D80:L80">SUM(D68:D69)</f>
        <v>295959309</v>
      </c>
      <c r="E80" s="73">
        <f t="shared" si="11"/>
        <v>262620513</v>
      </c>
      <c r="F80" s="74">
        <f t="shared" si="11"/>
        <v>405240680</v>
      </c>
      <c r="G80" s="72">
        <f t="shared" si="11"/>
        <v>246999999</v>
      </c>
      <c r="H80" s="72">
        <f>SUM(H68:H69)</f>
        <v>0</v>
      </c>
      <c r="I80" s="75">
        <f t="shared" si="11"/>
        <v>281921506</v>
      </c>
      <c r="J80" s="76">
        <f t="shared" si="11"/>
        <v>201886150</v>
      </c>
      <c r="K80" s="72">
        <f t="shared" si="11"/>
        <v>193764784</v>
      </c>
      <c r="L80" s="73">
        <f t="shared" si="11"/>
        <v>194004919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1.4257296771696324</v>
      </c>
      <c r="D82" s="95">
        <f t="shared" si="12"/>
        <v>0.5638146435593286</v>
      </c>
      <c r="E82" s="96">
        <f t="shared" si="12"/>
        <v>0.3548197808715948</v>
      </c>
      <c r="F82" s="97">
        <f t="shared" si="12"/>
        <v>0.3722610519351292</v>
      </c>
      <c r="G82" s="95">
        <f t="shared" si="12"/>
        <v>0.4113861963600798</v>
      </c>
      <c r="H82" s="95">
        <f t="shared" si="12"/>
        <v>0.43961711554690014</v>
      </c>
      <c r="I82" s="98">
        <f t="shared" si="12"/>
        <v>0.3459873568939062</v>
      </c>
      <c r="J82" s="99">
        <f t="shared" si="12"/>
        <v>0.1354385066460507</v>
      </c>
      <c r="K82" s="95">
        <f t="shared" si="12"/>
        <v>0.10788265303924084</v>
      </c>
      <c r="L82" s="96">
        <f t="shared" si="12"/>
        <v>0.1478545675769162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0.48814757571874234</v>
      </c>
      <c r="D83" s="95">
        <f t="shared" si="13"/>
        <v>0.626327482837727</v>
      </c>
      <c r="E83" s="96">
        <f t="shared" si="13"/>
        <v>0.4693887525838471</v>
      </c>
      <c r="F83" s="97">
        <f t="shared" si="13"/>
        <v>0.38665809351236174</v>
      </c>
      <c r="G83" s="95">
        <f t="shared" si="13"/>
        <v>0.32511789605310887</v>
      </c>
      <c r="H83" s="95">
        <f t="shared" si="13"/>
        <v>0</v>
      </c>
      <c r="I83" s="98">
        <f t="shared" si="13"/>
        <v>0.22392339944438294</v>
      </c>
      <c r="J83" s="99">
        <f t="shared" si="13"/>
        <v>0.3079564859496494</v>
      </c>
      <c r="K83" s="95">
        <f t="shared" si="13"/>
        <v>0.274695644998464</v>
      </c>
      <c r="L83" s="96">
        <f t="shared" si="13"/>
        <v>0.40849229375846347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0.012</v>
      </c>
      <c r="D84" s="95">
        <f t="shared" si="14"/>
        <v>0.011</v>
      </c>
      <c r="E84" s="96">
        <f t="shared" si="14"/>
        <v>0</v>
      </c>
      <c r="F84" s="97">
        <f t="shared" si="14"/>
        <v>0.018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0.015</v>
      </c>
      <c r="K84" s="95">
        <f t="shared" si="14"/>
        <v>0.015</v>
      </c>
      <c r="L84" s="96">
        <f t="shared" si="14"/>
        <v>0.015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0.04</v>
      </c>
      <c r="D85" s="95">
        <f t="shared" si="15"/>
        <v>0.04</v>
      </c>
      <c r="E85" s="96">
        <f t="shared" si="15"/>
        <v>0.02</v>
      </c>
      <c r="F85" s="97">
        <f t="shared" si="15"/>
        <v>0.04</v>
      </c>
      <c r="G85" s="95">
        <f t="shared" si="15"/>
        <v>0.01</v>
      </c>
      <c r="H85" s="95">
        <f t="shared" si="15"/>
        <v>0</v>
      </c>
      <c r="I85" s="98">
        <f t="shared" si="15"/>
        <v>0.01</v>
      </c>
      <c r="J85" s="99">
        <f t="shared" si="15"/>
        <v>0.02</v>
      </c>
      <c r="K85" s="95">
        <f t="shared" si="15"/>
        <v>0.02</v>
      </c>
      <c r="L85" s="96">
        <f t="shared" si="15"/>
        <v>0.02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-3524</v>
      </c>
      <c r="E89" s="7"/>
      <c r="F89" s="8">
        <v>17605873</v>
      </c>
      <c r="G89" s="6"/>
      <c r="H89" s="6">
        <v>15327745</v>
      </c>
      <c r="I89" s="9"/>
      <c r="J89" s="10">
        <v>17605873</v>
      </c>
      <c r="K89" s="6">
        <v>18486167</v>
      </c>
      <c r="L89" s="26">
        <v>19410475</v>
      </c>
    </row>
    <row r="90" spans="1:12" ht="13.5">
      <c r="A90" s="86" t="s">
        <v>49</v>
      </c>
      <c r="B90" s="94"/>
      <c r="C90" s="11"/>
      <c r="D90" s="11">
        <v>8824365</v>
      </c>
      <c r="E90" s="12"/>
      <c r="F90" s="13">
        <v>91845700</v>
      </c>
      <c r="G90" s="11"/>
      <c r="H90" s="11">
        <v>83988028</v>
      </c>
      <c r="I90" s="14"/>
      <c r="J90" s="15">
        <v>78209590</v>
      </c>
      <c r="K90" s="11">
        <v>97606419</v>
      </c>
      <c r="L90" s="27">
        <v>108954127</v>
      </c>
    </row>
    <row r="91" spans="1:12" ht="13.5">
      <c r="A91" s="86" t="s">
        <v>50</v>
      </c>
      <c r="B91" s="94"/>
      <c r="C91" s="6"/>
      <c r="D91" s="6">
        <v>4649315</v>
      </c>
      <c r="E91" s="7"/>
      <c r="F91" s="8">
        <v>15241010</v>
      </c>
      <c r="G91" s="6"/>
      <c r="H91" s="6">
        <v>12016696</v>
      </c>
      <c r="I91" s="9"/>
      <c r="J91" s="10">
        <v>15241010</v>
      </c>
      <c r="K91" s="6">
        <v>15850650</v>
      </c>
      <c r="L91" s="26">
        <v>16785839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13470156</v>
      </c>
      <c r="E93" s="73">
        <f t="shared" si="16"/>
        <v>0</v>
      </c>
      <c r="F93" s="74">
        <f t="shared" si="16"/>
        <v>124692583</v>
      </c>
      <c r="G93" s="72">
        <f t="shared" si="16"/>
        <v>0</v>
      </c>
      <c r="H93" s="72">
        <f>SUM(H89:H92)</f>
        <v>111332469</v>
      </c>
      <c r="I93" s="75">
        <f t="shared" si="16"/>
        <v>0</v>
      </c>
      <c r="J93" s="76">
        <f t="shared" si="16"/>
        <v>111056473</v>
      </c>
      <c r="K93" s="72">
        <f t="shared" si="16"/>
        <v>131943236</v>
      </c>
      <c r="L93" s="121">
        <f t="shared" si="16"/>
        <v>145150441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104617410</v>
      </c>
      <c r="D5" s="40">
        <f aca="true" t="shared" si="0" ref="D5:L5">SUM(D11:D18)</f>
        <v>117845717</v>
      </c>
      <c r="E5" s="41">
        <f t="shared" si="0"/>
        <v>185312230</v>
      </c>
      <c r="F5" s="42">
        <f t="shared" si="0"/>
        <v>726241000</v>
      </c>
      <c r="G5" s="40">
        <f t="shared" si="0"/>
        <v>726241000</v>
      </c>
      <c r="H5" s="40">
        <f>SUM(H11:H18)</f>
        <v>131871837</v>
      </c>
      <c r="I5" s="43">
        <f t="shared" si="0"/>
        <v>132350715</v>
      </c>
      <c r="J5" s="44">
        <f t="shared" si="0"/>
        <v>231102391</v>
      </c>
      <c r="K5" s="40">
        <f t="shared" si="0"/>
        <v>215259208</v>
      </c>
      <c r="L5" s="41">
        <f t="shared" si="0"/>
        <v>234527227</v>
      </c>
    </row>
    <row r="6" spans="1:12" ht="13.5">
      <c r="A6" s="46" t="s">
        <v>19</v>
      </c>
      <c r="B6" s="47"/>
      <c r="C6" s="6">
        <v>2413147</v>
      </c>
      <c r="D6" s="6">
        <v>411838</v>
      </c>
      <c r="E6" s="7">
        <v>34982820</v>
      </c>
      <c r="F6" s="8">
        <v>260311500</v>
      </c>
      <c r="G6" s="6">
        <v>260311500</v>
      </c>
      <c r="H6" s="6">
        <v>2747414</v>
      </c>
      <c r="I6" s="9">
        <v>2747414</v>
      </c>
      <c r="J6" s="10">
        <v>1943682</v>
      </c>
      <c r="K6" s="6">
        <v>1260000</v>
      </c>
      <c r="L6" s="7">
        <v>1323000</v>
      </c>
    </row>
    <row r="7" spans="1:12" ht="13.5">
      <c r="A7" s="46" t="s">
        <v>20</v>
      </c>
      <c r="B7" s="47"/>
      <c r="C7" s="6">
        <v>29835739</v>
      </c>
      <c r="D7" s="6">
        <v>20909399</v>
      </c>
      <c r="E7" s="7">
        <v>27835535</v>
      </c>
      <c r="F7" s="8">
        <v>190720500</v>
      </c>
      <c r="G7" s="6">
        <v>190720500</v>
      </c>
      <c r="H7" s="6">
        <v>10171264</v>
      </c>
      <c r="I7" s="9">
        <v>10171264</v>
      </c>
      <c r="J7" s="10"/>
      <c r="K7" s="6"/>
      <c r="L7" s="7"/>
    </row>
    <row r="8" spans="1:12" ht="13.5">
      <c r="A8" s="46" t="s">
        <v>21</v>
      </c>
      <c r="B8" s="47"/>
      <c r="C8" s="6">
        <v>2755371</v>
      </c>
      <c r="D8" s="6">
        <v>825940</v>
      </c>
      <c r="E8" s="7">
        <v>3412274</v>
      </c>
      <c r="F8" s="8">
        <v>58727500</v>
      </c>
      <c r="G8" s="6">
        <v>58727500</v>
      </c>
      <c r="H8" s="6"/>
      <c r="I8" s="9"/>
      <c r="J8" s="10"/>
      <c r="K8" s="6"/>
      <c r="L8" s="7"/>
    </row>
    <row r="9" spans="1:12" ht="13.5">
      <c r="A9" s="46" t="s">
        <v>22</v>
      </c>
      <c r="B9" s="47"/>
      <c r="C9" s="6">
        <v>9391992</v>
      </c>
      <c r="D9" s="6">
        <v>1802962</v>
      </c>
      <c r="E9" s="7">
        <v>8376795</v>
      </c>
      <c r="F9" s="8">
        <v>31402500</v>
      </c>
      <c r="G9" s="6">
        <v>31402500</v>
      </c>
      <c r="H9" s="6"/>
      <c r="I9" s="9"/>
      <c r="J9" s="10"/>
      <c r="K9" s="6"/>
      <c r="L9" s="7"/>
    </row>
    <row r="10" spans="1:12" ht="13.5">
      <c r="A10" s="46" t="s">
        <v>23</v>
      </c>
      <c r="B10" s="47"/>
      <c r="C10" s="6">
        <v>8086122</v>
      </c>
      <c r="D10" s="6">
        <v>2038919</v>
      </c>
      <c r="E10" s="7">
        <v>7645050</v>
      </c>
      <c r="F10" s="8">
        <v>116332000</v>
      </c>
      <c r="G10" s="6">
        <v>116332000</v>
      </c>
      <c r="H10" s="6">
        <v>1033624</v>
      </c>
      <c r="I10" s="9">
        <v>1033624</v>
      </c>
      <c r="J10" s="10">
        <v>139711708</v>
      </c>
      <c r="K10" s="6">
        <v>130871972</v>
      </c>
      <c r="L10" s="7">
        <v>151075571</v>
      </c>
    </row>
    <row r="11" spans="1:12" ht="13.5">
      <c r="A11" s="48" t="s">
        <v>24</v>
      </c>
      <c r="B11" s="47"/>
      <c r="C11" s="21">
        <f>SUM(C6:C10)</f>
        <v>52482371</v>
      </c>
      <c r="D11" s="21">
        <f aca="true" t="shared" si="1" ref="D11:L11">SUM(D6:D10)</f>
        <v>25989058</v>
      </c>
      <c r="E11" s="22">
        <f t="shared" si="1"/>
        <v>82252474</v>
      </c>
      <c r="F11" s="23">
        <f t="shared" si="1"/>
        <v>657494000</v>
      </c>
      <c r="G11" s="21">
        <f t="shared" si="1"/>
        <v>657494000</v>
      </c>
      <c r="H11" s="21">
        <f>SUM(H6:H10)</f>
        <v>13952302</v>
      </c>
      <c r="I11" s="24">
        <f t="shared" si="1"/>
        <v>13952302</v>
      </c>
      <c r="J11" s="25">
        <f t="shared" si="1"/>
        <v>141655390</v>
      </c>
      <c r="K11" s="21">
        <f t="shared" si="1"/>
        <v>132131972</v>
      </c>
      <c r="L11" s="22">
        <f t="shared" si="1"/>
        <v>152398571</v>
      </c>
    </row>
    <row r="12" spans="1:12" ht="13.5">
      <c r="A12" s="49" t="s">
        <v>25</v>
      </c>
      <c r="B12" s="39"/>
      <c r="C12" s="6">
        <v>17737396</v>
      </c>
      <c r="D12" s="6">
        <v>32595939</v>
      </c>
      <c r="E12" s="7">
        <v>34618127</v>
      </c>
      <c r="F12" s="8">
        <v>31425000</v>
      </c>
      <c r="G12" s="6">
        <v>31425000</v>
      </c>
      <c r="H12" s="6">
        <v>29908953</v>
      </c>
      <c r="I12" s="9">
        <v>28887643</v>
      </c>
      <c r="J12" s="10">
        <v>5500000</v>
      </c>
      <c r="K12" s="6">
        <v>20000000</v>
      </c>
      <c r="L12" s="7">
        <v>20000000</v>
      </c>
    </row>
    <row r="13" spans="1:12" ht="13.5">
      <c r="A13" s="49" t="s">
        <v>26</v>
      </c>
      <c r="B13" s="39"/>
      <c r="C13" s="11">
        <v>95777</v>
      </c>
      <c r="D13" s="11">
        <v>214954</v>
      </c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33550627</v>
      </c>
      <c r="D15" s="6">
        <v>38406591</v>
      </c>
      <c r="E15" s="7">
        <v>39154743</v>
      </c>
      <c r="F15" s="8">
        <v>11612000</v>
      </c>
      <c r="G15" s="6">
        <v>11612000</v>
      </c>
      <c r="H15" s="6">
        <v>87815469</v>
      </c>
      <c r="I15" s="9">
        <v>89315657</v>
      </c>
      <c r="J15" s="10">
        <v>83947001</v>
      </c>
      <c r="K15" s="6">
        <v>63127236</v>
      </c>
      <c r="L15" s="7">
        <v>62128656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751239</v>
      </c>
      <c r="D18" s="16">
        <v>20639175</v>
      </c>
      <c r="E18" s="17">
        <v>29286886</v>
      </c>
      <c r="F18" s="18">
        <v>25710000</v>
      </c>
      <c r="G18" s="16">
        <v>25710000</v>
      </c>
      <c r="H18" s="16">
        <v>195113</v>
      </c>
      <c r="I18" s="19">
        <v>195113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248111976</v>
      </c>
      <c r="D20" s="53">
        <f aca="true" t="shared" si="2" ref="D20:L20">SUM(D26:D33)</f>
        <v>410790518</v>
      </c>
      <c r="E20" s="54">
        <f t="shared" si="2"/>
        <v>297657018</v>
      </c>
      <c r="F20" s="55">
        <f t="shared" si="2"/>
        <v>0</v>
      </c>
      <c r="G20" s="53">
        <f t="shared" si="2"/>
        <v>0</v>
      </c>
      <c r="H20" s="53">
        <f>SUM(H26:H33)</f>
        <v>516386003</v>
      </c>
      <c r="I20" s="56">
        <f t="shared" si="2"/>
        <v>515763053</v>
      </c>
      <c r="J20" s="57">
        <f t="shared" si="2"/>
        <v>467321609</v>
      </c>
      <c r="K20" s="53">
        <f t="shared" si="2"/>
        <v>345964555</v>
      </c>
      <c r="L20" s="54">
        <f t="shared" si="2"/>
        <v>335511460</v>
      </c>
    </row>
    <row r="21" spans="1:12" ht="13.5">
      <c r="A21" s="46" t="s">
        <v>19</v>
      </c>
      <c r="B21" s="47"/>
      <c r="C21" s="6">
        <v>77517884</v>
      </c>
      <c r="D21" s="6">
        <v>121773964</v>
      </c>
      <c r="E21" s="7">
        <v>108918249</v>
      </c>
      <c r="F21" s="8"/>
      <c r="G21" s="6"/>
      <c r="H21" s="6">
        <v>98857892</v>
      </c>
      <c r="I21" s="9">
        <v>98713824</v>
      </c>
      <c r="J21" s="10">
        <v>97598909</v>
      </c>
      <c r="K21" s="6">
        <v>64683005</v>
      </c>
      <c r="L21" s="7">
        <v>70004047</v>
      </c>
    </row>
    <row r="22" spans="1:12" ht="13.5">
      <c r="A22" s="46" t="s">
        <v>20</v>
      </c>
      <c r="B22" s="47"/>
      <c r="C22" s="6">
        <v>37781102</v>
      </c>
      <c r="D22" s="6">
        <v>116543821</v>
      </c>
      <c r="E22" s="7">
        <v>66802290</v>
      </c>
      <c r="F22" s="8"/>
      <c r="G22" s="6"/>
      <c r="H22" s="6">
        <v>51960594</v>
      </c>
      <c r="I22" s="9">
        <v>51960594</v>
      </c>
      <c r="J22" s="10">
        <v>46700000</v>
      </c>
      <c r="K22" s="6">
        <v>13295000</v>
      </c>
      <c r="L22" s="7">
        <v>13709750</v>
      </c>
    </row>
    <row r="23" spans="1:12" ht="13.5">
      <c r="A23" s="46" t="s">
        <v>21</v>
      </c>
      <c r="B23" s="47"/>
      <c r="C23" s="6">
        <v>31683363</v>
      </c>
      <c r="D23" s="6">
        <v>52713219</v>
      </c>
      <c r="E23" s="7">
        <v>71045871</v>
      </c>
      <c r="F23" s="8"/>
      <c r="G23" s="6"/>
      <c r="H23" s="6">
        <v>48979614</v>
      </c>
      <c r="I23" s="9">
        <v>48979612</v>
      </c>
      <c r="J23" s="10">
        <v>67176000</v>
      </c>
      <c r="K23" s="6">
        <v>104432000</v>
      </c>
      <c r="L23" s="7">
        <v>83103600</v>
      </c>
    </row>
    <row r="24" spans="1:12" ht="13.5">
      <c r="A24" s="46" t="s">
        <v>22</v>
      </c>
      <c r="B24" s="47"/>
      <c r="C24" s="6">
        <v>32579231</v>
      </c>
      <c r="D24" s="6">
        <v>30221447</v>
      </c>
      <c r="E24" s="7">
        <v>28814431</v>
      </c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5794688</v>
      </c>
      <c r="D25" s="6">
        <v>32732103</v>
      </c>
      <c r="E25" s="7">
        <v>2322197</v>
      </c>
      <c r="F25" s="8"/>
      <c r="G25" s="6"/>
      <c r="H25" s="6">
        <v>222429103</v>
      </c>
      <c r="I25" s="9">
        <v>222429100</v>
      </c>
      <c r="J25" s="10">
        <v>225716700</v>
      </c>
      <c r="K25" s="6">
        <v>134614550</v>
      </c>
      <c r="L25" s="7">
        <v>138504563</v>
      </c>
    </row>
    <row r="26" spans="1:12" ht="13.5">
      <c r="A26" s="48" t="s">
        <v>24</v>
      </c>
      <c r="B26" s="58"/>
      <c r="C26" s="21">
        <f aca="true" t="shared" si="3" ref="C26:L26">SUM(C21:C25)</f>
        <v>185356268</v>
      </c>
      <c r="D26" s="21">
        <f t="shared" si="3"/>
        <v>353984554</v>
      </c>
      <c r="E26" s="22">
        <f t="shared" si="3"/>
        <v>277903038</v>
      </c>
      <c r="F26" s="23">
        <f t="shared" si="3"/>
        <v>0</v>
      </c>
      <c r="G26" s="21">
        <f t="shared" si="3"/>
        <v>0</v>
      </c>
      <c r="H26" s="21">
        <f>SUM(H21:H25)</f>
        <v>422227203</v>
      </c>
      <c r="I26" s="24">
        <f t="shared" si="3"/>
        <v>422083130</v>
      </c>
      <c r="J26" s="25">
        <f t="shared" si="3"/>
        <v>437191609</v>
      </c>
      <c r="K26" s="21">
        <f t="shared" si="3"/>
        <v>317024555</v>
      </c>
      <c r="L26" s="22">
        <f t="shared" si="3"/>
        <v>305321960</v>
      </c>
    </row>
    <row r="27" spans="1:12" ht="13.5">
      <c r="A27" s="49" t="s">
        <v>25</v>
      </c>
      <c r="B27" s="59"/>
      <c r="C27" s="6">
        <v>1920475</v>
      </c>
      <c r="D27" s="6">
        <v>19708672</v>
      </c>
      <c r="E27" s="7">
        <v>3482296</v>
      </c>
      <c r="F27" s="8"/>
      <c r="G27" s="6"/>
      <c r="H27" s="6">
        <v>39301482</v>
      </c>
      <c r="I27" s="9">
        <v>39301482</v>
      </c>
      <c r="J27" s="10">
        <v>24800000</v>
      </c>
      <c r="K27" s="6">
        <v>23745000</v>
      </c>
      <c r="L27" s="7">
        <v>24737250</v>
      </c>
    </row>
    <row r="28" spans="1:12" ht="13.5">
      <c r="A28" s="49" t="s">
        <v>26</v>
      </c>
      <c r="B28" s="59"/>
      <c r="C28" s="11"/>
      <c r="D28" s="11">
        <v>256500</v>
      </c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60835233</v>
      </c>
      <c r="D30" s="6">
        <v>36840792</v>
      </c>
      <c r="E30" s="7">
        <v>16271684</v>
      </c>
      <c r="F30" s="8"/>
      <c r="G30" s="6"/>
      <c r="H30" s="6">
        <v>54857318</v>
      </c>
      <c r="I30" s="9">
        <v>54378441</v>
      </c>
      <c r="J30" s="10">
        <v>5330000</v>
      </c>
      <c r="K30" s="6">
        <v>5195000</v>
      </c>
      <c r="L30" s="7">
        <v>5452250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79931031</v>
      </c>
      <c r="D36" s="6">
        <f t="shared" si="4"/>
        <v>122185802</v>
      </c>
      <c r="E36" s="7">
        <f t="shared" si="4"/>
        <v>143901069</v>
      </c>
      <c r="F36" s="8">
        <f t="shared" si="4"/>
        <v>260311500</v>
      </c>
      <c r="G36" s="6">
        <f t="shared" si="4"/>
        <v>260311500</v>
      </c>
      <c r="H36" s="6">
        <f>H6+H21</f>
        <v>101605306</v>
      </c>
      <c r="I36" s="9">
        <f t="shared" si="4"/>
        <v>101461238</v>
      </c>
      <c r="J36" s="10">
        <f t="shared" si="4"/>
        <v>99542591</v>
      </c>
      <c r="K36" s="6">
        <f t="shared" si="4"/>
        <v>65943005</v>
      </c>
      <c r="L36" s="7">
        <f t="shared" si="4"/>
        <v>71327047</v>
      </c>
    </row>
    <row r="37" spans="1:12" ht="13.5">
      <c r="A37" s="46" t="s">
        <v>20</v>
      </c>
      <c r="B37" s="47"/>
      <c r="C37" s="6">
        <f t="shared" si="4"/>
        <v>67616841</v>
      </c>
      <c r="D37" s="6">
        <f t="shared" si="4"/>
        <v>137453220</v>
      </c>
      <c r="E37" s="7">
        <f t="shared" si="4"/>
        <v>94637825</v>
      </c>
      <c r="F37" s="8">
        <f t="shared" si="4"/>
        <v>190720500</v>
      </c>
      <c r="G37" s="6">
        <f t="shared" si="4"/>
        <v>190720500</v>
      </c>
      <c r="H37" s="6">
        <f>H7+H22</f>
        <v>62131858</v>
      </c>
      <c r="I37" s="9">
        <f t="shared" si="4"/>
        <v>62131858</v>
      </c>
      <c r="J37" s="10">
        <f t="shared" si="4"/>
        <v>46700000</v>
      </c>
      <c r="K37" s="6">
        <f t="shared" si="4"/>
        <v>13295000</v>
      </c>
      <c r="L37" s="7">
        <f t="shared" si="4"/>
        <v>13709750</v>
      </c>
    </row>
    <row r="38" spans="1:12" ht="13.5">
      <c r="A38" s="46" t="s">
        <v>21</v>
      </c>
      <c r="B38" s="47"/>
      <c r="C38" s="6">
        <f t="shared" si="4"/>
        <v>34438734</v>
      </c>
      <c r="D38" s="6">
        <f t="shared" si="4"/>
        <v>53539159</v>
      </c>
      <c r="E38" s="7">
        <f t="shared" si="4"/>
        <v>74458145</v>
      </c>
      <c r="F38" s="8">
        <f t="shared" si="4"/>
        <v>58727500</v>
      </c>
      <c r="G38" s="6">
        <f t="shared" si="4"/>
        <v>58727500</v>
      </c>
      <c r="H38" s="6">
        <f>H8+H23</f>
        <v>48979614</v>
      </c>
      <c r="I38" s="9">
        <f t="shared" si="4"/>
        <v>48979612</v>
      </c>
      <c r="J38" s="10">
        <f t="shared" si="4"/>
        <v>67176000</v>
      </c>
      <c r="K38" s="6">
        <f t="shared" si="4"/>
        <v>104432000</v>
      </c>
      <c r="L38" s="7">
        <f t="shared" si="4"/>
        <v>83103600</v>
      </c>
    </row>
    <row r="39" spans="1:12" ht="13.5">
      <c r="A39" s="46" t="s">
        <v>22</v>
      </c>
      <c r="B39" s="47"/>
      <c r="C39" s="6">
        <f t="shared" si="4"/>
        <v>41971223</v>
      </c>
      <c r="D39" s="6">
        <f t="shared" si="4"/>
        <v>32024409</v>
      </c>
      <c r="E39" s="7">
        <f t="shared" si="4"/>
        <v>37191226</v>
      </c>
      <c r="F39" s="8">
        <f t="shared" si="4"/>
        <v>31402500</v>
      </c>
      <c r="G39" s="6">
        <f t="shared" si="4"/>
        <v>31402500</v>
      </c>
      <c r="H39" s="6">
        <f>H9+H24</f>
        <v>0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13880810</v>
      </c>
      <c r="D40" s="6">
        <f t="shared" si="4"/>
        <v>34771022</v>
      </c>
      <c r="E40" s="7">
        <f t="shared" si="4"/>
        <v>9967247</v>
      </c>
      <c r="F40" s="8">
        <f t="shared" si="4"/>
        <v>116332000</v>
      </c>
      <c r="G40" s="6">
        <f t="shared" si="4"/>
        <v>116332000</v>
      </c>
      <c r="H40" s="6">
        <f>H10+H25</f>
        <v>223462727</v>
      </c>
      <c r="I40" s="9">
        <f t="shared" si="4"/>
        <v>223462724</v>
      </c>
      <c r="J40" s="10">
        <f t="shared" si="4"/>
        <v>365428408</v>
      </c>
      <c r="K40" s="6">
        <f t="shared" si="4"/>
        <v>265486522</v>
      </c>
      <c r="L40" s="7">
        <f t="shared" si="4"/>
        <v>289580134</v>
      </c>
    </row>
    <row r="41" spans="1:12" ht="13.5">
      <c r="A41" s="48" t="s">
        <v>24</v>
      </c>
      <c r="B41" s="47"/>
      <c r="C41" s="21">
        <f>SUM(C36:C40)</f>
        <v>237838639</v>
      </c>
      <c r="D41" s="21">
        <f aca="true" t="shared" si="5" ref="D41:L41">SUM(D36:D40)</f>
        <v>379973612</v>
      </c>
      <c r="E41" s="22">
        <f t="shared" si="5"/>
        <v>360155512</v>
      </c>
      <c r="F41" s="23">
        <f t="shared" si="5"/>
        <v>657494000</v>
      </c>
      <c r="G41" s="21">
        <f t="shared" si="5"/>
        <v>657494000</v>
      </c>
      <c r="H41" s="21">
        <f>SUM(H36:H40)</f>
        <v>436179505</v>
      </c>
      <c r="I41" s="24">
        <f t="shared" si="5"/>
        <v>436035432</v>
      </c>
      <c r="J41" s="25">
        <f t="shared" si="5"/>
        <v>578846999</v>
      </c>
      <c r="K41" s="21">
        <f t="shared" si="5"/>
        <v>449156527</v>
      </c>
      <c r="L41" s="22">
        <f t="shared" si="5"/>
        <v>457720531</v>
      </c>
    </row>
    <row r="42" spans="1:12" ht="13.5">
      <c r="A42" s="49" t="s">
        <v>25</v>
      </c>
      <c r="B42" s="39"/>
      <c r="C42" s="6">
        <f t="shared" si="4"/>
        <v>19657871</v>
      </c>
      <c r="D42" s="6">
        <f t="shared" si="4"/>
        <v>52304611</v>
      </c>
      <c r="E42" s="61">
        <f t="shared" si="4"/>
        <v>38100423</v>
      </c>
      <c r="F42" s="62">
        <f t="shared" si="4"/>
        <v>31425000</v>
      </c>
      <c r="G42" s="60">
        <f t="shared" si="4"/>
        <v>31425000</v>
      </c>
      <c r="H42" s="60">
        <f t="shared" si="4"/>
        <v>69210435</v>
      </c>
      <c r="I42" s="63">
        <f t="shared" si="4"/>
        <v>68189125</v>
      </c>
      <c r="J42" s="64">
        <f t="shared" si="4"/>
        <v>30300000</v>
      </c>
      <c r="K42" s="60">
        <f t="shared" si="4"/>
        <v>43745000</v>
      </c>
      <c r="L42" s="61">
        <f t="shared" si="4"/>
        <v>44737250</v>
      </c>
    </row>
    <row r="43" spans="1:12" ht="13.5">
      <c r="A43" s="49" t="s">
        <v>26</v>
      </c>
      <c r="B43" s="39"/>
      <c r="C43" s="11">
        <f t="shared" si="4"/>
        <v>95777</v>
      </c>
      <c r="D43" s="11">
        <f t="shared" si="4"/>
        <v>471454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94385860</v>
      </c>
      <c r="D45" s="6">
        <f t="shared" si="4"/>
        <v>75247383</v>
      </c>
      <c r="E45" s="61">
        <f t="shared" si="4"/>
        <v>55426427</v>
      </c>
      <c r="F45" s="62">
        <f t="shared" si="4"/>
        <v>11612000</v>
      </c>
      <c r="G45" s="60">
        <f t="shared" si="4"/>
        <v>11612000</v>
      </c>
      <c r="H45" s="60">
        <f t="shared" si="4"/>
        <v>142672787</v>
      </c>
      <c r="I45" s="63">
        <f t="shared" si="4"/>
        <v>143694098</v>
      </c>
      <c r="J45" s="64">
        <f t="shared" si="4"/>
        <v>89277001</v>
      </c>
      <c r="K45" s="60">
        <f t="shared" si="4"/>
        <v>68322236</v>
      </c>
      <c r="L45" s="61">
        <f t="shared" si="4"/>
        <v>67580906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751239</v>
      </c>
      <c r="D48" s="6">
        <f t="shared" si="4"/>
        <v>20639175</v>
      </c>
      <c r="E48" s="61">
        <f t="shared" si="4"/>
        <v>29286886</v>
      </c>
      <c r="F48" s="62">
        <f t="shared" si="4"/>
        <v>25710000</v>
      </c>
      <c r="G48" s="60">
        <f t="shared" si="4"/>
        <v>25710000</v>
      </c>
      <c r="H48" s="60">
        <f t="shared" si="4"/>
        <v>195113</v>
      </c>
      <c r="I48" s="63">
        <f t="shared" si="4"/>
        <v>195113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352729386</v>
      </c>
      <c r="D49" s="72">
        <f aca="true" t="shared" si="6" ref="D49:L49">SUM(D41:D48)</f>
        <v>528636235</v>
      </c>
      <c r="E49" s="73">
        <f t="shared" si="6"/>
        <v>482969248</v>
      </c>
      <c r="F49" s="74">
        <f t="shared" si="6"/>
        <v>726241000</v>
      </c>
      <c r="G49" s="72">
        <f t="shared" si="6"/>
        <v>726241000</v>
      </c>
      <c r="H49" s="72">
        <f>SUM(H41:H48)</f>
        <v>648257840</v>
      </c>
      <c r="I49" s="75">
        <f t="shared" si="6"/>
        <v>648113768</v>
      </c>
      <c r="J49" s="76">
        <f t="shared" si="6"/>
        <v>698424000</v>
      </c>
      <c r="K49" s="72">
        <f t="shared" si="6"/>
        <v>561223763</v>
      </c>
      <c r="L49" s="73">
        <f t="shared" si="6"/>
        <v>570038687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79931031</v>
      </c>
      <c r="D52" s="6">
        <v>122185802</v>
      </c>
      <c r="E52" s="7">
        <v>143901069</v>
      </c>
      <c r="F52" s="8">
        <v>3631688578</v>
      </c>
      <c r="G52" s="6">
        <v>3631688578</v>
      </c>
      <c r="H52" s="6"/>
      <c r="I52" s="9">
        <v>1745454872</v>
      </c>
      <c r="J52" s="10">
        <v>3332120259</v>
      </c>
      <c r="K52" s="6">
        <v>3705128673</v>
      </c>
      <c r="L52" s="7">
        <v>4028296715</v>
      </c>
    </row>
    <row r="53" spans="1:12" ht="13.5">
      <c r="A53" s="79" t="s">
        <v>20</v>
      </c>
      <c r="B53" s="47"/>
      <c r="C53" s="6">
        <v>67616841</v>
      </c>
      <c r="D53" s="6">
        <v>137453220</v>
      </c>
      <c r="E53" s="7">
        <v>94637825</v>
      </c>
      <c r="F53" s="8">
        <v>1711382959</v>
      </c>
      <c r="G53" s="6">
        <v>1711382959</v>
      </c>
      <c r="H53" s="6"/>
      <c r="I53" s="9">
        <v>1260266729</v>
      </c>
      <c r="J53" s="10">
        <v>1783438453</v>
      </c>
      <c r="K53" s="6">
        <v>1814338453</v>
      </c>
      <c r="L53" s="7">
        <v>1839417203</v>
      </c>
    </row>
    <row r="54" spans="1:12" ht="13.5">
      <c r="A54" s="79" t="s">
        <v>21</v>
      </c>
      <c r="B54" s="47"/>
      <c r="C54" s="6">
        <v>34438734</v>
      </c>
      <c r="D54" s="6">
        <v>53539159</v>
      </c>
      <c r="E54" s="7">
        <v>74458145</v>
      </c>
      <c r="F54" s="8">
        <v>1088361750</v>
      </c>
      <c r="G54" s="6">
        <v>1088361750</v>
      </c>
      <c r="H54" s="6"/>
      <c r="I54" s="9">
        <v>873013363</v>
      </c>
      <c r="J54" s="10">
        <v>1079173342</v>
      </c>
      <c r="K54" s="6">
        <v>1217675342</v>
      </c>
      <c r="L54" s="7">
        <v>1308537942</v>
      </c>
    </row>
    <row r="55" spans="1:12" ht="13.5">
      <c r="A55" s="79" t="s">
        <v>22</v>
      </c>
      <c r="B55" s="47"/>
      <c r="C55" s="6">
        <v>41971223</v>
      </c>
      <c r="D55" s="6">
        <v>32024409</v>
      </c>
      <c r="E55" s="7">
        <v>37191226</v>
      </c>
      <c r="F55" s="8">
        <v>635081310</v>
      </c>
      <c r="G55" s="6">
        <v>635081310</v>
      </c>
      <c r="H55" s="6"/>
      <c r="I55" s="9">
        <v>431688852</v>
      </c>
      <c r="J55" s="10">
        <v>463479547</v>
      </c>
      <c r="K55" s="6">
        <v>508857547</v>
      </c>
      <c r="L55" s="7">
        <v>562476547</v>
      </c>
    </row>
    <row r="56" spans="1:12" ht="13.5">
      <c r="A56" s="79" t="s">
        <v>23</v>
      </c>
      <c r="B56" s="47"/>
      <c r="C56" s="6">
        <v>13880810</v>
      </c>
      <c r="D56" s="6">
        <v>34771022</v>
      </c>
      <c r="E56" s="7">
        <v>9967247</v>
      </c>
      <c r="F56" s="8">
        <v>128336408</v>
      </c>
      <c r="G56" s="6">
        <v>128336408</v>
      </c>
      <c r="H56" s="6"/>
      <c r="I56" s="9">
        <v>235537619</v>
      </c>
      <c r="J56" s="10">
        <v>955360306</v>
      </c>
      <c r="K56" s="6">
        <v>864559420</v>
      </c>
      <c r="L56" s="7">
        <v>898247032</v>
      </c>
    </row>
    <row r="57" spans="1:12" ht="13.5">
      <c r="A57" s="80" t="s">
        <v>24</v>
      </c>
      <c r="B57" s="47"/>
      <c r="C57" s="21">
        <f>SUM(C52:C56)</f>
        <v>237838639</v>
      </c>
      <c r="D57" s="21">
        <f aca="true" t="shared" si="7" ref="D57:L57">SUM(D52:D56)</f>
        <v>379973612</v>
      </c>
      <c r="E57" s="22">
        <f t="shared" si="7"/>
        <v>360155512</v>
      </c>
      <c r="F57" s="23">
        <f t="shared" si="7"/>
        <v>7194851005</v>
      </c>
      <c r="G57" s="21">
        <f t="shared" si="7"/>
        <v>7194851005</v>
      </c>
      <c r="H57" s="21">
        <f>SUM(H52:H56)</f>
        <v>0</v>
      </c>
      <c r="I57" s="24">
        <f t="shared" si="7"/>
        <v>4545961435</v>
      </c>
      <c r="J57" s="25">
        <f t="shared" si="7"/>
        <v>7613571907</v>
      </c>
      <c r="K57" s="21">
        <f t="shared" si="7"/>
        <v>8110559435</v>
      </c>
      <c r="L57" s="22">
        <f t="shared" si="7"/>
        <v>8636975439</v>
      </c>
    </row>
    <row r="58" spans="1:12" ht="13.5">
      <c r="A58" s="77" t="s">
        <v>25</v>
      </c>
      <c r="B58" s="39"/>
      <c r="C58" s="6">
        <v>19657871</v>
      </c>
      <c r="D58" s="6">
        <v>52304611</v>
      </c>
      <c r="E58" s="7">
        <v>38100423</v>
      </c>
      <c r="F58" s="8">
        <v>620046031</v>
      </c>
      <c r="G58" s="6">
        <v>620046031</v>
      </c>
      <c r="H58" s="6"/>
      <c r="I58" s="9">
        <v>428962749</v>
      </c>
      <c r="J58" s="10">
        <v>689581894</v>
      </c>
      <c r="K58" s="6">
        <v>716244894</v>
      </c>
      <c r="L58" s="7">
        <v>732960144</v>
      </c>
    </row>
    <row r="59" spans="1:12" ht="13.5">
      <c r="A59" s="77" t="s">
        <v>26</v>
      </c>
      <c r="B59" s="39"/>
      <c r="C59" s="11">
        <v>95777</v>
      </c>
      <c r="D59" s="11">
        <v>471454</v>
      </c>
      <c r="E59" s="12"/>
      <c r="F59" s="13">
        <v>230080093</v>
      </c>
      <c r="G59" s="11">
        <v>230080093</v>
      </c>
      <c r="H59" s="11"/>
      <c r="I59" s="14">
        <v>227313546</v>
      </c>
      <c r="J59" s="15">
        <v>271644909</v>
      </c>
      <c r="K59" s="11">
        <v>271644909</v>
      </c>
      <c r="L59" s="12">
        <v>271644909</v>
      </c>
    </row>
    <row r="60" spans="1:12" ht="13.5">
      <c r="A60" s="77" t="s">
        <v>27</v>
      </c>
      <c r="B60" s="39"/>
      <c r="C60" s="6"/>
      <c r="D60" s="6"/>
      <c r="E60" s="7"/>
      <c r="F60" s="8">
        <v>381065027</v>
      </c>
      <c r="G60" s="6">
        <v>381065027</v>
      </c>
      <c r="H60" s="6"/>
      <c r="I60" s="9">
        <v>591243930</v>
      </c>
      <c r="J60" s="10">
        <v>656408640</v>
      </c>
      <c r="K60" s="6">
        <v>656408640</v>
      </c>
      <c r="L60" s="7">
        <v>656408640</v>
      </c>
    </row>
    <row r="61" spans="1:12" ht="13.5">
      <c r="A61" s="77" t="s">
        <v>28</v>
      </c>
      <c r="B61" s="39" t="s">
        <v>29</v>
      </c>
      <c r="C61" s="6">
        <v>94385860</v>
      </c>
      <c r="D61" s="6">
        <v>75247383</v>
      </c>
      <c r="E61" s="7">
        <v>55426427</v>
      </c>
      <c r="F61" s="8">
        <v>2565218849</v>
      </c>
      <c r="G61" s="6">
        <v>2565218849</v>
      </c>
      <c r="H61" s="6"/>
      <c r="I61" s="9">
        <v>1936406773</v>
      </c>
      <c r="J61" s="10">
        <v>2632017976</v>
      </c>
      <c r="K61" s="6">
        <v>2611574211</v>
      </c>
      <c r="L61" s="7">
        <v>2603506881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>
        <v>54275801</v>
      </c>
      <c r="J62" s="10">
        <v>54275801</v>
      </c>
      <c r="K62" s="6">
        <v>54275801</v>
      </c>
      <c r="L62" s="7">
        <v>54275801</v>
      </c>
    </row>
    <row r="63" spans="1:12" ht="13.5">
      <c r="A63" s="77" t="s">
        <v>31</v>
      </c>
      <c r="B63" s="39"/>
      <c r="C63" s="6"/>
      <c r="D63" s="6"/>
      <c r="E63" s="7"/>
      <c r="F63" s="8">
        <v>45767588</v>
      </c>
      <c r="G63" s="6">
        <v>45767588</v>
      </c>
      <c r="H63" s="6"/>
      <c r="I63" s="9">
        <v>780760</v>
      </c>
      <c r="J63" s="10">
        <v>780760</v>
      </c>
      <c r="K63" s="6">
        <v>780760</v>
      </c>
      <c r="L63" s="7">
        <v>780760</v>
      </c>
    </row>
    <row r="64" spans="1:12" ht="13.5">
      <c r="A64" s="77" t="s">
        <v>32</v>
      </c>
      <c r="B64" s="39"/>
      <c r="C64" s="6">
        <v>751239</v>
      </c>
      <c r="D64" s="6">
        <v>20639175</v>
      </c>
      <c r="E64" s="7">
        <v>29286886</v>
      </c>
      <c r="F64" s="8">
        <v>45692431</v>
      </c>
      <c r="G64" s="6">
        <v>45692431</v>
      </c>
      <c r="H64" s="6"/>
      <c r="I64" s="9">
        <v>26898299</v>
      </c>
      <c r="J64" s="10">
        <v>85876192</v>
      </c>
      <c r="K64" s="6">
        <v>110876192</v>
      </c>
      <c r="L64" s="7">
        <v>110876192</v>
      </c>
    </row>
    <row r="65" spans="1:12" ht="13.5">
      <c r="A65" s="70" t="s">
        <v>40</v>
      </c>
      <c r="B65" s="71"/>
      <c r="C65" s="72">
        <f>SUM(C57:C64)</f>
        <v>352729386</v>
      </c>
      <c r="D65" s="72">
        <f aca="true" t="shared" si="8" ref="D65:L65">SUM(D57:D64)</f>
        <v>528636235</v>
      </c>
      <c r="E65" s="73">
        <f t="shared" si="8"/>
        <v>482969248</v>
      </c>
      <c r="F65" s="74">
        <f t="shared" si="8"/>
        <v>11082721024</v>
      </c>
      <c r="G65" s="72">
        <f t="shared" si="8"/>
        <v>11082721024</v>
      </c>
      <c r="H65" s="72">
        <f>SUM(H57:H64)</f>
        <v>0</v>
      </c>
      <c r="I65" s="75">
        <f t="shared" si="8"/>
        <v>7811843293</v>
      </c>
      <c r="J65" s="82">
        <f t="shared" si="8"/>
        <v>12004158079</v>
      </c>
      <c r="K65" s="72">
        <f t="shared" si="8"/>
        <v>12532364842</v>
      </c>
      <c r="L65" s="73">
        <f t="shared" si="8"/>
        <v>13067428766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459903048</v>
      </c>
      <c r="D68" s="60">
        <v>463063434</v>
      </c>
      <c r="E68" s="61">
        <v>555153431</v>
      </c>
      <c r="F68" s="62">
        <v>507298163</v>
      </c>
      <c r="G68" s="60">
        <v>507298163</v>
      </c>
      <c r="H68" s="60"/>
      <c r="I68" s="63">
        <v>606368516</v>
      </c>
      <c r="J68" s="64">
        <v>537297616</v>
      </c>
      <c r="K68" s="60">
        <v>570315473</v>
      </c>
      <c r="L68" s="61">
        <v>605290402</v>
      </c>
    </row>
    <row r="69" spans="1:12" ht="13.5">
      <c r="A69" s="84" t="s">
        <v>43</v>
      </c>
      <c r="B69" s="39" t="s">
        <v>44</v>
      </c>
      <c r="C69" s="60">
        <f>SUM(C75:C79)</f>
        <v>139059873</v>
      </c>
      <c r="D69" s="60">
        <f aca="true" t="shared" si="9" ref="D69:L69">SUM(D75:D79)</f>
        <v>193317455</v>
      </c>
      <c r="E69" s="61">
        <f t="shared" si="9"/>
        <v>151542252</v>
      </c>
      <c r="F69" s="62">
        <f t="shared" si="9"/>
        <v>0</v>
      </c>
      <c r="G69" s="60">
        <f t="shared" si="9"/>
        <v>0</v>
      </c>
      <c r="H69" s="60">
        <f>SUM(H75:H79)</f>
        <v>85194196</v>
      </c>
      <c r="I69" s="63">
        <f t="shared" si="9"/>
        <v>106765491</v>
      </c>
      <c r="J69" s="64">
        <f t="shared" si="9"/>
        <v>215093069</v>
      </c>
      <c r="K69" s="60">
        <f t="shared" si="9"/>
        <v>216734460</v>
      </c>
      <c r="L69" s="61">
        <f t="shared" si="9"/>
        <v>230330148</v>
      </c>
    </row>
    <row r="70" spans="1:12" ht="13.5">
      <c r="A70" s="79" t="s">
        <v>19</v>
      </c>
      <c r="B70" s="47"/>
      <c r="C70" s="6">
        <v>1614080</v>
      </c>
      <c r="D70" s="6">
        <v>3541411</v>
      </c>
      <c r="E70" s="7">
        <v>7869444</v>
      </c>
      <c r="F70" s="8"/>
      <c r="G70" s="6"/>
      <c r="H70" s="6">
        <v>3907295</v>
      </c>
      <c r="I70" s="9">
        <v>3995093</v>
      </c>
      <c r="J70" s="10"/>
      <c r="K70" s="6"/>
      <c r="L70" s="7"/>
    </row>
    <row r="71" spans="1:12" ht="13.5">
      <c r="A71" s="79" t="s">
        <v>20</v>
      </c>
      <c r="B71" s="47"/>
      <c r="C71" s="6">
        <v>31935739</v>
      </c>
      <c r="D71" s="6">
        <v>44951815</v>
      </c>
      <c r="E71" s="7">
        <v>30213437</v>
      </c>
      <c r="F71" s="8"/>
      <c r="G71" s="6"/>
      <c r="H71" s="6">
        <v>4225</v>
      </c>
      <c r="I71" s="9">
        <v>4225</v>
      </c>
      <c r="J71" s="10">
        <v>8625000</v>
      </c>
      <c r="K71" s="6">
        <v>9056250</v>
      </c>
      <c r="L71" s="7">
        <v>9509062</v>
      </c>
    </row>
    <row r="72" spans="1:12" ht="13.5">
      <c r="A72" s="79" t="s">
        <v>21</v>
      </c>
      <c r="B72" s="47"/>
      <c r="C72" s="6">
        <v>913807</v>
      </c>
      <c r="D72" s="6">
        <v>635112</v>
      </c>
      <c r="E72" s="7"/>
      <c r="F72" s="8"/>
      <c r="G72" s="6"/>
      <c r="H72" s="6">
        <v>2343918</v>
      </c>
      <c r="I72" s="9">
        <v>2343917</v>
      </c>
      <c r="J72" s="10"/>
      <c r="K72" s="6"/>
      <c r="L72" s="7"/>
    </row>
    <row r="73" spans="1:12" ht="13.5">
      <c r="A73" s="79" t="s">
        <v>22</v>
      </c>
      <c r="B73" s="47"/>
      <c r="C73" s="6"/>
      <c r="D73" s="6"/>
      <c r="E73" s="7"/>
      <c r="F73" s="8"/>
      <c r="G73" s="6"/>
      <c r="H73" s="6">
        <v>1194364</v>
      </c>
      <c r="I73" s="9">
        <v>1194364</v>
      </c>
      <c r="J73" s="10"/>
      <c r="K73" s="6"/>
      <c r="L73" s="7"/>
    </row>
    <row r="74" spans="1:12" ht="13.5">
      <c r="A74" s="79" t="s">
        <v>23</v>
      </c>
      <c r="B74" s="47"/>
      <c r="C74" s="6">
        <v>2801588</v>
      </c>
      <c r="D74" s="6">
        <v>3208534</v>
      </c>
      <c r="E74" s="7">
        <v>3253072</v>
      </c>
      <c r="F74" s="8"/>
      <c r="G74" s="6"/>
      <c r="H74" s="6">
        <v>382472</v>
      </c>
      <c r="I74" s="9">
        <v>382470</v>
      </c>
      <c r="J74" s="10">
        <v>61393</v>
      </c>
      <c r="K74" s="6">
        <v>66019</v>
      </c>
      <c r="L74" s="7">
        <v>69320</v>
      </c>
    </row>
    <row r="75" spans="1:12" ht="13.5">
      <c r="A75" s="85" t="s">
        <v>24</v>
      </c>
      <c r="B75" s="47"/>
      <c r="C75" s="21">
        <f>SUM(C70:C74)</f>
        <v>37265214</v>
      </c>
      <c r="D75" s="21">
        <f aca="true" t="shared" si="10" ref="D75:L75">SUM(D70:D74)</f>
        <v>52336872</v>
      </c>
      <c r="E75" s="22">
        <f t="shared" si="10"/>
        <v>41335953</v>
      </c>
      <c r="F75" s="23">
        <f t="shared" si="10"/>
        <v>0</v>
      </c>
      <c r="G75" s="21">
        <f t="shared" si="10"/>
        <v>0</v>
      </c>
      <c r="H75" s="21">
        <f>SUM(H70:H74)</f>
        <v>7832274</v>
      </c>
      <c r="I75" s="24">
        <f t="shared" si="10"/>
        <v>7920069</v>
      </c>
      <c r="J75" s="25">
        <f t="shared" si="10"/>
        <v>8686393</v>
      </c>
      <c r="K75" s="21">
        <f t="shared" si="10"/>
        <v>9122269</v>
      </c>
      <c r="L75" s="22">
        <f t="shared" si="10"/>
        <v>9578382</v>
      </c>
    </row>
    <row r="76" spans="1:12" ht="13.5">
      <c r="A76" s="86" t="s">
        <v>25</v>
      </c>
      <c r="B76" s="39"/>
      <c r="C76" s="6">
        <v>4822671</v>
      </c>
      <c r="D76" s="6">
        <v>11446038</v>
      </c>
      <c r="E76" s="7">
        <v>12410048</v>
      </c>
      <c r="F76" s="8"/>
      <c r="G76" s="6"/>
      <c r="H76" s="6">
        <v>352678</v>
      </c>
      <c r="I76" s="9">
        <v>524909</v>
      </c>
      <c r="J76" s="10">
        <v>145317</v>
      </c>
      <c r="K76" s="6">
        <v>152583</v>
      </c>
      <c r="L76" s="7">
        <v>160212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96971988</v>
      </c>
      <c r="D79" s="6">
        <v>129534545</v>
      </c>
      <c r="E79" s="7">
        <v>97796251</v>
      </c>
      <c r="F79" s="8"/>
      <c r="G79" s="6"/>
      <c r="H79" s="6">
        <v>77009244</v>
      </c>
      <c r="I79" s="9">
        <v>98320513</v>
      </c>
      <c r="J79" s="10">
        <v>206261359</v>
      </c>
      <c r="K79" s="6">
        <v>207459608</v>
      </c>
      <c r="L79" s="7">
        <v>220591554</v>
      </c>
    </row>
    <row r="80" spans="1:12" ht="13.5">
      <c r="A80" s="87" t="s">
        <v>46</v>
      </c>
      <c r="B80" s="71"/>
      <c r="C80" s="72">
        <f>SUM(C68:C69)</f>
        <v>598962921</v>
      </c>
      <c r="D80" s="72">
        <f aca="true" t="shared" si="11" ref="D80:L80">SUM(D68:D69)</f>
        <v>656380889</v>
      </c>
      <c r="E80" s="73">
        <f t="shared" si="11"/>
        <v>706695683</v>
      </c>
      <c r="F80" s="74">
        <f t="shared" si="11"/>
        <v>507298163</v>
      </c>
      <c r="G80" s="72">
        <f t="shared" si="11"/>
        <v>507298163</v>
      </c>
      <c r="H80" s="72">
        <f>SUM(H68:H69)</f>
        <v>85194196</v>
      </c>
      <c r="I80" s="75">
        <f t="shared" si="11"/>
        <v>713134007</v>
      </c>
      <c r="J80" s="76">
        <f t="shared" si="11"/>
        <v>752390685</v>
      </c>
      <c r="K80" s="72">
        <f t="shared" si="11"/>
        <v>787049933</v>
      </c>
      <c r="L80" s="73">
        <f t="shared" si="11"/>
        <v>835620550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2.3716126789986487</v>
      </c>
      <c r="D82" s="95">
        <f t="shared" si="12"/>
        <v>3.485833244156001</v>
      </c>
      <c r="E82" s="96">
        <f t="shared" si="12"/>
        <v>1.6062459450193871</v>
      </c>
      <c r="F82" s="97">
        <f t="shared" si="12"/>
        <v>0</v>
      </c>
      <c r="G82" s="95">
        <f t="shared" si="12"/>
        <v>0</v>
      </c>
      <c r="H82" s="95">
        <f t="shared" si="12"/>
        <v>3.915817165722807</v>
      </c>
      <c r="I82" s="98">
        <f t="shared" si="12"/>
        <v>3.896941947007993</v>
      </c>
      <c r="J82" s="99">
        <f t="shared" si="12"/>
        <v>2.022140952232727</v>
      </c>
      <c r="K82" s="95">
        <f t="shared" si="12"/>
        <v>1.6071997951418644</v>
      </c>
      <c r="L82" s="96">
        <f t="shared" si="12"/>
        <v>1.4305863941332493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0.5394875660837107</v>
      </c>
      <c r="D83" s="95">
        <f t="shared" si="13"/>
        <v>0.8871149994538329</v>
      </c>
      <c r="E83" s="96">
        <f t="shared" si="13"/>
        <v>0.5361707257466269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0.8505769006648096</v>
      </c>
      <c r="J83" s="99">
        <f t="shared" si="13"/>
        <v>0.8697630420902519</v>
      </c>
      <c r="K83" s="95">
        <f t="shared" si="13"/>
        <v>0.606619619103338</v>
      </c>
      <c r="L83" s="96">
        <f t="shared" si="13"/>
        <v>0.5542983316626257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0.394</v>
      </c>
      <c r="D84" s="95">
        <f t="shared" si="14"/>
        <v>0.366</v>
      </c>
      <c r="E84" s="96">
        <f t="shared" si="14"/>
        <v>0.314</v>
      </c>
      <c r="F84" s="97">
        <f t="shared" si="14"/>
        <v>0</v>
      </c>
      <c r="G84" s="95">
        <f t="shared" si="14"/>
        <v>0</v>
      </c>
      <c r="H84" s="95">
        <f t="shared" si="14"/>
        <v>0</v>
      </c>
      <c r="I84" s="98">
        <f t="shared" si="14"/>
        <v>0.014</v>
      </c>
      <c r="J84" s="99">
        <f t="shared" si="14"/>
        <v>0.018</v>
      </c>
      <c r="K84" s="95">
        <f t="shared" si="14"/>
        <v>0.017</v>
      </c>
      <c r="L84" s="96">
        <f t="shared" si="14"/>
        <v>0.018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1.1</v>
      </c>
      <c r="D85" s="95">
        <f t="shared" si="15"/>
        <v>1.14</v>
      </c>
      <c r="E85" s="96">
        <f t="shared" si="15"/>
        <v>0.93</v>
      </c>
      <c r="F85" s="97">
        <f t="shared" si="15"/>
        <v>0</v>
      </c>
      <c r="G85" s="95">
        <f t="shared" si="15"/>
        <v>0</v>
      </c>
      <c r="H85" s="95">
        <f t="shared" si="15"/>
        <v>0</v>
      </c>
      <c r="I85" s="98">
        <f t="shared" si="15"/>
        <v>0.08</v>
      </c>
      <c r="J85" s="99">
        <f t="shared" si="15"/>
        <v>0.06</v>
      </c>
      <c r="K85" s="95">
        <f t="shared" si="15"/>
        <v>0.04</v>
      </c>
      <c r="L85" s="96">
        <f t="shared" si="15"/>
        <v>0.04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>
        <v>39947429</v>
      </c>
      <c r="E90" s="12">
        <v>10621306</v>
      </c>
      <c r="F90" s="13">
        <v>171343508</v>
      </c>
      <c r="G90" s="11"/>
      <c r="H90" s="11">
        <v>2669385</v>
      </c>
      <c r="I90" s="14"/>
      <c r="J90" s="15">
        <v>55635796</v>
      </c>
      <c r="K90" s="11">
        <v>51833341</v>
      </c>
      <c r="L90" s="27">
        <v>54436327</v>
      </c>
    </row>
    <row r="91" spans="1:12" ht="13.5">
      <c r="A91" s="86" t="s">
        <v>50</v>
      </c>
      <c r="B91" s="94"/>
      <c r="C91" s="6">
        <v>139059872</v>
      </c>
      <c r="D91" s="6">
        <v>8397909</v>
      </c>
      <c r="E91" s="7">
        <v>2232854</v>
      </c>
      <c r="F91" s="8"/>
      <c r="G91" s="6">
        <v>171343508</v>
      </c>
      <c r="H91" s="6">
        <v>65808909</v>
      </c>
      <c r="I91" s="9">
        <v>171343508</v>
      </c>
      <c r="J91" s="10">
        <v>222235085</v>
      </c>
      <c r="K91" s="6">
        <v>240917718</v>
      </c>
      <c r="L91" s="26">
        <v>256062852</v>
      </c>
    </row>
    <row r="92" spans="1:12" ht="13.5">
      <c r="A92" s="86" t="s">
        <v>51</v>
      </c>
      <c r="B92" s="94"/>
      <c r="C92" s="6"/>
      <c r="D92" s="6">
        <v>193613362</v>
      </c>
      <c r="E92" s="7">
        <v>51478326</v>
      </c>
      <c r="F92" s="8"/>
      <c r="G92" s="6"/>
      <c r="H92" s="6">
        <v>16715902</v>
      </c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139059872</v>
      </c>
      <c r="D93" s="72">
        <f aca="true" t="shared" si="16" ref="D93:L93">SUM(D89:D92)</f>
        <v>241958700</v>
      </c>
      <c r="E93" s="73">
        <f t="shared" si="16"/>
        <v>64332486</v>
      </c>
      <c r="F93" s="74">
        <f t="shared" si="16"/>
        <v>171343508</v>
      </c>
      <c r="G93" s="72">
        <f t="shared" si="16"/>
        <v>171343508</v>
      </c>
      <c r="H93" s="72">
        <f>SUM(H89:H92)</f>
        <v>85194196</v>
      </c>
      <c r="I93" s="75">
        <f t="shared" si="16"/>
        <v>171343508</v>
      </c>
      <c r="J93" s="76">
        <f t="shared" si="16"/>
        <v>277870881</v>
      </c>
      <c r="K93" s="72">
        <f t="shared" si="16"/>
        <v>292751059</v>
      </c>
      <c r="L93" s="121">
        <f t="shared" si="16"/>
        <v>310499179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415134376</v>
      </c>
      <c r="D5" s="40">
        <f aca="true" t="shared" si="0" ref="D5:L5">SUM(D11:D18)</f>
        <v>341121420</v>
      </c>
      <c r="E5" s="41">
        <f t="shared" si="0"/>
        <v>310396725</v>
      </c>
      <c r="F5" s="42">
        <f t="shared" si="0"/>
        <v>275666568</v>
      </c>
      <c r="G5" s="40">
        <f t="shared" si="0"/>
        <v>263990333</v>
      </c>
      <c r="H5" s="40">
        <f>SUM(H11:H18)</f>
        <v>208243654</v>
      </c>
      <c r="I5" s="43">
        <f t="shared" si="0"/>
        <v>219374430</v>
      </c>
      <c r="J5" s="44">
        <f t="shared" si="0"/>
        <v>252778405</v>
      </c>
      <c r="K5" s="40">
        <f t="shared" si="0"/>
        <v>254998000</v>
      </c>
      <c r="L5" s="41">
        <f t="shared" si="0"/>
        <v>268168000</v>
      </c>
    </row>
    <row r="6" spans="1:12" ht="13.5">
      <c r="A6" s="46" t="s">
        <v>19</v>
      </c>
      <c r="B6" s="47"/>
      <c r="C6" s="6">
        <v>117383084</v>
      </c>
      <c r="D6" s="6">
        <v>58085689</v>
      </c>
      <c r="E6" s="7">
        <v>108264046</v>
      </c>
      <c r="F6" s="8">
        <v>108768025</v>
      </c>
      <c r="G6" s="6">
        <v>116770942</v>
      </c>
      <c r="H6" s="6">
        <v>84002581</v>
      </c>
      <c r="I6" s="9">
        <v>96027143</v>
      </c>
      <c r="J6" s="10">
        <v>100213702</v>
      </c>
      <c r="K6" s="6">
        <v>68498000</v>
      </c>
      <c r="L6" s="7">
        <v>92168000</v>
      </c>
    </row>
    <row r="7" spans="1:12" ht="13.5">
      <c r="A7" s="46" t="s">
        <v>20</v>
      </c>
      <c r="B7" s="47"/>
      <c r="C7" s="6">
        <v>28566775</v>
      </c>
      <c r="D7" s="6">
        <v>38694754</v>
      </c>
      <c r="E7" s="7">
        <v>31283745</v>
      </c>
      <c r="F7" s="8">
        <v>14935706</v>
      </c>
      <c r="G7" s="6">
        <v>10712321</v>
      </c>
      <c r="H7" s="6">
        <v>9367063</v>
      </c>
      <c r="I7" s="9">
        <v>9367325</v>
      </c>
      <c r="J7" s="10">
        <v>9000000</v>
      </c>
      <c r="K7" s="6">
        <v>10000000</v>
      </c>
      <c r="L7" s="7">
        <v>20000000</v>
      </c>
    </row>
    <row r="8" spans="1:12" ht="13.5">
      <c r="A8" s="46" t="s">
        <v>21</v>
      </c>
      <c r="B8" s="47"/>
      <c r="C8" s="6">
        <v>60263656</v>
      </c>
      <c r="D8" s="6">
        <v>29785975</v>
      </c>
      <c r="E8" s="7">
        <v>43669496</v>
      </c>
      <c r="F8" s="8">
        <v>29339180</v>
      </c>
      <c r="G8" s="6">
        <v>89153948</v>
      </c>
      <c r="H8" s="6">
        <v>61689069</v>
      </c>
      <c r="I8" s="9">
        <v>82913988</v>
      </c>
      <c r="J8" s="10">
        <v>112489000</v>
      </c>
      <c r="K8" s="6">
        <v>139500000</v>
      </c>
      <c r="L8" s="7">
        <v>130000000</v>
      </c>
    </row>
    <row r="9" spans="1:12" ht="13.5">
      <c r="A9" s="46" t="s">
        <v>22</v>
      </c>
      <c r="B9" s="47"/>
      <c r="C9" s="6">
        <v>17641705</v>
      </c>
      <c r="D9" s="6">
        <v>29238122</v>
      </c>
      <c r="E9" s="7">
        <v>22118630</v>
      </c>
      <c r="F9" s="8">
        <v>73903940</v>
      </c>
      <c r="G9" s="6"/>
      <c r="H9" s="6">
        <v>-35</v>
      </c>
      <c r="I9" s="9"/>
      <c r="J9" s="10"/>
      <c r="K9" s="6"/>
      <c r="L9" s="7"/>
    </row>
    <row r="10" spans="1:12" ht="13.5">
      <c r="A10" s="46" t="s">
        <v>23</v>
      </c>
      <c r="B10" s="47"/>
      <c r="C10" s="6">
        <v>28260238</v>
      </c>
      <c r="D10" s="6">
        <v>14791607</v>
      </c>
      <c r="E10" s="7">
        <v>5407225</v>
      </c>
      <c r="F10" s="8">
        <v>1000000</v>
      </c>
      <c r="G10" s="6">
        <v>28115231</v>
      </c>
      <c r="H10" s="6">
        <v>38841502</v>
      </c>
      <c r="I10" s="9">
        <v>20284679</v>
      </c>
      <c r="J10" s="10">
        <v>10275298</v>
      </c>
      <c r="K10" s="6">
        <v>25000000</v>
      </c>
      <c r="L10" s="7">
        <v>25000000</v>
      </c>
    </row>
    <row r="11" spans="1:12" ht="13.5">
      <c r="A11" s="48" t="s">
        <v>24</v>
      </c>
      <c r="B11" s="47"/>
      <c r="C11" s="21">
        <f>SUM(C6:C10)</f>
        <v>252115458</v>
      </c>
      <c r="D11" s="21">
        <f aca="true" t="shared" si="1" ref="D11:L11">SUM(D6:D10)</f>
        <v>170596147</v>
      </c>
      <c r="E11" s="22">
        <f t="shared" si="1"/>
        <v>210743142</v>
      </c>
      <c r="F11" s="23">
        <f t="shared" si="1"/>
        <v>227946851</v>
      </c>
      <c r="G11" s="21">
        <f t="shared" si="1"/>
        <v>244752442</v>
      </c>
      <c r="H11" s="21">
        <f>SUM(H6:H10)</f>
        <v>193900180</v>
      </c>
      <c r="I11" s="24">
        <f t="shared" si="1"/>
        <v>208593135</v>
      </c>
      <c r="J11" s="25">
        <f t="shared" si="1"/>
        <v>231978000</v>
      </c>
      <c r="K11" s="21">
        <f t="shared" si="1"/>
        <v>242998000</v>
      </c>
      <c r="L11" s="22">
        <f t="shared" si="1"/>
        <v>267168000</v>
      </c>
    </row>
    <row r="12" spans="1:12" ht="13.5">
      <c r="A12" s="49" t="s">
        <v>25</v>
      </c>
      <c r="B12" s="39"/>
      <c r="C12" s="6">
        <v>17775677</v>
      </c>
      <c r="D12" s="6">
        <v>17559132</v>
      </c>
      <c r="E12" s="7">
        <v>19413763</v>
      </c>
      <c r="F12" s="8">
        <v>22262984</v>
      </c>
      <c r="G12" s="6">
        <v>14937217</v>
      </c>
      <c r="H12" s="6">
        <v>8733214</v>
      </c>
      <c r="I12" s="9">
        <v>5402066</v>
      </c>
      <c r="J12" s="10">
        <v>16705000</v>
      </c>
      <c r="K12" s="6">
        <v>11000000</v>
      </c>
      <c r="L12" s="7"/>
    </row>
    <row r="13" spans="1:12" ht="13.5">
      <c r="A13" s="49" t="s">
        <v>26</v>
      </c>
      <c r="B13" s="39"/>
      <c r="C13" s="11">
        <v>56860</v>
      </c>
      <c r="D13" s="11">
        <v>60000</v>
      </c>
      <c r="E13" s="12">
        <v>225057</v>
      </c>
      <c r="F13" s="13">
        <v>500000</v>
      </c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143627472</v>
      </c>
      <c r="D15" s="6">
        <v>152468391</v>
      </c>
      <c r="E15" s="7">
        <v>76422442</v>
      </c>
      <c r="F15" s="8">
        <v>19732733</v>
      </c>
      <c r="G15" s="6">
        <v>4300674</v>
      </c>
      <c r="H15" s="6">
        <v>5578034</v>
      </c>
      <c r="I15" s="9">
        <v>5379229</v>
      </c>
      <c r="J15" s="10">
        <v>4095405</v>
      </c>
      <c r="K15" s="6">
        <v>1000000</v>
      </c>
      <c r="L15" s="7">
        <v>1000000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>
        <v>1558909</v>
      </c>
      <c r="D18" s="16">
        <v>437750</v>
      </c>
      <c r="E18" s="17">
        <v>3592321</v>
      </c>
      <c r="F18" s="18">
        <v>5224000</v>
      </c>
      <c r="G18" s="16"/>
      <c r="H18" s="16">
        <v>32226</v>
      </c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117383084</v>
      </c>
      <c r="D36" s="6">
        <f t="shared" si="4"/>
        <v>58085689</v>
      </c>
      <c r="E36" s="7">
        <f t="shared" si="4"/>
        <v>108264046</v>
      </c>
      <c r="F36" s="8">
        <f t="shared" si="4"/>
        <v>108768025</v>
      </c>
      <c r="G36" s="6">
        <f t="shared" si="4"/>
        <v>116770942</v>
      </c>
      <c r="H36" s="6">
        <f>H6+H21</f>
        <v>84002581</v>
      </c>
      <c r="I36" s="9">
        <f t="shared" si="4"/>
        <v>96027143</v>
      </c>
      <c r="J36" s="10">
        <f t="shared" si="4"/>
        <v>100213702</v>
      </c>
      <c r="K36" s="6">
        <f t="shared" si="4"/>
        <v>68498000</v>
      </c>
      <c r="L36" s="7">
        <f t="shared" si="4"/>
        <v>92168000</v>
      </c>
    </row>
    <row r="37" spans="1:12" ht="13.5">
      <c r="A37" s="46" t="s">
        <v>20</v>
      </c>
      <c r="B37" s="47"/>
      <c r="C37" s="6">
        <f t="shared" si="4"/>
        <v>28566775</v>
      </c>
      <c r="D37" s="6">
        <f t="shared" si="4"/>
        <v>38694754</v>
      </c>
      <c r="E37" s="7">
        <f t="shared" si="4"/>
        <v>31283745</v>
      </c>
      <c r="F37" s="8">
        <f t="shared" si="4"/>
        <v>14935706</v>
      </c>
      <c r="G37" s="6">
        <f t="shared" si="4"/>
        <v>10712321</v>
      </c>
      <c r="H37" s="6">
        <f>H7+H22</f>
        <v>9367063</v>
      </c>
      <c r="I37" s="9">
        <f t="shared" si="4"/>
        <v>9367325</v>
      </c>
      <c r="J37" s="10">
        <f t="shared" si="4"/>
        <v>9000000</v>
      </c>
      <c r="K37" s="6">
        <f t="shared" si="4"/>
        <v>10000000</v>
      </c>
      <c r="L37" s="7">
        <f t="shared" si="4"/>
        <v>20000000</v>
      </c>
    </row>
    <row r="38" spans="1:12" ht="13.5">
      <c r="A38" s="46" t="s">
        <v>21</v>
      </c>
      <c r="B38" s="47"/>
      <c r="C38" s="6">
        <f t="shared" si="4"/>
        <v>60263656</v>
      </c>
      <c r="D38" s="6">
        <f t="shared" si="4"/>
        <v>29785975</v>
      </c>
      <c r="E38" s="7">
        <f t="shared" si="4"/>
        <v>43669496</v>
      </c>
      <c r="F38" s="8">
        <f t="shared" si="4"/>
        <v>29339180</v>
      </c>
      <c r="G38" s="6">
        <f t="shared" si="4"/>
        <v>89153948</v>
      </c>
      <c r="H38" s="6">
        <f>H8+H23</f>
        <v>61689069</v>
      </c>
      <c r="I38" s="9">
        <f t="shared" si="4"/>
        <v>82913988</v>
      </c>
      <c r="J38" s="10">
        <f t="shared" si="4"/>
        <v>112489000</v>
      </c>
      <c r="K38" s="6">
        <f t="shared" si="4"/>
        <v>139500000</v>
      </c>
      <c r="L38" s="7">
        <f t="shared" si="4"/>
        <v>130000000</v>
      </c>
    </row>
    <row r="39" spans="1:12" ht="13.5">
      <c r="A39" s="46" t="s">
        <v>22</v>
      </c>
      <c r="B39" s="47"/>
      <c r="C39" s="6">
        <f t="shared" si="4"/>
        <v>17641705</v>
      </c>
      <c r="D39" s="6">
        <f t="shared" si="4"/>
        <v>29238122</v>
      </c>
      <c r="E39" s="7">
        <f t="shared" si="4"/>
        <v>22118630</v>
      </c>
      <c r="F39" s="8">
        <f t="shared" si="4"/>
        <v>73903940</v>
      </c>
      <c r="G39" s="6">
        <f t="shared" si="4"/>
        <v>0</v>
      </c>
      <c r="H39" s="6">
        <f>H9+H24</f>
        <v>-35</v>
      </c>
      <c r="I39" s="9">
        <f t="shared" si="4"/>
        <v>0</v>
      </c>
      <c r="J39" s="10">
        <f t="shared" si="4"/>
        <v>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28260238</v>
      </c>
      <c r="D40" s="6">
        <f t="shared" si="4"/>
        <v>14791607</v>
      </c>
      <c r="E40" s="7">
        <f t="shared" si="4"/>
        <v>5407225</v>
      </c>
      <c r="F40" s="8">
        <f t="shared" si="4"/>
        <v>1000000</v>
      </c>
      <c r="G40" s="6">
        <f t="shared" si="4"/>
        <v>28115231</v>
      </c>
      <c r="H40" s="6">
        <f>H10+H25</f>
        <v>38841502</v>
      </c>
      <c r="I40" s="9">
        <f t="shared" si="4"/>
        <v>20284679</v>
      </c>
      <c r="J40" s="10">
        <f t="shared" si="4"/>
        <v>10275298</v>
      </c>
      <c r="K40" s="6">
        <f t="shared" si="4"/>
        <v>25000000</v>
      </c>
      <c r="L40" s="7">
        <f t="shared" si="4"/>
        <v>25000000</v>
      </c>
    </row>
    <row r="41" spans="1:12" ht="13.5">
      <c r="A41" s="48" t="s">
        <v>24</v>
      </c>
      <c r="B41" s="47"/>
      <c r="C41" s="21">
        <f>SUM(C36:C40)</f>
        <v>252115458</v>
      </c>
      <c r="D41" s="21">
        <f aca="true" t="shared" si="5" ref="D41:L41">SUM(D36:D40)</f>
        <v>170596147</v>
      </c>
      <c r="E41" s="22">
        <f t="shared" si="5"/>
        <v>210743142</v>
      </c>
      <c r="F41" s="23">
        <f t="shared" si="5"/>
        <v>227946851</v>
      </c>
      <c r="G41" s="21">
        <f t="shared" si="5"/>
        <v>244752442</v>
      </c>
      <c r="H41" s="21">
        <f>SUM(H36:H40)</f>
        <v>193900180</v>
      </c>
      <c r="I41" s="24">
        <f t="shared" si="5"/>
        <v>208593135</v>
      </c>
      <c r="J41" s="25">
        <f t="shared" si="5"/>
        <v>231978000</v>
      </c>
      <c r="K41" s="21">
        <f t="shared" si="5"/>
        <v>242998000</v>
      </c>
      <c r="L41" s="22">
        <f t="shared" si="5"/>
        <v>267168000</v>
      </c>
    </row>
    <row r="42" spans="1:12" ht="13.5">
      <c r="A42" s="49" t="s">
        <v>25</v>
      </c>
      <c r="B42" s="39"/>
      <c r="C42" s="6">
        <f t="shared" si="4"/>
        <v>17775677</v>
      </c>
      <c r="D42" s="6">
        <f t="shared" si="4"/>
        <v>17559132</v>
      </c>
      <c r="E42" s="61">
        <f t="shared" si="4"/>
        <v>19413763</v>
      </c>
      <c r="F42" s="62">
        <f t="shared" si="4"/>
        <v>22262984</v>
      </c>
      <c r="G42" s="60">
        <f t="shared" si="4"/>
        <v>14937217</v>
      </c>
      <c r="H42" s="60">
        <f t="shared" si="4"/>
        <v>8733214</v>
      </c>
      <c r="I42" s="63">
        <f t="shared" si="4"/>
        <v>5402066</v>
      </c>
      <c r="J42" s="64">
        <f t="shared" si="4"/>
        <v>16705000</v>
      </c>
      <c r="K42" s="60">
        <f t="shared" si="4"/>
        <v>11000000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56860</v>
      </c>
      <c r="D43" s="11">
        <f t="shared" si="4"/>
        <v>60000</v>
      </c>
      <c r="E43" s="65">
        <f t="shared" si="4"/>
        <v>225057</v>
      </c>
      <c r="F43" s="66">
        <f t="shared" si="4"/>
        <v>500000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143627472</v>
      </c>
      <c r="D45" s="6">
        <f t="shared" si="4"/>
        <v>152468391</v>
      </c>
      <c r="E45" s="61">
        <f t="shared" si="4"/>
        <v>76422442</v>
      </c>
      <c r="F45" s="62">
        <f t="shared" si="4"/>
        <v>19732733</v>
      </c>
      <c r="G45" s="60">
        <f t="shared" si="4"/>
        <v>4300674</v>
      </c>
      <c r="H45" s="60">
        <f t="shared" si="4"/>
        <v>5578034</v>
      </c>
      <c r="I45" s="63">
        <f t="shared" si="4"/>
        <v>5379229</v>
      </c>
      <c r="J45" s="64">
        <f t="shared" si="4"/>
        <v>4095405</v>
      </c>
      <c r="K45" s="60">
        <f t="shared" si="4"/>
        <v>1000000</v>
      </c>
      <c r="L45" s="61">
        <f t="shared" si="4"/>
        <v>1000000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1558909</v>
      </c>
      <c r="D48" s="6">
        <f t="shared" si="4"/>
        <v>437750</v>
      </c>
      <c r="E48" s="61">
        <f t="shared" si="4"/>
        <v>3592321</v>
      </c>
      <c r="F48" s="62">
        <f t="shared" si="4"/>
        <v>5224000</v>
      </c>
      <c r="G48" s="60">
        <f t="shared" si="4"/>
        <v>0</v>
      </c>
      <c r="H48" s="60">
        <f t="shared" si="4"/>
        <v>32226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415134376</v>
      </c>
      <c r="D49" s="72">
        <f aca="true" t="shared" si="6" ref="D49:L49">SUM(D41:D48)</f>
        <v>341121420</v>
      </c>
      <c r="E49" s="73">
        <f t="shared" si="6"/>
        <v>310396725</v>
      </c>
      <c r="F49" s="74">
        <f t="shared" si="6"/>
        <v>275666568</v>
      </c>
      <c r="G49" s="72">
        <f t="shared" si="6"/>
        <v>263990333</v>
      </c>
      <c r="H49" s="72">
        <f>SUM(H41:H48)</f>
        <v>208243654</v>
      </c>
      <c r="I49" s="75">
        <f t="shared" si="6"/>
        <v>219374430</v>
      </c>
      <c r="J49" s="76">
        <f t="shared" si="6"/>
        <v>252778405</v>
      </c>
      <c r="K49" s="72">
        <f t="shared" si="6"/>
        <v>254998000</v>
      </c>
      <c r="L49" s="73">
        <f t="shared" si="6"/>
        <v>268168000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117383084</v>
      </c>
      <c r="D52" s="6">
        <v>2880443767</v>
      </c>
      <c r="E52" s="7">
        <v>6503507835</v>
      </c>
      <c r="F52" s="8">
        <v>752211656</v>
      </c>
      <c r="G52" s="6">
        <v>670250166</v>
      </c>
      <c r="H52" s="6"/>
      <c r="I52" s="9">
        <v>192054286</v>
      </c>
      <c r="J52" s="10">
        <v>4429492702</v>
      </c>
      <c r="K52" s="6">
        <v>4191621000</v>
      </c>
      <c r="L52" s="7">
        <v>4018952000</v>
      </c>
    </row>
    <row r="53" spans="1:12" ht="13.5">
      <c r="A53" s="79" t="s">
        <v>20</v>
      </c>
      <c r="B53" s="47"/>
      <c r="C53" s="6">
        <v>28566775</v>
      </c>
      <c r="D53" s="6">
        <v>38694754</v>
      </c>
      <c r="E53" s="7">
        <v>31283745</v>
      </c>
      <c r="F53" s="8">
        <v>248005353</v>
      </c>
      <c r="G53" s="6">
        <v>21424642</v>
      </c>
      <c r="H53" s="6"/>
      <c r="I53" s="9">
        <v>18734650</v>
      </c>
      <c r="J53" s="10">
        <v>325783112</v>
      </c>
      <c r="K53" s="6">
        <v>311698000</v>
      </c>
      <c r="L53" s="7">
        <v>307332000</v>
      </c>
    </row>
    <row r="54" spans="1:12" ht="13.5">
      <c r="A54" s="79" t="s">
        <v>21</v>
      </c>
      <c r="B54" s="47"/>
      <c r="C54" s="6">
        <v>60263656</v>
      </c>
      <c r="D54" s="6">
        <v>29785975</v>
      </c>
      <c r="E54" s="7">
        <v>43669496</v>
      </c>
      <c r="F54" s="8">
        <v>262201462</v>
      </c>
      <c r="G54" s="6">
        <v>178307896</v>
      </c>
      <c r="H54" s="6"/>
      <c r="I54" s="9">
        <v>165827976</v>
      </c>
      <c r="J54" s="10">
        <v>400911000</v>
      </c>
      <c r="K54" s="6">
        <v>414187000</v>
      </c>
      <c r="L54" s="7">
        <v>391607000</v>
      </c>
    </row>
    <row r="55" spans="1:12" ht="13.5">
      <c r="A55" s="79" t="s">
        <v>22</v>
      </c>
      <c r="B55" s="47"/>
      <c r="C55" s="6">
        <v>17641705</v>
      </c>
      <c r="D55" s="6">
        <v>29238122</v>
      </c>
      <c r="E55" s="7">
        <v>22118630</v>
      </c>
      <c r="F55" s="8">
        <v>605173953</v>
      </c>
      <c r="G55" s="6"/>
      <c r="H55" s="6"/>
      <c r="I55" s="9"/>
      <c r="J55" s="10">
        <v>624339849</v>
      </c>
      <c r="K55" s="6">
        <v>594609000</v>
      </c>
      <c r="L55" s="7">
        <v>566295000</v>
      </c>
    </row>
    <row r="56" spans="1:12" ht="13.5">
      <c r="A56" s="79" t="s">
        <v>23</v>
      </c>
      <c r="B56" s="47"/>
      <c r="C56" s="6">
        <v>3196670527</v>
      </c>
      <c r="D56" s="6">
        <v>4091752981</v>
      </c>
      <c r="E56" s="7">
        <v>406597214</v>
      </c>
      <c r="F56" s="8">
        <v>75309119</v>
      </c>
      <c r="G56" s="6">
        <v>4536582333</v>
      </c>
      <c r="H56" s="6"/>
      <c r="I56" s="9">
        <v>40569358</v>
      </c>
      <c r="J56" s="10">
        <v>16675298</v>
      </c>
      <c r="K56" s="6">
        <v>31400000</v>
      </c>
      <c r="L56" s="7">
        <v>31400000</v>
      </c>
    </row>
    <row r="57" spans="1:12" ht="13.5">
      <c r="A57" s="80" t="s">
        <v>24</v>
      </c>
      <c r="B57" s="47"/>
      <c r="C57" s="21">
        <f>SUM(C52:C56)</f>
        <v>3420525747</v>
      </c>
      <c r="D57" s="21">
        <f aca="true" t="shared" si="7" ref="D57:L57">SUM(D52:D56)</f>
        <v>7069915599</v>
      </c>
      <c r="E57" s="22">
        <f t="shared" si="7"/>
        <v>7007176920</v>
      </c>
      <c r="F57" s="23">
        <f t="shared" si="7"/>
        <v>1942901543</v>
      </c>
      <c r="G57" s="21">
        <f t="shared" si="7"/>
        <v>5406565037</v>
      </c>
      <c r="H57" s="21">
        <f>SUM(H52:H56)</f>
        <v>0</v>
      </c>
      <c r="I57" s="24">
        <f t="shared" si="7"/>
        <v>417186270</v>
      </c>
      <c r="J57" s="25">
        <f t="shared" si="7"/>
        <v>5797201961</v>
      </c>
      <c r="K57" s="21">
        <f t="shared" si="7"/>
        <v>5543515000</v>
      </c>
      <c r="L57" s="22">
        <f t="shared" si="7"/>
        <v>5315586000</v>
      </c>
    </row>
    <row r="58" spans="1:12" ht="13.5">
      <c r="A58" s="77" t="s">
        <v>25</v>
      </c>
      <c r="B58" s="39"/>
      <c r="C58" s="6">
        <v>99340011</v>
      </c>
      <c r="D58" s="6">
        <v>96054471</v>
      </c>
      <c r="E58" s="7">
        <v>119596416</v>
      </c>
      <c r="F58" s="8">
        <v>171683847</v>
      </c>
      <c r="G58" s="6">
        <v>196648748</v>
      </c>
      <c r="H58" s="6"/>
      <c r="I58" s="9">
        <v>10804132</v>
      </c>
      <c r="J58" s="10">
        <v>186793000</v>
      </c>
      <c r="K58" s="6">
        <v>173117000</v>
      </c>
      <c r="L58" s="7">
        <v>154526000</v>
      </c>
    </row>
    <row r="59" spans="1:12" ht="13.5">
      <c r="A59" s="77" t="s">
        <v>26</v>
      </c>
      <c r="B59" s="39"/>
      <c r="C59" s="11">
        <v>347359</v>
      </c>
      <c r="D59" s="11">
        <v>3024899</v>
      </c>
      <c r="E59" s="12">
        <v>6510277</v>
      </c>
      <c r="F59" s="13">
        <v>4064388</v>
      </c>
      <c r="G59" s="11">
        <v>4064389</v>
      </c>
      <c r="H59" s="11"/>
      <c r="I59" s="14"/>
      <c r="J59" s="15">
        <v>4470828</v>
      </c>
      <c r="K59" s="11">
        <v>4064000</v>
      </c>
      <c r="L59" s="12">
        <v>3695000</v>
      </c>
    </row>
    <row r="60" spans="1:12" ht="13.5">
      <c r="A60" s="77" t="s">
        <v>27</v>
      </c>
      <c r="B60" s="39"/>
      <c r="C60" s="6">
        <v>281734000</v>
      </c>
      <c r="D60" s="6">
        <v>207527190</v>
      </c>
      <c r="E60" s="7">
        <v>275974000</v>
      </c>
      <c r="F60" s="8">
        <v>265125000</v>
      </c>
      <c r="G60" s="6">
        <v>275974000</v>
      </c>
      <c r="H60" s="6"/>
      <c r="I60" s="9"/>
      <c r="J60" s="10"/>
      <c r="K60" s="6"/>
      <c r="L60" s="7"/>
    </row>
    <row r="61" spans="1:12" ht="13.5">
      <c r="A61" s="77" t="s">
        <v>28</v>
      </c>
      <c r="B61" s="39" t="s">
        <v>29</v>
      </c>
      <c r="C61" s="6">
        <v>296896530</v>
      </c>
      <c r="D61" s="6">
        <v>311795029</v>
      </c>
      <c r="E61" s="7">
        <v>226831465</v>
      </c>
      <c r="F61" s="8">
        <v>1532362410</v>
      </c>
      <c r="G61" s="6">
        <v>1519085561</v>
      </c>
      <c r="H61" s="6"/>
      <c r="I61" s="9">
        <v>10758458</v>
      </c>
      <c r="J61" s="10">
        <v>1270175405</v>
      </c>
      <c r="K61" s="6">
        <v>1206029000</v>
      </c>
      <c r="L61" s="7">
        <v>1147915000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2906910</v>
      </c>
      <c r="D64" s="6">
        <v>2197470</v>
      </c>
      <c r="E64" s="7">
        <v>11153997</v>
      </c>
      <c r="F64" s="8">
        <v>8962321</v>
      </c>
      <c r="G64" s="6">
        <v>7220873</v>
      </c>
      <c r="H64" s="6"/>
      <c r="I64" s="9"/>
      <c r="J64" s="10"/>
      <c r="K64" s="6"/>
      <c r="L64" s="7"/>
    </row>
    <row r="65" spans="1:12" ht="13.5">
      <c r="A65" s="70" t="s">
        <v>40</v>
      </c>
      <c r="B65" s="71"/>
      <c r="C65" s="72">
        <f>SUM(C57:C64)</f>
        <v>4101750557</v>
      </c>
      <c r="D65" s="72">
        <f aca="true" t="shared" si="8" ref="D65:L65">SUM(D57:D64)</f>
        <v>7690514658</v>
      </c>
      <c r="E65" s="73">
        <f t="shared" si="8"/>
        <v>7647243075</v>
      </c>
      <c r="F65" s="74">
        <f t="shared" si="8"/>
        <v>3925099509</v>
      </c>
      <c r="G65" s="72">
        <f t="shared" si="8"/>
        <v>7409558608</v>
      </c>
      <c r="H65" s="72">
        <f>SUM(H57:H64)</f>
        <v>0</v>
      </c>
      <c r="I65" s="75">
        <f t="shared" si="8"/>
        <v>438748860</v>
      </c>
      <c r="J65" s="82">
        <f t="shared" si="8"/>
        <v>7258641194</v>
      </c>
      <c r="K65" s="72">
        <f t="shared" si="8"/>
        <v>6926725000</v>
      </c>
      <c r="L65" s="73">
        <f t="shared" si="8"/>
        <v>6621722000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262790575</v>
      </c>
      <c r="D68" s="60">
        <v>310949213</v>
      </c>
      <c r="E68" s="61">
        <v>459333668</v>
      </c>
      <c r="F68" s="62">
        <v>330120626</v>
      </c>
      <c r="G68" s="60">
        <v>369587415</v>
      </c>
      <c r="H68" s="60"/>
      <c r="I68" s="63">
        <v>472110422</v>
      </c>
      <c r="J68" s="64">
        <v>247894714</v>
      </c>
      <c r="K68" s="60">
        <v>264726765</v>
      </c>
      <c r="L68" s="61">
        <v>282701712</v>
      </c>
    </row>
    <row r="69" spans="1:12" ht="13.5">
      <c r="A69" s="84" t="s">
        <v>43</v>
      </c>
      <c r="B69" s="39" t="s">
        <v>44</v>
      </c>
      <c r="C69" s="60">
        <f>SUM(C75:C79)</f>
        <v>0</v>
      </c>
      <c r="D69" s="60">
        <f aca="true" t="shared" si="9" ref="D69:L69">SUM(D75:D79)</f>
        <v>75588106</v>
      </c>
      <c r="E69" s="61">
        <f t="shared" si="9"/>
        <v>0</v>
      </c>
      <c r="F69" s="62">
        <f t="shared" si="9"/>
        <v>92052805</v>
      </c>
      <c r="G69" s="60">
        <f t="shared" si="9"/>
        <v>64320868</v>
      </c>
      <c r="H69" s="60">
        <f>SUM(H75:H79)</f>
        <v>0</v>
      </c>
      <c r="I69" s="63">
        <f t="shared" si="9"/>
        <v>0</v>
      </c>
      <c r="J69" s="64">
        <f t="shared" si="9"/>
        <v>45165085</v>
      </c>
      <c r="K69" s="60">
        <f t="shared" si="9"/>
        <v>48231795</v>
      </c>
      <c r="L69" s="61">
        <f t="shared" si="9"/>
        <v>51506734</v>
      </c>
    </row>
    <row r="70" spans="1:12" ht="13.5">
      <c r="A70" s="79" t="s">
        <v>19</v>
      </c>
      <c r="B70" s="47"/>
      <c r="C70" s="6"/>
      <c r="D70" s="6">
        <v>75588106</v>
      </c>
      <c r="E70" s="7"/>
      <c r="F70" s="8">
        <v>35654919</v>
      </c>
      <c r="G70" s="6">
        <v>924000</v>
      </c>
      <c r="H70" s="6"/>
      <c r="I70" s="9"/>
      <c r="J70" s="10">
        <v>550000</v>
      </c>
      <c r="K70" s="6">
        <v>587345</v>
      </c>
      <c r="L70" s="7">
        <v>627226</v>
      </c>
    </row>
    <row r="71" spans="1:12" ht="13.5">
      <c r="A71" s="79" t="s">
        <v>20</v>
      </c>
      <c r="B71" s="47"/>
      <c r="C71" s="6"/>
      <c r="D71" s="6"/>
      <c r="E71" s="7"/>
      <c r="F71" s="8">
        <v>115707</v>
      </c>
      <c r="G71" s="6">
        <v>2319826</v>
      </c>
      <c r="H71" s="6"/>
      <c r="I71" s="9"/>
      <c r="J71" s="10">
        <v>5146162</v>
      </c>
      <c r="K71" s="6">
        <v>5495587</v>
      </c>
      <c r="L71" s="7">
        <v>5868737</v>
      </c>
    </row>
    <row r="72" spans="1:12" ht="13.5">
      <c r="A72" s="79" t="s">
        <v>21</v>
      </c>
      <c r="B72" s="47"/>
      <c r="C72" s="6"/>
      <c r="D72" s="6"/>
      <c r="E72" s="7"/>
      <c r="F72" s="8">
        <v>13737465</v>
      </c>
      <c r="G72" s="6">
        <v>11019360</v>
      </c>
      <c r="H72" s="6"/>
      <c r="I72" s="9"/>
      <c r="J72" s="10">
        <v>6900000</v>
      </c>
      <c r="K72" s="6">
        <v>7368510</v>
      </c>
      <c r="L72" s="7">
        <v>7868832</v>
      </c>
    </row>
    <row r="73" spans="1:12" ht="13.5">
      <c r="A73" s="79" t="s">
        <v>22</v>
      </c>
      <c r="B73" s="47"/>
      <c r="C73" s="6"/>
      <c r="D73" s="6"/>
      <c r="E73" s="7"/>
      <c r="F73" s="8"/>
      <c r="G73" s="6">
        <v>12889594</v>
      </c>
      <c r="H73" s="6"/>
      <c r="I73" s="9"/>
      <c r="J73" s="10">
        <v>1700000</v>
      </c>
      <c r="K73" s="6">
        <v>1815430</v>
      </c>
      <c r="L73" s="7">
        <v>1938698</v>
      </c>
    </row>
    <row r="74" spans="1:12" ht="13.5">
      <c r="A74" s="79" t="s">
        <v>23</v>
      </c>
      <c r="B74" s="47"/>
      <c r="C74" s="6"/>
      <c r="D74" s="6"/>
      <c r="E74" s="7"/>
      <c r="F74" s="8">
        <v>4561131</v>
      </c>
      <c r="G74" s="6">
        <v>909968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0</v>
      </c>
      <c r="D75" s="21">
        <f aca="true" t="shared" si="10" ref="D75:L75">SUM(D70:D74)</f>
        <v>75588106</v>
      </c>
      <c r="E75" s="22">
        <f t="shared" si="10"/>
        <v>0</v>
      </c>
      <c r="F75" s="23">
        <f t="shared" si="10"/>
        <v>54069222</v>
      </c>
      <c r="G75" s="21">
        <f t="shared" si="10"/>
        <v>28062748</v>
      </c>
      <c r="H75" s="21">
        <f>SUM(H70:H74)</f>
        <v>0</v>
      </c>
      <c r="I75" s="24">
        <f t="shared" si="10"/>
        <v>0</v>
      </c>
      <c r="J75" s="25">
        <f t="shared" si="10"/>
        <v>14296162</v>
      </c>
      <c r="K75" s="21">
        <f t="shared" si="10"/>
        <v>15266872</v>
      </c>
      <c r="L75" s="22">
        <f t="shared" si="10"/>
        <v>16303493</v>
      </c>
    </row>
    <row r="76" spans="1:12" ht="13.5">
      <c r="A76" s="86" t="s">
        <v>25</v>
      </c>
      <c r="B76" s="39"/>
      <c r="C76" s="6"/>
      <c r="D76" s="6"/>
      <c r="E76" s="7"/>
      <c r="F76" s="8">
        <v>5050071</v>
      </c>
      <c r="G76" s="6">
        <v>15459136</v>
      </c>
      <c r="H76" s="6"/>
      <c r="I76" s="9"/>
      <c r="J76" s="10">
        <v>2810000</v>
      </c>
      <c r="K76" s="6">
        <v>3000799</v>
      </c>
      <c r="L76" s="7">
        <v>3204553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>
        <v>119620</v>
      </c>
      <c r="K77" s="11">
        <v>127742</v>
      </c>
      <c r="L77" s="12">
        <v>136416</v>
      </c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>
        <v>18209754</v>
      </c>
      <c r="K78" s="6">
        <v>19446197</v>
      </c>
      <c r="L78" s="7">
        <v>20766593</v>
      </c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32933512</v>
      </c>
      <c r="G79" s="6">
        <v>20798984</v>
      </c>
      <c r="H79" s="6"/>
      <c r="I79" s="9"/>
      <c r="J79" s="10">
        <v>9729549</v>
      </c>
      <c r="K79" s="6">
        <v>10390185</v>
      </c>
      <c r="L79" s="7">
        <v>11095679</v>
      </c>
    </row>
    <row r="80" spans="1:12" ht="13.5">
      <c r="A80" s="87" t="s">
        <v>46</v>
      </c>
      <c r="B80" s="71"/>
      <c r="C80" s="72">
        <f>SUM(C68:C69)</f>
        <v>262790575</v>
      </c>
      <c r="D80" s="72">
        <f aca="true" t="shared" si="11" ref="D80:L80">SUM(D68:D69)</f>
        <v>386537319</v>
      </c>
      <c r="E80" s="73">
        <f t="shared" si="11"/>
        <v>459333668</v>
      </c>
      <c r="F80" s="74">
        <f t="shared" si="11"/>
        <v>422173431</v>
      </c>
      <c r="G80" s="72">
        <f t="shared" si="11"/>
        <v>433908283</v>
      </c>
      <c r="H80" s="72">
        <f>SUM(H68:H69)</f>
        <v>0</v>
      </c>
      <c r="I80" s="75">
        <f t="shared" si="11"/>
        <v>472110422</v>
      </c>
      <c r="J80" s="76">
        <f t="shared" si="11"/>
        <v>293059799</v>
      </c>
      <c r="K80" s="72">
        <f t="shared" si="11"/>
        <v>312958560</v>
      </c>
      <c r="L80" s="73">
        <f t="shared" si="11"/>
        <v>334208446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</v>
      </c>
      <c r="D84" s="95">
        <f t="shared" si="14"/>
        <v>0.01</v>
      </c>
      <c r="E84" s="96">
        <f t="shared" si="14"/>
        <v>0</v>
      </c>
      <c r="F84" s="97">
        <f t="shared" si="14"/>
        <v>0.023</v>
      </c>
      <c r="G84" s="95">
        <f t="shared" si="14"/>
        <v>0.009</v>
      </c>
      <c r="H84" s="95">
        <f t="shared" si="14"/>
        <v>0</v>
      </c>
      <c r="I84" s="98">
        <f t="shared" si="14"/>
        <v>0</v>
      </c>
      <c r="J84" s="99">
        <f t="shared" si="14"/>
        <v>0.006</v>
      </c>
      <c r="K84" s="95">
        <f t="shared" si="14"/>
        <v>0.007</v>
      </c>
      <c r="L84" s="96">
        <f t="shared" si="14"/>
        <v>0.008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</v>
      </c>
      <c r="D85" s="95">
        <f t="shared" si="15"/>
        <v>0.01</v>
      </c>
      <c r="E85" s="96">
        <f t="shared" si="15"/>
        <v>0</v>
      </c>
      <c r="F85" s="97">
        <f t="shared" si="15"/>
        <v>0.02</v>
      </c>
      <c r="G85" s="95">
        <f t="shared" si="15"/>
        <v>0.01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/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>
        <v>92052806</v>
      </c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57943240</v>
      </c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92052806</v>
      </c>
      <c r="G93" s="72">
        <f t="shared" si="16"/>
        <v>0</v>
      </c>
      <c r="H93" s="72">
        <f>SUM(H89:H92)</f>
        <v>57943240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190839089</v>
      </c>
      <c r="D5" s="40">
        <f aca="true" t="shared" si="0" ref="D5:L5">SUM(D11:D18)</f>
        <v>82182366</v>
      </c>
      <c r="E5" s="41">
        <f t="shared" si="0"/>
        <v>323453772</v>
      </c>
      <c r="F5" s="42">
        <f t="shared" si="0"/>
        <v>369397100</v>
      </c>
      <c r="G5" s="40">
        <f t="shared" si="0"/>
        <v>454889200</v>
      </c>
      <c r="H5" s="40">
        <f>SUM(H11:H18)</f>
        <v>194751999</v>
      </c>
      <c r="I5" s="43">
        <f t="shared" si="0"/>
        <v>477353891</v>
      </c>
      <c r="J5" s="44">
        <f t="shared" si="0"/>
        <v>341989600</v>
      </c>
      <c r="K5" s="40">
        <f t="shared" si="0"/>
        <v>365158100</v>
      </c>
      <c r="L5" s="41">
        <f t="shared" si="0"/>
        <v>346800200</v>
      </c>
    </row>
    <row r="6" spans="1:12" ht="13.5">
      <c r="A6" s="46" t="s">
        <v>19</v>
      </c>
      <c r="B6" s="47"/>
      <c r="C6" s="6">
        <v>18333000</v>
      </c>
      <c r="D6" s="6">
        <v>2281721</v>
      </c>
      <c r="E6" s="7">
        <v>8048294</v>
      </c>
      <c r="F6" s="8">
        <v>97107500</v>
      </c>
      <c r="G6" s="6">
        <v>113693400</v>
      </c>
      <c r="H6" s="6">
        <v>30915796</v>
      </c>
      <c r="I6" s="9">
        <v>123060637</v>
      </c>
      <c r="J6" s="10">
        <v>34772000</v>
      </c>
      <c r="K6" s="6">
        <v>38102000</v>
      </c>
      <c r="L6" s="7">
        <v>60305000</v>
      </c>
    </row>
    <row r="7" spans="1:12" ht="13.5">
      <c r="A7" s="46" t="s">
        <v>20</v>
      </c>
      <c r="B7" s="47"/>
      <c r="C7" s="6">
        <v>27957365</v>
      </c>
      <c r="D7" s="6">
        <v>15717937</v>
      </c>
      <c r="E7" s="7">
        <v>7903049</v>
      </c>
      <c r="F7" s="8">
        <v>28900000</v>
      </c>
      <c r="G7" s="6">
        <v>33408100</v>
      </c>
      <c r="H7" s="6">
        <v>19532525</v>
      </c>
      <c r="I7" s="9">
        <v>69443662</v>
      </c>
      <c r="J7" s="10">
        <v>23092000</v>
      </c>
      <c r="K7" s="6">
        <v>27900000</v>
      </c>
      <c r="L7" s="7">
        <v>63900000</v>
      </c>
    </row>
    <row r="8" spans="1:12" ht="13.5">
      <c r="A8" s="46" t="s">
        <v>21</v>
      </c>
      <c r="B8" s="47"/>
      <c r="C8" s="6">
        <v>69561263</v>
      </c>
      <c r="D8" s="6">
        <v>973561</v>
      </c>
      <c r="E8" s="7">
        <v>86608499</v>
      </c>
      <c r="F8" s="8">
        <v>98043300</v>
      </c>
      <c r="G8" s="6">
        <v>109946300</v>
      </c>
      <c r="H8" s="6">
        <v>42979914</v>
      </c>
      <c r="I8" s="9">
        <v>91257190</v>
      </c>
      <c r="J8" s="10">
        <v>72232500</v>
      </c>
      <c r="K8" s="6">
        <v>84037100</v>
      </c>
      <c r="L8" s="7">
        <v>83664000</v>
      </c>
    </row>
    <row r="9" spans="1:12" ht="13.5">
      <c r="A9" s="46" t="s">
        <v>22</v>
      </c>
      <c r="B9" s="47"/>
      <c r="C9" s="6">
        <v>53835085</v>
      </c>
      <c r="D9" s="6">
        <v>6114088</v>
      </c>
      <c r="E9" s="7">
        <v>52526466</v>
      </c>
      <c r="F9" s="8">
        <v>44122400</v>
      </c>
      <c r="G9" s="6">
        <v>50230400</v>
      </c>
      <c r="H9" s="6">
        <v>30691694</v>
      </c>
      <c r="I9" s="9">
        <v>59354369</v>
      </c>
      <c r="J9" s="10">
        <v>60738300</v>
      </c>
      <c r="K9" s="6">
        <v>49437200</v>
      </c>
      <c r="L9" s="7">
        <v>51713500</v>
      </c>
    </row>
    <row r="10" spans="1:12" ht="13.5">
      <c r="A10" s="46" t="s">
        <v>23</v>
      </c>
      <c r="B10" s="47"/>
      <c r="C10" s="6"/>
      <c r="D10" s="6">
        <v>1890077</v>
      </c>
      <c r="E10" s="7">
        <v>86814604</v>
      </c>
      <c r="F10" s="8"/>
      <c r="G10" s="6">
        <v>31548700</v>
      </c>
      <c r="H10" s="6">
        <v>6834867</v>
      </c>
      <c r="I10" s="9">
        <v>30390980</v>
      </c>
      <c r="J10" s="10">
        <v>7500000</v>
      </c>
      <c r="K10" s="6">
        <v>3200000</v>
      </c>
      <c r="L10" s="7">
        <v>3080000</v>
      </c>
    </row>
    <row r="11" spans="1:12" ht="13.5">
      <c r="A11" s="48" t="s">
        <v>24</v>
      </c>
      <c r="B11" s="47"/>
      <c r="C11" s="21">
        <f>SUM(C6:C10)</f>
        <v>169686713</v>
      </c>
      <c r="D11" s="21">
        <f aca="true" t="shared" si="1" ref="D11:L11">SUM(D6:D10)</f>
        <v>26977384</v>
      </c>
      <c r="E11" s="22">
        <f t="shared" si="1"/>
        <v>241900912</v>
      </c>
      <c r="F11" s="23">
        <f t="shared" si="1"/>
        <v>268173200</v>
      </c>
      <c r="G11" s="21">
        <f t="shared" si="1"/>
        <v>338826900</v>
      </c>
      <c r="H11" s="21">
        <f>SUM(H6:H10)</f>
        <v>130954796</v>
      </c>
      <c r="I11" s="24">
        <f t="shared" si="1"/>
        <v>373506838</v>
      </c>
      <c r="J11" s="25">
        <f t="shared" si="1"/>
        <v>198334800</v>
      </c>
      <c r="K11" s="21">
        <f t="shared" si="1"/>
        <v>202676300</v>
      </c>
      <c r="L11" s="22">
        <f t="shared" si="1"/>
        <v>262662500</v>
      </c>
    </row>
    <row r="12" spans="1:12" ht="13.5">
      <c r="A12" s="49" t="s">
        <v>25</v>
      </c>
      <c r="B12" s="39"/>
      <c r="C12" s="6">
        <v>6969981</v>
      </c>
      <c r="D12" s="6">
        <v>9240380</v>
      </c>
      <c r="E12" s="7">
        <v>39338105</v>
      </c>
      <c r="F12" s="8">
        <v>29723900</v>
      </c>
      <c r="G12" s="6">
        <v>41158600</v>
      </c>
      <c r="H12" s="6">
        <v>9170971</v>
      </c>
      <c r="I12" s="9">
        <v>31381325</v>
      </c>
      <c r="J12" s="10">
        <v>21561900</v>
      </c>
      <c r="K12" s="6">
        <v>32620500</v>
      </c>
      <c r="L12" s="7">
        <v>28159900</v>
      </c>
    </row>
    <row r="13" spans="1:12" ht="13.5">
      <c r="A13" s="49" t="s">
        <v>26</v>
      </c>
      <c r="B13" s="39"/>
      <c r="C13" s="11"/>
      <c r="D13" s="11"/>
      <c r="E13" s="12">
        <v>43300</v>
      </c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>
        <v>404557</v>
      </c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14182395</v>
      </c>
      <c r="D15" s="6">
        <v>42218641</v>
      </c>
      <c r="E15" s="7">
        <v>38581775</v>
      </c>
      <c r="F15" s="8">
        <v>49500000</v>
      </c>
      <c r="G15" s="6">
        <v>60514700</v>
      </c>
      <c r="H15" s="6">
        <v>54127819</v>
      </c>
      <c r="I15" s="9">
        <v>45852790</v>
      </c>
      <c r="J15" s="10">
        <v>82152900</v>
      </c>
      <c r="K15" s="6">
        <v>58861300</v>
      </c>
      <c r="L15" s="7">
        <v>53977800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3745961</v>
      </c>
      <c r="E18" s="17">
        <v>3185123</v>
      </c>
      <c r="F18" s="18">
        <v>22000000</v>
      </c>
      <c r="G18" s="16">
        <v>14389000</v>
      </c>
      <c r="H18" s="16">
        <v>498413</v>
      </c>
      <c r="I18" s="19">
        <v>26612938</v>
      </c>
      <c r="J18" s="20">
        <v>39940000</v>
      </c>
      <c r="K18" s="16">
        <v>71000000</v>
      </c>
      <c r="L18" s="17">
        <v>2000000</v>
      </c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113536199</v>
      </c>
      <c r="D20" s="53">
        <f aca="true" t="shared" si="2" ref="D20:L20">SUM(D26:D33)</f>
        <v>372190345</v>
      </c>
      <c r="E20" s="54">
        <f t="shared" si="2"/>
        <v>70327073</v>
      </c>
      <c r="F20" s="55">
        <f t="shared" si="2"/>
        <v>110000000</v>
      </c>
      <c r="G20" s="53">
        <f t="shared" si="2"/>
        <v>93634500</v>
      </c>
      <c r="H20" s="53">
        <f>SUM(H26:H33)</f>
        <v>241612986</v>
      </c>
      <c r="I20" s="56">
        <f t="shared" si="2"/>
        <v>30555093</v>
      </c>
      <c r="J20" s="57">
        <f t="shared" si="2"/>
        <v>179265500</v>
      </c>
      <c r="K20" s="53">
        <f t="shared" si="2"/>
        <v>201616000</v>
      </c>
      <c r="L20" s="54">
        <f t="shared" si="2"/>
        <v>201353700</v>
      </c>
    </row>
    <row r="21" spans="1:12" ht="13.5">
      <c r="A21" s="46" t="s">
        <v>19</v>
      </c>
      <c r="B21" s="47"/>
      <c r="C21" s="6">
        <v>15375239</v>
      </c>
      <c r="D21" s="6">
        <v>42190648</v>
      </c>
      <c r="E21" s="7">
        <v>3757000</v>
      </c>
      <c r="F21" s="8"/>
      <c r="G21" s="6"/>
      <c r="H21" s="6">
        <v>80562785</v>
      </c>
      <c r="I21" s="9"/>
      <c r="J21" s="10">
        <v>53587500</v>
      </c>
      <c r="K21" s="6">
        <v>68100000</v>
      </c>
      <c r="L21" s="7">
        <v>68000000</v>
      </c>
    </row>
    <row r="22" spans="1:12" ht="13.5">
      <c r="A22" s="46" t="s">
        <v>20</v>
      </c>
      <c r="B22" s="47"/>
      <c r="C22" s="6">
        <v>30667297</v>
      </c>
      <c r="D22" s="6">
        <v>9308596</v>
      </c>
      <c r="E22" s="7">
        <v>11234516</v>
      </c>
      <c r="F22" s="8">
        <v>100000000</v>
      </c>
      <c r="G22" s="6">
        <v>71888800</v>
      </c>
      <c r="H22" s="6">
        <v>41036288</v>
      </c>
      <c r="I22" s="9">
        <v>1167575</v>
      </c>
      <c r="J22" s="10">
        <v>57050000</v>
      </c>
      <c r="K22" s="6">
        <v>61588000</v>
      </c>
      <c r="L22" s="7">
        <v>59583000</v>
      </c>
    </row>
    <row r="23" spans="1:12" ht="13.5">
      <c r="A23" s="46" t="s">
        <v>21</v>
      </c>
      <c r="B23" s="47"/>
      <c r="C23" s="6">
        <v>8624986</v>
      </c>
      <c r="D23" s="6">
        <v>20993572</v>
      </c>
      <c r="E23" s="7">
        <v>29314278</v>
      </c>
      <c r="F23" s="8">
        <v>5000000</v>
      </c>
      <c r="G23" s="6">
        <v>5000000</v>
      </c>
      <c r="H23" s="6">
        <v>58814783</v>
      </c>
      <c r="I23" s="9">
        <v>10899486</v>
      </c>
      <c r="J23" s="10">
        <v>18000000</v>
      </c>
      <c r="K23" s="6">
        <v>33100000</v>
      </c>
      <c r="L23" s="7">
        <v>33790100</v>
      </c>
    </row>
    <row r="24" spans="1:12" ht="13.5">
      <c r="A24" s="46" t="s">
        <v>22</v>
      </c>
      <c r="B24" s="47"/>
      <c r="C24" s="6">
        <v>7327596</v>
      </c>
      <c r="D24" s="6">
        <v>7709936</v>
      </c>
      <c r="E24" s="7">
        <v>-76874</v>
      </c>
      <c r="F24" s="8"/>
      <c r="G24" s="6"/>
      <c r="H24" s="6">
        <v>14180462</v>
      </c>
      <c r="I24" s="9"/>
      <c r="J24" s="10">
        <v>19300000</v>
      </c>
      <c r="K24" s="6">
        <v>18580000</v>
      </c>
      <c r="L24" s="7">
        <v>16158000</v>
      </c>
    </row>
    <row r="25" spans="1:12" ht="13.5">
      <c r="A25" s="46" t="s">
        <v>23</v>
      </c>
      <c r="B25" s="47"/>
      <c r="C25" s="6"/>
      <c r="D25" s="6">
        <v>113715</v>
      </c>
      <c r="E25" s="7"/>
      <c r="F25" s="8"/>
      <c r="G25" s="6"/>
      <c r="H25" s="6">
        <v>8664631</v>
      </c>
      <c r="I25" s="9">
        <v>9575554</v>
      </c>
      <c r="J25" s="10">
        <v>3170000</v>
      </c>
      <c r="K25" s="6">
        <v>3500000</v>
      </c>
      <c r="L25" s="7">
        <v>5500000</v>
      </c>
    </row>
    <row r="26" spans="1:12" ht="13.5">
      <c r="A26" s="48" t="s">
        <v>24</v>
      </c>
      <c r="B26" s="58"/>
      <c r="C26" s="21">
        <f aca="true" t="shared" si="3" ref="C26:L26">SUM(C21:C25)</f>
        <v>61995118</v>
      </c>
      <c r="D26" s="21">
        <f t="shared" si="3"/>
        <v>80316467</v>
      </c>
      <c r="E26" s="22">
        <f t="shared" si="3"/>
        <v>44228920</v>
      </c>
      <c r="F26" s="23">
        <f t="shared" si="3"/>
        <v>105000000</v>
      </c>
      <c r="G26" s="21">
        <f t="shared" si="3"/>
        <v>76888800</v>
      </c>
      <c r="H26" s="21">
        <f>SUM(H21:H25)</f>
        <v>203258949</v>
      </c>
      <c r="I26" s="24">
        <f t="shared" si="3"/>
        <v>21642615</v>
      </c>
      <c r="J26" s="25">
        <f t="shared" si="3"/>
        <v>151107500</v>
      </c>
      <c r="K26" s="21">
        <f t="shared" si="3"/>
        <v>184868000</v>
      </c>
      <c r="L26" s="22">
        <f t="shared" si="3"/>
        <v>183031100</v>
      </c>
    </row>
    <row r="27" spans="1:12" ht="13.5">
      <c r="A27" s="49" t="s">
        <v>25</v>
      </c>
      <c r="B27" s="59"/>
      <c r="C27" s="6">
        <v>16031974</v>
      </c>
      <c r="D27" s="6">
        <v>121058421</v>
      </c>
      <c r="E27" s="7">
        <v>727157</v>
      </c>
      <c r="F27" s="8">
        <v>2000000</v>
      </c>
      <c r="G27" s="6">
        <v>3484300</v>
      </c>
      <c r="H27" s="6">
        <v>20437623</v>
      </c>
      <c r="I27" s="9">
        <v>411930</v>
      </c>
      <c r="J27" s="10">
        <v>10260000</v>
      </c>
      <c r="K27" s="6">
        <v>5356000</v>
      </c>
      <c r="L27" s="7">
        <v>5767300</v>
      </c>
    </row>
    <row r="28" spans="1:12" ht="13.5">
      <c r="A28" s="49" t="s">
        <v>26</v>
      </c>
      <c r="B28" s="59"/>
      <c r="C28" s="11">
        <v>235100</v>
      </c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>
        <v>31674564</v>
      </c>
      <c r="D30" s="6">
        <v>170223773</v>
      </c>
      <c r="E30" s="7">
        <v>25370996</v>
      </c>
      <c r="F30" s="8">
        <v>3000000</v>
      </c>
      <c r="G30" s="6">
        <v>13261400</v>
      </c>
      <c r="H30" s="6">
        <v>17916414</v>
      </c>
      <c r="I30" s="9">
        <v>8500548</v>
      </c>
      <c r="J30" s="10">
        <v>17398000</v>
      </c>
      <c r="K30" s="6">
        <v>11392000</v>
      </c>
      <c r="L30" s="7">
        <v>12555300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>
        <v>3599443</v>
      </c>
      <c r="D33" s="16">
        <v>591684</v>
      </c>
      <c r="E33" s="17"/>
      <c r="F33" s="18"/>
      <c r="G33" s="16"/>
      <c r="H33" s="16"/>
      <c r="I33" s="19"/>
      <c r="J33" s="20">
        <v>500000</v>
      </c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33708239</v>
      </c>
      <c r="D36" s="6">
        <f t="shared" si="4"/>
        <v>44472369</v>
      </c>
      <c r="E36" s="7">
        <f t="shared" si="4"/>
        <v>11805294</v>
      </c>
      <c r="F36" s="8">
        <f t="shared" si="4"/>
        <v>97107500</v>
      </c>
      <c r="G36" s="6">
        <f t="shared" si="4"/>
        <v>113693400</v>
      </c>
      <c r="H36" s="6">
        <f>H6+H21</f>
        <v>111478581</v>
      </c>
      <c r="I36" s="9">
        <f t="shared" si="4"/>
        <v>123060637</v>
      </c>
      <c r="J36" s="10">
        <f t="shared" si="4"/>
        <v>88359500</v>
      </c>
      <c r="K36" s="6">
        <f t="shared" si="4"/>
        <v>106202000</v>
      </c>
      <c r="L36" s="7">
        <f t="shared" si="4"/>
        <v>128305000</v>
      </c>
    </row>
    <row r="37" spans="1:12" ht="13.5">
      <c r="A37" s="46" t="s">
        <v>20</v>
      </c>
      <c r="B37" s="47"/>
      <c r="C37" s="6">
        <f t="shared" si="4"/>
        <v>58624662</v>
      </c>
      <c r="D37" s="6">
        <f t="shared" si="4"/>
        <v>25026533</v>
      </c>
      <c r="E37" s="7">
        <f t="shared" si="4"/>
        <v>19137565</v>
      </c>
      <c r="F37" s="8">
        <f t="shared" si="4"/>
        <v>128900000</v>
      </c>
      <c r="G37" s="6">
        <f t="shared" si="4"/>
        <v>105296900</v>
      </c>
      <c r="H37" s="6">
        <f>H7+H22</f>
        <v>60568813</v>
      </c>
      <c r="I37" s="9">
        <f t="shared" si="4"/>
        <v>70611237</v>
      </c>
      <c r="J37" s="10">
        <f t="shared" si="4"/>
        <v>80142000</v>
      </c>
      <c r="K37" s="6">
        <f t="shared" si="4"/>
        <v>89488000</v>
      </c>
      <c r="L37" s="7">
        <f t="shared" si="4"/>
        <v>123483000</v>
      </c>
    </row>
    <row r="38" spans="1:12" ht="13.5">
      <c r="A38" s="46" t="s">
        <v>21</v>
      </c>
      <c r="B38" s="47"/>
      <c r="C38" s="6">
        <f t="shared" si="4"/>
        <v>78186249</v>
      </c>
      <c r="D38" s="6">
        <f t="shared" si="4"/>
        <v>21967133</v>
      </c>
      <c r="E38" s="7">
        <f t="shared" si="4"/>
        <v>115922777</v>
      </c>
      <c r="F38" s="8">
        <f t="shared" si="4"/>
        <v>103043300</v>
      </c>
      <c r="G38" s="6">
        <f t="shared" si="4"/>
        <v>114946300</v>
      </c>
      <c r="H38" s="6">
        <f>H8+H23</f>
        <v>101794697</v>
      </c>
      <c r="I38" s="9">
        <f t="shared" si="4"/>
        <v>102156676</v>
      </c>
      <c r="J38" s="10">
        <f t="shared" si="4"/>
        <v>90232500</v>
      </c>
      <c r="K38" s="6">
        <f t="shared" si="4"/>
        <v>117137100</v>
      </c>
      <c r="L38" s="7">
        <f t="shared" si="4"/>
        <v>117454100</v>
      </c>
    </row>
    <row r="39" spans="1:12" ht="13.5">
      <c r="A39" s="46" t="s">
        <v>22</v>
      </c>
      <c r="B39" s="47"/>
      <c r="C39" s="6">
        <f t="shared" si="4"/>
        <v>61162681</v>
      </c>
      <c r="D39" s="6">
        <f t="shared" si="4"/>
        <v>13824024</v>
      </c>
      <c r="E39" s="7">
        <f t="shared" si="4"/>
        <v>52449592</v>
      </c>
      <c r="F39" s="8">
        <f t="shared" si="4"/>
        <v>44122400</v>
      </c>
      <c r="G39" s="6">
        <f t="shared" si="4"/>
        <v>50230400</v>
      </c>
      <c r="H39" s="6">
        <f>H9+H24</f>
        <v>44872156</v>
      </c>
      <c r="I39" s="9">
        <f t="shared" si="4"/>
        <v>59354369</v>
      </c>
      <c r="J39" s="10">
        <f t="shared" si="4"/>
        <v>80038300</v>
      </c>
      <c r="K39" s="6">
        <f t="shared" si="4"/>
        <v>68017200</v>
      </c>
      <c r="L39" s="7">
        <f t="shared" si="4"/>
        <v>67871500</v>
      </c>
    </row>
    <row r="40" spans="1:12" ht="13.5">
      <c r="A40" s="46" t="s">
        <v>23</v>
      </c>
      <c r="B40" s="47"/>
      <c r="C40" s="6">
        <f t="shared" si="4"/>
        <v>0</v>
      </c>
      <c r="D40" s="6">
        <f t="shared" si="4"/>
        <v>2003792</v>
      </c>
      <c r="E40" s="7">
        <f t="shared" si="4"/>
        <v>86814604</v>
      </c>
      <c r="F40" s="8">
        <f t="shared" si="4"/>
        <v>0</v>
      </c>
      <c r="G40" s="6">
        <f t="shared" si="4"/>
        <v>31548700</v>
      </c>
      <c r="H40" s="6">
        <f>H10+H25</f>
        <v>15499498</v>
      </c>
      <c r="I40" s="9">
        <f t="shared" si="4"/>
        <v>39966534</v>
      </c>
      <c r="J40" s="10">
        <f t="shared" si="4"/>
        <v>10670000</v>
      </c>
      <c r="K40" s="6">
        <f t="shared" si="4"/>
        <v>6700000</v>
      </c>
      <c r="L40" s="7">
        <f t="shared" si="4"/>
        <v>8580000</v>
      </c>
    </row>
    <row r="41" spans="1:12" ht="13.5">
      <c r="A41" s="48" t="s">
        <v>24</v>
      </c>
      <c r="B41" s="47"/>
      <c r="C41" s="21">
        <f>SUM(C36:C40)</f>
        <v>231681831</v>
      </c>
      <c r="D41" s="21">
        <f aca="true" t="shared" si="5" ref="D41:L41">SUM(D36:D40)</f>
        <v>107293851</v>
      </c>
      <c r="E41" s="22">
        <f t="shared" si="5"/>
        <v>286129832</v>
      </c>
      <c r="F41" s="23">
        <f t="shared" si="5"/>
        <v>373173200</v>
      </c>
      <c r="G41" s="21">
        <f t="shared" si="5"/>
        <v>415715700</v>
      </c>
      <c r="H41" s="21">
        <f>SUM(H36:H40)</f>
        <v>334213745</v>
      </c>
      <c r="I41" s="24">
        <f t="shared" si="5"/>
        <v>395149453</v>
      </c>
      <c r="J41" s="25">
        <f t="shared" si="5"/>
        <v>349442300</v>
      </c>
      <c r="K41" s="21">
        <f t="shared" si="5"/>
        <v>387544300</v>
      </c>
      <c r="L41" s="22">
        <f t="shared" si="5"/>
        <v>445693600</v>
      </c>
    </row>
    <row r="42" spans="1:12" ht="13.5">
      <c r="A42" s="49" t="s">
        <v>25</v>
      </c>
      <c r="B42" s="39"/>
      <c r="C42" s="6">
        <f t="shared" si="4"/>
        <v>23001955</v>
      </c>
      <c r="D42" s="6">
        <f t="shared" si="4"/>
        <v>130298801</v>
      </c>
      <c r="E42" s="61">
        <f t="shared" si="4"/>
        <v>40065262</v>
      </c>
      <c r="F42" s="62">
        <f t="shared" si="4"/>
        <v>31723900</v>
      </c>
      <c r="G42" s="60">
        <f t="shared" si="4"/>
        <v>44642900</v>
      </c>
      <c r="H42" s="60">
        <f t="shared" si="4"/>
        <v>29608594</v>
      </c>
      <c r="I42" s="63">
        <f t="shared" si="4"/>
        <v>31793255</v>
      </c>
      <c r="J42" s="64">
        <f t="shared" si="4"/>
        <v>31821900</v>
      </c>
      <c r="K42" s="60">
        <f t="shared" si="4"/>
        <v>37976500</v>
      </c>
      <c r="L42" s="61">
        <f t="shared" si="4"/>
        <v>33927200</v>
      </c>
    </row>
    <row r="43" spans="1:12" ht="13.5">
      <c r="A43" s="49" t="s">
        <v>26</v>
      </c>
      <c r="B43" s="39"/>
      <c r="C43" s="11">
        <f t="shared" si="4"/>
        <v>235100</v>
      </c>
      <c r="D43" s="11">
        <f t="shared" si="4"/>
        <v>0</v>
      </c>
      <c r="E43" s="65">
        <f t="shared" si="4"/>
        <v>43300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404557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45856959</v>
      </c>
      <c r="D45" s="6">
        <f t="shared" si="4"/>
        <v>212442414</v>
      </c>
      <c r="E45" s="61">
        <f t="shared" si="4"/>
        <v>63952771</v>
      </c>
      <c r="F45" s="62">
        <f t="shared" si="4"/>
        <v>52500000</v>
      </c>
      <c r="G45" s="60">
        <f t="shared" si="4"/>
        <v>73776100</v>
      </c>
      <c r="H45" s="60">
        <f t="shared" si="4"/>
        <v>72044233</v>
      </c>
      <c r="I45" s="63">
        <f t="shared" si="4"/>
        <v>54353338</v>
      </c>
      <c r="J45" s="64">
        <f t="shared" si="4"/>
        <v>99550900</v>
      </c>
      <c r="K45" s="60">
        <f t="shared" si="4"/>
        <v>70253300</v>
      </c>
      <c r="L45" s="61">
        <f t="shared" si="4"/>
        <v>66533100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3599443</v>
      </c>
      <c r="D48" s="6">
        <f t="shared" si="4"/>
        <v>4337645</v>
      </c>
      <c r="E48" s="61">
        <f t="shared" si="4"/>
        <v>3185123</v>
      </c>
      <c r="F48" s="62">
        <f t="shared" si="4"/>
        <v>22000000</v>
      </c>
      <c r="G48" s="60">
        <f t="shared" si="4"/>
        <v>14389000</v>
      </c>
      <c r="H48" s="60">
        <f t="shared" si="4"/>
        <v>498413</v>
      </c>
      <c r="I48" s="63">
        <f t="shared" si="4"/>
        <v>26612938</v>
      </c>
      <c r="J48" s="64">
        <f t="shared" si="4"/>
        <v>40440000</v>
      </c>
      <c r="K48" s="60">
        <f t="shared" si="4"/>
        <v>71000000</v>
      </c>
      <c r="L48" s="61">
        <f t="shared" si="4"/>
        <v>2000000</v>
      </c>
    </row>
    <row r="49" spans="1:12" ht="13.5">
      <c r="A49" s="70" t="s">
        <v>37</v>
      </c>
      <c r="B49" s="71"/>
      <c r="C49" s="72">
        <f>SUM(C41:C48)</f>
        <v>304375288</v>
      </c>
      <c r="D49" s="72">
        <f aca="true" t="shared" si="6" ref="D49:L49">SUM(D41:D48)</f>
        <v>454372711</v>
      </c>
      <c r="E49" s="73">
        <f t="shared" si="6"/>
        <v>393780845</v>
      </c>
      <c r="F49" s="74">
        <f t="shared" si="6"/>
        <v>479397100</v>
      </c>
      <c r="G49" s="72">
        <f t="shared" si="6"/>
        <v>548523700</v>
      </c>
      <c r="H49" s="72">
        <f>SUM(H41:H48)</f>
        <v>436364985</v>
      </c>
      <c r="I49" s="75">
        <f t="shared" si="6"/>
        <v>507908984</v>
      </c>
      <c r="J49" s="76">
        <f t="shared" si="6"/>
        <v>521255100</v>
      </c>
      <c r="K49" s="72">
        <f t="shared" si="6"/>
        <v>566774100</v>
      </c>
      <c r="L49" s="73">
        <f t="shared" si="6"/>
        <v>548153900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1231586966</v>
      </c>
      <c r="D52" s="6">
        <v>1242255899</v>
      </c>
      <c r="E52" s="7">
        <v>11805294</v>
      </c>
      <c r="F52" s="8">
        <v>139944800</v>
      </c>
      <c r="G52" s="6">
        <v>156530700</v>
      </c>
      <c r="H52" s="6"/>
      <c r="I52" s="9">
        <v>1166617752</v>
      </c>
      <c r="J52" s="10">
        <v>1186651349</v>
      </c>
      <c r="K52" s="6">
        <v>1219109415</v>
      </c>
      <c r="L52" s="7">
        <v>1248775088</v>
      </c>
    </row>
    <row r="53" spans="1:12" ht="13.5">
      <c r="A53" s="79" t="s">
        <v>20</v>
      </c>
      <c r="B53" s="47"/>
      <c r="C53" s="6">
        <v>449180557</v>
      </c>
      <c r="D53" s="6">
        <v>415470886</v>
      </c>
      <c r="E53" s="7">
        <v>19137565</v>
      </c>
      <c r="F53" s="8">
        <v>107885500</v>
      </c>
      <c r="G53" s="6">
        <v>84282400</v>
      </c>
      <c r="H53" s="6"/>
      <c r="I53" s="9">
        <v>478514330</v>
      </c>
      <c r="J53" s="10">
        <v>508979568</v>
      </c>
      <c r="K53" s="6">
        <v>535065474</v>
      </c>
      <c r="L53" s="7">
        <v>562172616</v>
      </c>
    </row>
    <row r="54" spans="1:12" ht="13.5">
      <c r="A54" s="79" t="s">
        <v>21</v>
      </c>
      <c r="B54" s="47"/>
      <c r="C54" s="6">
        <v>1202370570</v>
      </c>
      <c r="D54" s="6">
        <v>1242245305</v>
      </c>
      <c r="E54" s="7">
        <v>115922777</v>
      </c>
      <c r="F54" s="8">
        <v>115925200</v>
      </c>
      <c r="G54" s="6">
        <v>127828200</v>
      </c>
      <c r="H54" s="6"/>
      <c r="I54" s="9">
        <v>1356533005</v>
      </c>
      <c r="J54" s="10">
        <v>1330738530</v>
      </c>
      <c r="K54" s="6">
        <v>1358684196</v>
      </c>
      <c r="L54" s="7">
        <v>1378747866</v>
      </c>
    </row>
    <row r="55" spans="1:12" ht="13.5">
      <c r="A55" s="79" t="s">
        <v>22</v>
      </c>
      <c r="B55" s="47"/>
      <c r="C55" s="6">
        <v>667006676</v>
      </c>
      <c r="D55" s="6">
        <v>619687881</v>
      </c>
      <c r="E55" s="7">
        <v>52449592</v>
      </c>
      <c r="F55" s="8">
        <v>2011000</v>
      </c>
      <c r="G55" s="6">
        <v>8119000</v>
      </c>
      <c r="H55" s="6"/>
      <c r="I55" s="9">
        <v>838866565</v>
      </c>
      <c r="J55" s="10">
        <v>743573941</v>
      </c>
      <c r="K55" s="6">
        <v>769001072</v>
      </c>
      <c r="L55" s="7">
        <v>788920308</v>
      </c>
    </row>
    <row r="56" spans="1:12" ht="13.5">
      <c r="A56" s="79" t="s">
        <v>23</v>
      </c>
      <c r="B56" s="47"/>
      <c r="C56" s="6">
        <v>83239391</v>
      </c>
      <c r="D56" s="6">
        <v>84127862</v>
      </c>
      <c r="E56" s="7">
        <v>86814604</v>
      </c>
      <c r="F56" s="8">
        <v>-94711700</v>
      </c>
      <c r="G56" s="6">
        <v>-63163000</v>
      </c>
      <c r="H56" s="6"/>
      <c r="I56" s="9">
        <v>217205910</v>
      </c>
      <c r="J56" s="10">
        <v>216812671</v>
      </c>
      <c r="K56" s="6">
        <v>218765733</v>
      </c>
      <c r="L56" s="7">
        <v>220649226</v>
      </c>
    </row>
    <row r="57" spans="1:12" ht="13.5">
      <c r="A57" s="80" t="s">
        <v>24</v>
      </c>
      <c r="B57" s="47"/>
      <c r="C57" s="21">
        <f>SUM(C52:C56)</f>
        <v>3633384160</v>
      </c>
      <c r="D57" s="21">
        <f aca="true" t="shared" si="7" ref="D57:L57">SUM(D52:D56)</f>
        <v>3603787833</v>
      </c>
      <c r="E57" s="22">
        <f t="shared" si="7"/>
        <v>286129832</v>
      </c>
      <c r="F57" s="23">
        <f t="shared" si="7"/>
        <v>271054800</v>
      </c>
      <c r="G57" s="21">
        <f t="shared" si="7"/>
        <v>313597300</v>
      </c>
      <c r="H57" s="21">
        <f>SUM(H52:H56)</f>
        <v>0</v>
      </c>
      <c r="I57" s="24">
        <f t="shared" si="7"/>
        <v>4057737562</v>
      </c>
      <c r="J57" s="25">
        <f t="shared" si="7"/>
        <v>3986756059</v>
      </c>
      <c r="K57" s="21">
        <f t="shared" si="7"/>
        <v>4100625890</v>
      </c>
      <c r="L57" s="22">
        <f t="shared" si="7"/>
        <v>4199265104</v>
      </c>
    </row>
    <row r="58" spans="1:12" ht="13.5">
      <c r="A58" s="77" t="s">
        <v>25</v>
      </c>
      <c r="B58" s="39"/>
      <c r="C58" s="6">
        <v>145948257</v>
      </c>
      <c r="D58" s="6">
        <v>345570637</v>
      </c>
      <c r="E58" s="7">
        <v>40065262</v>
      </c>
      <c r="F58" s="8">
        <v>21281000</v>
      </c>
      <c r="G58" s="6">
        <v>34200000</v>
      </c>
      <c r="H58" s="6"/>
      <c r="I58" s="9">
        <v>296429975</v>
      </c>
      <c r="J58" s="10">
        <v>337545053</v>
      </c>
      <c r="K58" s="6">
        <v>344385268</v>
      </c>
      <c r="L58" s="7">
        <v>349483010</v>
      </c>
    </row>
    <row r="59" spans="1:12" ht="13.5">
      <c r="A59" s="77" t="s">
        <v>26</v>
      </c>
      <c r="B59" s="39"/>
      <c r="C59" s="11">
        <v>2958794</v>
      </c>
      <c r="D59" s="11">
        <v>2723694</v>
      </c>
      <c r="E59" s="12">
        <v>43300</v>
      </c>
      <c r="F59" s="13">
        <v>2723695</v>
      </c>
      <c r="G59" s="11">
        <v>2723695</v>
      </c>
      <c r="H59" s="11"/>
      <c r="I59" s="14">
        <v>2766994</v>
      </c>
      <c r="J59" s="15">
        <v>2766994</v>
      </c>
      <c r="K59" s="11">
        <v>2766994</v>
      </c>
      <c r="L59" s="12">
        <v>2766994</v>
      </c>
    </row>
    <row r="60" spans="1:12" ht="13.5">
      <c r="A60" s="77" t="s">
        <v>27</v>
      </c>
      <c r="B60" s="39"/>
      <c r="C60" s="6">
        <v>135191710</v>
      </c>
      <c r="D60" s="6">
        <v>125458588</v>
      </c>
      <c r="E60" s="7">
        <v>404557</v>
      </c>
      <c r="F60" s="8">
        <v>124188700</v>
      </c>
      <c r="G60" s="6">
        <v>124188700</v>
      </c>
      <c r="H60" s="6"/>
      <c r="I60" s="9">
        <v>124379463</v>
      </c>
      <c r="J60" s="10">
        <v>124588948</v>
      </c>
      <c r="K60" s="6">
        <v>124588948</v>
      </c>
      <c r="L60" s="7">
        <v>124588948</v>
      </c>
    </row>
    <row r="61" spans="1:12" ht="13.5">
      <c r="A61" s="77" t="s">
        <v>28</v>
      </c>
      <c r="B61" s="39" t="s">
        <v>29</v>
      </c>
      <c r="C61" s="6">
        <v>933269239</v>
      </c>
      <c r="D61" s="6">
        <v>969207690</v>
      </c>
      <c r="E61" s="7">
        <v>63952771</v>
      </c>
      <c r="F61" s="8">
        <v>-209536195</v>
      </c>
      <c r="G61" s="6">
        <v>-188260095</v>
      </c>
      <c r="H61" s="6"/>
      <c r="I61" s="9">
        <v>932507986</v>
      </c>
      <c r="J61" s="10">
        <v>893452163</v>
      </c>
      <c r="K61" s="6">
        <v>917061121</v>
      </c>
      <c r="L61" s="7">
        <v>933216550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7288207</v>
      </c>
      <c r="D64" s="6">
        <v>6453334</v>
      </c>
      <c r="E64" s="7">
        <v>3185123</v>
      </c>
      <c r="F64" s="8">
        <v>17312200</v>
      </c>
      <c r="G64" s="6">
        <v>9701200</v>
      </c>
      <c r="H64" s="6"/>
      <c r="I64" s="9">
        <v>31399379</v>
      </c>
      <c r="J64" s="10">
        <v>32730402</v>
      </c>
      <c r="K64" s="6">
        <v>53627024</v>
      </c>
      <c r="L64" s="7">
        <v>54066066</v>
      </c>
    </row>
    <row r="65" spans="1:12" ht="13.5">
      <c r="A65" s="70" t="s">
        <v>40</v>
      </c>
      <c r="B65" s="71"/>
      <c r="C65" s="72">
        <f>SUM(C57:C64)</f>
        <v>4858040367</v>
      </c>
      <c r="D65" s="72">
        <f aca="true" t="shared" si="8" ref="D65:L65">SUM(D57:D64)</f>
        <v>5053201776</v>
      </c>
      <c r="E65" s="73">
        <f t="shared" si="8"/>
        <v>393780845</v>
      </c>
      <c r="F65" s="74">
        <f t="shared" si="8"/>
        <v>227024200</v>
      </c>
      <c r="G65" s="72">
        <f t="shared" si="8"/>
        <v>296150800</v>
      </c>
      <c r="H65" s="72">
        <f>SUM(H57:H64)</f>
        <v>0</v>
      </c>
      <c r="I65" s="75">
        <f t="shared" si="8"/>
        <v>5445221359</v>
      </c>
      <c r="J65" s="82">
        <f t="shared" si="8"/>
        <v>5377839619</v>
      </c>
      <c r="K65" s="72">
        <f t="shared" si="8"/>
        <v>5543055245</v>
      </c>
      <c r="L65" s="73">
        <f t="shared" si="8"/>
        <v>5663386672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244340187</v>
      </c>
      <c r="D68" s="60">
        <v>339934990</v>
      </c>
      <c r="E68" s="61">
        <v>351345981</v>
      </c>
      <c r="F68" s="62">
        <v>252372900</v>
      </c>
      <c r="G68" s="60">
        <v>307372900</v>
      </c>
      <c r="H68" s="60"/>
      <c r="I68" s="63">
        <v>352389420</v>
      </c>
      <c r="J68" s="64">
        <v>376848000</v>
      </c>
      <c r="K68" s="60">
        <v>401636400</v>
      </c>
      <c r="L68" s="61">
        <v>427900400</v>
      </c>
    </row>
    <row r="69" spans="1:12" ht="13.5">
      <c r="A69" s="84" t="s">
        <v>43</v>
      </c>
      <c r="B69" s="39" t="s">
        <v>44</v>
      </c>
      <c r="C69" s="60">
        <f>SUM(C75:C79)</f>
        <v>325411455</v>
      </c>
      <c r="D69" s="60">
        <f aca="true" t="shared" si="9" ref="D69:L69">SUM(D75:D79)</f>
        <v>132082369</v>
      </c>
      <c r="E69" s="61">
        <f t="shared" si="9"/>
        <v>142611178</v>
      </c>
      <c r="F69" s="62">
        <f t="shared" si="9"/>
        <v>410802700</v>
      </c>
      <c r="G69" s="60">
        <f t="shared" si="9"/>
        <v>427496000</v>
      </c>
      <c r="H69" s="60">
        <f>SUM(H75:H79)</f>
        <v>470155714</v>
      </c>
      <c r="I69" s="63">
        <f t="shared" si="9"/>
        <v>379821947</v>
      </c>
      <c r="J69" s="64">
        <f t="shared" si="9"/>
        <v>534296400</v>
      </c>
      <c r="K69" s="60">
        <f t="shared" si="9"/>
        <v>574665200</v>
      </c>
      <c r="L69" s="61">
        <f t="shared" si="9"/>
        <v>611188000</v>
      </c>
    </row>
    <row r="70" spans="1:12" ht="13.5">
      <c r="A70" s="79" t="s">
        <v>19</v>
      </c>
      <c r="B70" s="47"/>
      <c r="C70" s="6">
        <v>78339575</v>
      </c>
      <c r="D70" s="6">
        <v>849392</v>
      </c>
      <c r="E70" s="7">
        <v>36415464</v>
      </c>
      <c r="F70" s="8">
        <v>97718300</v>
      </c>
      <c r="G70" s="6">
        <v>97081200</v>
      </c>
      <c r="H70" s="6">
        <v>103253411</v>
      </c>
      <c r="I70" s="9">
        <v>75976239</v>
      </c>
      <c r="J70" s="10">
        <v>117826100</v>
      </c>
      <c r="K70" s="6">
        <v>120268200</v>
      </c>
      <c r="L70" s="7">
        <v>126592500</v>
      </c>
    </row>
    <row r="71" spans="1:12" ht="13.5">
      <c r="A71" s="79" t="s">
        <v>20</v>
      </c>
      <c r="B71" s="47"/>
      <c r="C71" s="6">
        <v>60448452</v>
      </c>
      <c r="D71" s="6">
        <v>5769374</v>
      </c>
      <c r="E71" s="7">
        <v>20646761</v>
      </c>
      <c r="F71" s="8">
        <v>85890200</v>
      </c>
      <c r="G71" s="6">
        <v>104512500</v>
      </c>
      <c r="H71" s="6">
        <v>89175621</v>
      </c>
      <c r="I71" s="9">
        <v>53744077</v>
      </c>
      <c r="J71" s="10">
        <v>142463300</v>
      </c>
      <c r="K71" s="6">
        <v>161048000</v>
      </c>
      <c r="L71" s="7">
        <v>171944000</v>
      </c>
    </row>
    <row r="72" spans="1:12" ht="13.5">
      <c r="A72" s="79" t="s">
        <v>21</v>
      </c>
      <c r="B72" s="47"/>
      <c r="C72" s="6">
        <v>58268931</v>
      </c>
      <c r="D72" s="6">
        <v>199527</v>
      </c>
      <c r="E72" s="7">
        <v>35824783</v>
      </c>
      <c r="F72" s="8">
        <v>72919200</v>
      </c>
      <c r="G72" s="6">
        <v>74834100</v>
      </c>
      <c r="H72" s="6">
        <v>83431143</v>
      </c>
      <c r="I72" s="9">
        <v>81723422</v>
      </c>
      <c r="J72" s="10">
        <v>90271100</v>
      </c>
      <c r="K72" s="6">
        <v>98387200</v>
      </c>
      <c r="L72" s="7">
        <v>105292900</v>
      </c>
    </row>
    <row r="73" spans="1:12" ht="13.5">
      <c r="A73" s="79" t="s">
        <v>22</v>
      </c>
      <c r="B73" s="47"/>
      <c r="C73" s="6">
        <v>30896553</v>
      </c>
      <c r="D73" s="6">
        <v>16748637</v>
      </c>
      <c r="E73" s="7">
        <v>25115032</v>
      </c>
      <c r="F73" s="8">
        <v>40599200</v>
      </c>
      <c r="G73" s="6">
        <v>44113400</v>
      </c>
      <c r="H73" s="6">
        <v>69778849</v>
      </c>
      <c r="I73" s="9">
        <v>34815636</v>
      </c>
      <c r="J73" s="10">
        <v>58119800</v>
      </c>
      <c r="K73" s="6">
        <v>61429800</v>
      </c>
      <c r="L73" s="7">
        <v>65263900</v>
      </c>
    </row>
    <row r="74" spans="1:12" ht="13.5">
      <c r="A74" s="79" t="s">
        <v>23</v>
      </c>
      <c r="B74" s="47"/>
      <c r="C74" s="6"/>
      <c r="D74" s="6">
        <v>6063579</v>
      </c>
      <c r="E74" s="7">
        <v>158000</v>
      </c>
      <c r="F74" s="8">
        <v>7349600</v>
      </c>
      <c r="G74" s="6">
        <v>59700</v>
      </c>
      <c r="H74" s="6">
        <v>177332</v>
      </c>
      <c r="I74" s="9">
        <v>1562635</v>
      </c>
      <c r="J74" s="10">
        <v>3582200</v>
      </c>
      <c r="K74" s="6">
        <v>3793100</v>
      </c>
      <c r="L74" s="7">
        <v>4018300</v>
      </c>
    </row>
    <row r="75" spans="1:12" ht="13.5">
      <c r="A75" s="85" t="s">
        <v>24</v>
      </c>
      <c r="B75" s="47"/>
      <c r="C75" s="21">
        <f>SUM(C70:C74)</f>
        <v>227953511</v>
      </c>
      <c r="D75" s="21">
        <f aca="true" t="shared" si="10" ref="D75:L75">SUM(D70:D74)</f>
        <v>29630509</v>
      </c>
      <c r="E75" s="22">
        <f t="shared" si="10"/>
        <v>118160040</v>
      </c>
      <c r="F75" s="23">
        <f t="shared" si="10"/>
        <v>304476500</v>
      </c>
      <c r="G75" s="21">
        <f t="shared" si="10"/>
        <v>320600900</v>
      </c>
      <c r="H75" s="21">
        <f>SUM(H70:H74)</f>
        <v>345816356</v>
      </c>
      <c r="I75" s="24">
        <f t="shared" si="10"/>
        <v>247822009</v>
      </c>
      <c r="J75" s="25">
        <f t="shared" si="10"/>
        <v>412262500</v>
      </c>
      <c r="K75" s="21">
        <f t="shared" si="10"/>
        <v>444926300</v>
      </c>
      <c r="L75" s="22">
        <f t="shared" si="10"/>
        <v>473111600</v>
      </c>
    </row>
    <row r="76" spans="1:12" ht="13.5">
      <c r="A76" s="86" t="s">
        <v>25</v>
      </c>
      <c r="B76" s="39"/>
      <c r="C76" s="6">
        <v>61802677</v>
      </c>
      <c r="D76" s="6">
        <v>38115119</v>
      </c>
      <c r="E76" s="7">
        <v>10634900</v>
      </c>
      <c r="F76" s="8">
        <v>63413000</v>
      </c>
      <c r="G76" s="6">
        <v>62792800</v>
      </c>
      <c r="H76" s="6">
        <v>61492494</v>
      </c>
      <c r="I76" s="9">
        <v>59881880</v>
      </c>
      <c r="J76" s="10">
        <v>69668700</v>
      </c>
      <c r="K76" s="6">
        <v>74006000</v>
      </c>
      <c r="L76" s="7">
        <v>78772400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35655267</v>
      </c>
      <c r="D79" s="6">
        <v>64336741</v>
      </c>
      <c r="E79" s="7">
        <v>13816238</v>
      </c>
      <c r="F79" s="8">
        <v>42913200</v>
      </c>
      <c r="G79" s="6">
        <v>44102300</v>
      </c>
      <c r="H79" s="6">
        <v>62846864</v>
      </c>
      <c r="I79" s="9">
        <v>72118058</v>
      </c>
      <c r="J79" s="10">
        <v>52365200</v>
      </c>
      <c r="K79" s="6">
        <v>55732900</v>
      </c>
      <c r="L79" s="7">
        <v>59304000</v>
      </c>
    </row>
    <row r="80" spans="1:12" ht="13.5">
      <c r="A80" s="87" t="s">
        <v>46</v>
      </c>
      <c r="B80" s="71"/>
      <c r="C80" s="72">
        <f>SUM(C68:C69)</f>
        <v>569751642</v>
      </c>
      <c r="D80" s="72">
        <f aca="true" t="shared" si="11" ref="D80:L80">SUM(D68:D69)</f>
        <v>472017359</v>
      </c>
      <c r="E80" s="73">
        <f t="shared" si="11"/>
        <v>493957159</v>
      </c>
      <c r="F80" s="74">
        <f t="shared" si="11"/>
        <v>663175600</v>
      </c>
      <c r="G80" s="72">
        <f t="shared" si="11"/>
        <v>734868900</v>
      </c>
      <c r="H80" s="72">
        <f>SUM(H68:H69)</f>
        <v>470155714</v>
      </c>
      <c r="I80" s="75">
        <f t="shared" si="11"/>
        <v>732211367</v>
      </c>
      <c r="J80" s="76">
        <f t="shared" si="11"/>
        <v>911144400</v>
      </c>
      <c r="K80" s="72">
        <f t="shared" si="11"/>
        <v>976301600</v>
      </c>
      <c r="L80" s="73">
        <f t="shared" si="11"/>
        <v>1039088400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0.5949315708586306</v>
      </c>
      <c r="D82" s="95">
        <f t="shared" si="12"/>
        <v>4.528834628586868</v>
      </c>
      <c r="E82" s="96">
        <f t="shared" si="12"/>
        <v>0.21742542238771603</v>
      </c>
      <c r="F82" s="97">
        <f t="shared" si="12"/>
        <v>0.2977825218443783</v>
      </c>
      <c r="G82" s="95">
        <f t="shared" si="12"/>
        <v>0.20584023538039592</v>
      </c>
      <c r="H82" s="95">
        <f t="shared" si="12"/>
        <v>1.2406187728014026</v>
      </c>
      <c r="I82" s="98">
        <f t="shared" si="12"/>
        <v>0.06400930960464299</v>
      </c>
      <c r="J82" s="99">
        <f t="shared" si="12"/>
        <v>0.5241840687553072</v>
      </c>
      <c r="K82" s="95">
        <f t="shared" si="12"/>
        <v>0.5521334457595217</v>
      </c>
      <c r="L82" s="96">
        <f t="shared" si="12"/>
        <v>0.5806043364450193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0.46466445161556663</v>
      </c>
      <c r="D83" s="95">
        <f t="shared" si="13"/>
        <v>1.094886834097308</v>
      </c>
      <c r="E83" s="96">
        <f t="shared" si="13"/>
        <v>0.20016472879477737</v>
      </c>
      <c r="F83" s="97">
        <f t="shared" si="13"/>
        <v>0.4358629630994453</v>
      </c>
      <c r="G83" s="95">
        <f t="shared" si="13"/>
        <v>0.3046283520765819</v>
      </c>
      <c r="H83" s="95">
        <f t="shared" si="13"/>
        <v>0</v>
      </c>
      <c r="I83" s="98">
        <f t="shared" si="13"/>
        <v>0.08670831547666782</v>
      </c>
      <c r="J83" s="99">
        <f t="shared" si="13"/>
        <v>0.47569709803422067</v>
      </c>
      <c r="K83" s="95">
        <f t="shared" si="13"/>
        <v>0.5019863737450092</v>
      </c>
      <c r="L83" s="96">
        <f t="shared" si="13"/>
        <v>0.4705620747258007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0.067</v>
      </c>
      <c r="D84" s="95">
        <f t="shared" si="14"/>
        <v>0.026</v>
      </c>
      <c r="E84" s="96">
        <f t="shared" si="14"/>
        <v>0.362</v>
      </c>
      <c r="F84" s="97">
        <f t="shared" si="14"/>
        <v>1.81</v>
      </c>
      <c r="G84" s="95">
        <f t="shared" si="14"/>
        <v>1.444</v>
      </c>
      <c r="H84" s="95">
        <f t="shared" si="14"/>
        <v>0</v>
      </c>
      <c r="I84" s="98">
        <f t="shared" si="14"/>
        <v>0.07</v>
      </c>
      <c r="J84" s="99">
        <f t="shared" si="14"/>
        <v>0.099</v>
      </c>
      <c r="K84" s="95">
        <f t="shared" si="14"/>
        <v>0.104</v>
      </c>
      <c r="L84" s="96">
        <f t="shared" si="14"/>
        <v>0.108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0.09</v>
      </c>
      <c r="D85" s="95">
        <f t="shared" si="15"/>
        <v>0.1</v>
      </c>
      <c r="E85" s="96">
        <f t="shared" si="15"/>
        <v>0.54</v>
      </c>
      <c r="F85" s="97">
        <f t="shared" si="15"/>
        <v>2.29</v>
      </c>
      <c r="G85" s="95">
        <f t="shared" si="15"/>
        <v>1.76</v>
      </c>
      <c r="H85" s="95">
        <f t="shared" si="15"/>
        <v>0</v>
      </c>
      <c r="I85" s="98">
        <f t="shared" si="15"/>
        <v>0.08</v>
      </c>
      <c r="J85" s="99">
        <f t="shared" si="15"/>
        <v>0.13</v>
      </c>
      <c r="K85" s="95">
        <f t="shared" si="15"/>
        <v>0.14</v>
      </c>
      <c r="L85" s="96">
        <f t="shared" si="15"/>
        <v>0.14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>
        <v>277451248</v>
      </c>
      <c r="E89" s="7"/>
      <c r="F89" s="8">
        <v>528000</v>
      </c>
      <c r="G89" s="6"/>
      <c r="H89" s="6">
        <v>260655815</v>
      </c>
      <c r="I89" s="9"/>
      <c r="J89" s="10">
        <v>373891900</v>
      </c>
      <c r="K89" s="6">
        <v>401954800</v>
      </c>
      <c r="L89" s="26">
        <v>429666400</v>
      </c>
    </row>
    <row r="90" spans="1:12" ht="13.5">
      <c r="A90" s="86" t="s">
        <v>49</v>
      </c>
      <c r="B90" s="94"/>
      <c r="C90" s="11"/>
      <c r="D90" s="11">
        <v>42623476</v>
      </c>
      <c r="E90" s="12">
        <v>42626108</v>
      </c>
      <c r="F90" s="13"/>
      <c r="G90" s="11"/>
      <c r="H90" s="11">
        <v>61679719</v>
      </c>
      <c r="I90" s="14"/>
      <c r="J90" s="15">
        <v>67995100</v>
      </c>
      <c r="K90" s="11">
        <v>78846800</v>
      </c>
      <c r="L90" s="27">
        <v>82825200</v>
      </c>
    </row>
    <row r="91" spans="1:12" ht="13.5">
      <c r="A91" s="86" t="s">
        <v>50</v>
      </c>
      <c r="B91" s="94"/>
      <c r="C91" s="6"/>
      <c r="D91" s="6">
        <v>89458892</v>
      </c>
      <c r="E91" s="7">
        <v>99985072</v>
      </c>
      <c r="F91" s="8">
        <v>415800</v>
      </c>
      <c r="G91" s="6"/>
      <c r="H91" s="6">
        <v>98598674</v>
      </c>
      <c r="I91" s="9"/>
      <c r="J91" s="10">
        <v>92409400</v>
      </c>
      <c r="K91" s="6">
        <v>93863600</v>
      </c>
      <c r="L91" s="26">
        <v>98696400</v>
      </c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>
        <v>21656844</v>
      </c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409533616</v>
      </c>
      <c r="E93" s="73">
        <f t="shared" si="16"/>
        <v>142611180</v>
      </c>
      <c r="F93" s="74">
        <f t="shared" si="16"/>
        <v>943800</v>
      </c>
      <c r="G93" s="72">
        <f t="shared" si="16"/>
        <v>0</v>
      </c>
      <c r="H93" s="72">
        <f>SUM(H89:H92)</f>
        <v>442591052</v>
      </c>
      <c r="I93" s="75">
        <f t="shared" si="16"/>
        <v>0</v>
      </c>
      <c r="J93" s="76">
        <f t="shared" si="16"/>
        <v>534296400</v>
      </c>
      <c r="K93" s="72">
        <f t="shared" si="16"/>
        <v>574665200</v>
      </c>
      <c r="L93" s="121">
        <f t="shared" si="16"/>
        <v>611188000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357230893</v>
      </c>
      <c r="D5" s="40">
        <f aca="true" t="shared" si="0" ref="D5:L5">SUM(D11:D18)</f>
        <v>573335639</v>
      </c>
      <c r="E5" s="41">
        <f t="shared" si="0"/>
        <v>408345117</v>
      </c>
      <c r="F5" s="42">
        <f t="shared" si="0"/>
        <v>680254000</v>
      </c>
      <c r="G5" s="40">
        <f t="shared" si="0"/>
        <v>855661712</v>
      </c>
      <c r="H5" s="40">
        <f>SUM(H11:H18)</f>
        <v>660132263</v>
      </c>
      <c r="I5" s="43">
        <f t="shared" si="0"/>
        <v>679499120</v>
      </c>
      <c r="J5" s="44">
        <f t="shared" si="0"/>
        <v>866208718</v>
      </c>
      <c r="K5" s="40">
        <f t="shared" si="0"/>
        <v>800574900</v>
      </c>
      <c r="L5" s="41">
        <f t="shared" si="0"/>
        <v>1176025000</v>
      </c>
    </row>
    <row r="6" spans="1:12" ht="13.5">
      <c r="A6" s="46" t="s">
        <v>19</v>
      </c>
      <c r="B6" s="47"/>
      <c r="C6" s="6">
        <v>8250000</v>
      </c>
      <c r="D6" s="6">
        <v>98700000</v>
      </c>
      <c r="E6" s="7">
        <v>27734638</v>
      </c>
      <c r="F6" s="8">
        <v>89300000</v>
      </c>
      <c r="G6" s="6">
        <v>89527737</v>
      </c>
      <c r="H6" s="6">
        <v>162533980</v>
      </c>
      <c r="I6" s="9">
        <v>49613538</v>
      </c>
      <c r="J6" s="10">
        <v>137949855</v>
      </c>
      <c r="K6" s="6">
        <v>116136000</v>
      </c>
      <c r="L6" s="7">
        <v>109886000</v>
      </c>
    </row>
    <row r="7" spans="1:12" ht="13.5">
      <c r="A7" s="46" t="s">
        <v>20</v>
      </c>
      <c r="B7" s="47"/>
      <c r="C7" s="6">
        <v>51500000</v>
      </c>
      <c r="D7" s="6">
        <v>20022910</v>
      </c>
      <c r="E7" s="7">
        <v>3786392</v>
      </c>
      <c r="F7" s="8">
        <v>29000000</v>
      </c>
      <c r="G7" s="6"/>
      <c r="H7" s="6">
        <v>20582463</v>
      </c>
      <c r="I7" s="9">
        <v>19655648</v>
      </c>
      <c r="J7" s="10">
        <v>71800000</v>
      </c>
      <c r="K7" s="6">
        <v>108750000</v>
      </c>
      <c r="L7" s="7">
        <v>115500000</v>
      </c>
    </row>
    <row r="8" spans="1:12" ht="13.5">
      <c r="A8" s="46" t="s">
        <v>21</v>
      </c>
      <c r="B8" s="47"/>
      <c r="C8" s="6">
        <v>130000000</v>
      </c>
      <c r="D8" s="6">
        <v>168178210</v>
      </c>
      <c r="E8" s="7">
        <v>148732803</v>
      </c>
      <c r="F8" s="8">
        <v>139418000</v>
      </c>
      <c r="G8" s="6">
        <v>489529012</v>
      </c>
      <c r="H8" s="6">
        <v>387471846</v>
      </c>
      <c r="I8" s="9">
        <v>409423224</v>
      </c>
      <c r="J8" s="10">
        <v>270338000</v>
      </c>
      <c r="K8" s="6">
        <v>363982000</v>
      </c>
      <c r="L8" s="7">
        <v>473689000</v>
      </c>
    </row>
    <row r="9" spans="1:12" ht="13.5">
      <c r="A9" s="46" t="s">
        <v>22</v>
      </c>
      <c r="B9" s="47"/>
      <c r="C9" s="6">
        <v>1500000</v>
      </c>
      <c r="D9" s="6">
        <v>667348</v>
      </c>
      <c r="E9" s="7">
        <v>5197</v>
      </c>
      <c r="F9" s="8">
        <v>180159000</v>
      </c>
      <c r="G9" s="6">
        <v>27996758</v>
      </c>
      <c r="H9" s="6">
        <v>2301304</v>
      </c>
      <c r="I9" s="9"/>
      <c r="J9" s="10">
        <v>132035000</v>
      </c>
      <c r="K9" s="6">
        <v>113687000</v>
      </c>
      <c r="L9" s="7">
        <v>410000000</v>
      </c>
    </row>
    <row r="10" spans="1:12" ht="13.5">
      <c r="A10" s="46" t="s">
        <v>23</v>
      </c>
      <c r="B10" s="47"/>
      <c r="C10" s="6">
        <v>120438100</v>
      </c>
      <c r="D10" s="6">
        <v>178229340</v>
      </c>
      <c r="E10" s="7">
        <v>174276825</v>
      </c>
      <c r="F10" s="8">
        <v>123411000</v>
      </c>
      <c r="G10" s="6">
        <v>145302700</v>
      </c>
      <c r="H10" s="6">
        <v>26748630</v>
      </c>
      <c r="I10" s="9">
        <v>151538230</v>
      </c>
      <c r="J10" s="10">
        <v>15100863</v>
      </c>
      <c r="K10" s="6">
        <v>9800000</v>
      </c>
      <c r="L10" s="7">
        <v>6800000</v>
      </c>
    </row>
    <row r="11" spans="1:12" ht="13.5">
      <c r="A11" s="48" t="s">
        <v>24</v>
      </c>
      <c r="B11" s="47"/>
      <c r="C11" s="21">
        <f>SUM(C6:C10)</f>
        <v>311688100</v>
      </c>
      <c r="D11" s="21">
        <f aca="true" t="shared" si="1" ref="D11:L11">SUM(D6:D10)</f>
        <v>465797808</v>
      </c>
      <c r="E11" s="22">
        <f t="shared" si="1"/>
        <v>354535855</v>
      </c>
      <c r="F11" s="23">
        <f t="shared" si="1"/>
        <v>561288000</v>
      </c>
      <c r="G11" s="21">
        <f t="shared" si="1"/>
        <v>752356207</v>
      </c>
      <c r="H11" s="21">
        <f>SUM(H6:H10)</f>
        <v>599638223</v>
      </c>
      <c r="I11" s="24">
        <f t="shared" si="1"/>
        <v>630230640</v>
      </c>
      <c r="J11" s="25">
        <f t="shared" si="1"/>
        <v>627223718</v>
      </c>
      <c r="K11" s="21">
        <f t="shared" si="1"/>
        <v>712355000</v>
      </c>
      <c r="L11" s="22">
        <f t="shared" si="1"/>
        <v>1115875000</v>
      </c>
    </row>
    <row r="12" spans="1:12" ht="13.5">
      <c r="A12" s="49" t="s">
        <v>25</v>
      </c>
      <c r="B12" s="39"/>
      <c r="C12" s="6">
        <v>18500002</v>
      </c>
      <c r="D12" s="6">
        <v>36304550</v>
      </c>
      <c r="E12" s="7">
        <v>444825</v>
      </c>
      <c r="F12" s="8">
        <v>57666000</v>
      </c>
      <c r="G12" s="6">
        <v>52160000</v>
      </c>
      <c r="H12" s="6">
        <v>53487626</v>
      </c>
      <c r="I12" s="9">
        <v>43469855</v>
      </c>
      <c r="J12" s="10">
        <v>51735000</v>
      </c>
      <c r="K12" s="6">
        <v>65469900</v>
      </c>
      <c r="L12" s="7">
        <v>42350000</v>
      </c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>
        <v>10000000</v>
      </c>
      <c r="K14" s="6">
        <v>13500000</v>
      </c>
      <c r="L14" s="7">
        <v>4500000</v>
      </c>
    </row>
    <row r="15" spans="1:12" ht="13.5">
      <c r="A15" s="49" t="s">
        <v>28</v>
      </c>
      <c r="B15" s="39" t="s">
        <v>29</v>
      </c>
      <c r="C15" s="6">
        <v>27042791</v>
      </c>
      <c r="D15" s="6">
        <v>71233281</v>
      </c>
      <c r="E15" s="7">
        <v>53364437</v>
      </c>
      <c r="F15" s="8">
        <v>61300000</v>
      </c>
      <c r="G15" s="6">
        <v>51145505</v>
      </c>
      <c r="H15" s="6">
        <v>7006414</v>
      </c>
      <c r="I15" s="9">
        <v>5798625</v>
      </c>
      <c r="J15" s="10">
        <v>177250000</v>
      </c>
      <c r="K15" s="6">
        <v>9250000</v>
      </c>
      <c r="L15" s="7">
        <v>13300000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/>
      <c r="E18" s="17"/>
      <c r="F18" s="18"/>
      <c r="G18" s="16"/>
      <c r="H18" s="16"/>
      <c r="I18" s="19"/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112570691</v>
      </c>
      <c r="D20" s="53">
        <f aca="true" t="shared" si="2" ref="D20:L20">SUM(D26:D33)</f>
        <v>35712738</v>
      </c>
      <c r="E20" s="54">
        <f t="shared" si="2"/>
        <v>180110687</v>
      </c>
      <c r="F20" s="55">
        <f t="shared" si="2"/>
        <v>416213000</v>
      </c>
      <c r="G20" s="53">
        <f t="shared" si="2"/>
        <v>207837647</v>
      </c>
      <c r="H20" s="53">
        <f>SUM(H26:H33)</f>
        <v>155289982</v>
      </c>
      <c r="I20" s="56">
        <f t="shared" si="2"/>
        <v>166543903</v>
      </c>
      <c r="J20" s="57">
        <f t="shared" si="2"/>
        <v>363909282</v>
      </c>
      <c r="K20" s="53">
        <f t="shared" si="2"/>
        <v>401777100</v>
      </c>
      <c r="L20" s="54">
        <f t="shared" si="2"/>
        <v>471812000</v>
      </c>
    </row>
    <row r="21" spans="1:12" ht="13.5">
      <c r="A21" s="46" t="s">
        <v>19</v>
      </c>
      <c r="B21" s="47"/>
      <c r="C21" s="6">
        <v>54000000</v>
      </c>
      <c r="D21" s="6">
        <v>5500000</v>
      </c>
      <c r="E21" s="7">
        <v>73782388</v>
      </c>
      <c r="F21" s="8">
        <v>103538000</v>
      </c>
      <c r="G21" s="6">
        <v>77501974</v>
      </c>
      <c r="H21" s="6">
        <v>36257893</v>
      </c>
      <c r="I21" s="9">
        <v>36842203</v>
      </c>
      <c r="J21" s="10">
        <v>138766145</v>
      </c>
      <c r="K21" s="6">
        <v>209968000</v>
      </c>
      <c r="L21" s="7">
        <v>232412000</v>
      </c>
    </row>
    <row r="22" spans="1:12" ht="13.5">
      <c r="A22" s="46" t="s">
        <v>20</v>
      </c>
      <c r="B22" s="47"/>
      <c r="C22" s="6"/>
      <c r="D22" s="6">
        <v>1000000</v>
      </c>
      <c r="E22" s="7">
        <v>1376699</v>
      </c>
      <c r="F22" s="8">
        <v>2000000</v>
      </c>
      <c r="G22" s="6"/>
      <c r="H22" s="6">
        <v>2730220</v>
      </c>
      <c r="I22" s="9">
        <v>2730220</v>
      </c>
      <c r="J22" s="10">
        <v>12250000</v>
      </c>
      <c r="K22" s="6">
        <v>51350000</v>
      </c>
      <c r="L22" s="7">
        <v>47500000</v>
      </c>
    </row>
    <row r="23" spans="1:12" ht="13.5">
      <c r="A23" s="46" t="s">
        <v>21</v>
      </c>
      <c r="B23" s="47"/>
      <c r="C23" s="6">
        <v>16849298</v>
      </c>
      <c r="D23" s="6">
        <v>18731060</v>
      </c>
      <c r="E23" s="7">
        <v>17987356</v>
      </c>
      <c r="F23" s="8">
        <v>235600000</v>
      </c>
      <c r="G23" s="6">
        <v>55527724</v>
      </c>
      <c r="H23" s="6">
        <v>71427234</v>
      </c>
      <c r="I23" s="9">
        <v>77209080</v>
      </c>
      <c r="J23" s="10">
        <v>146500000</v>
      </c>
      <c r="K23" s="6">
        <v>100941000</v>
      </c>
      <c r="L23" s="7">
        <v>131000000</v>
      </c>
    </row>
    <row r="24" spans="1:12" ht="13.5">
      <c r="A24" s="46" t="s">
        <v>22</v>
      </c>
      <c r="B24" s="47"/>
      <c r="C24" s="6">
        <v>40000000</v>
      </c>
      <c r="D24" s="6">
        <v>4412470</v>
      </c>
      <c r="E24" s="7"/>
      <c r="F24" s="8"/>
      <c r="G24" s="6">
        <v>3003242</v>
      </c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>
        <v>1721393</v>
      </c>
      <c r="D25" s="6"/>
      <c r="E25" s="7">
        <v>48858026</v>
      </c>
      <c r="F25" s="8">
        <v>2500000</v>
      </c>
      <c r="G25" s="6">
        <v>1800000</v>
      </c>
      <c r="H25" s="6">
        <v>1280287</v>
      </c>
      <c r="I25" s="9">
        <v>1559155</v>
      </c>
      <c r="J25" s="10">
        <v>1450137</v>
      </c>
      <c r="K25" s="6">
        <v>3400000</v>
      </c>
      <c r="L25" s="7">
        <v>500000</v>
      </c>
    </row>
    <row r="26" spans="1:12" ht="13.5">
      <c r="A26" s="48" t="s">
        <v>24</v>
      </c>
      <c r="B26" s="58"/>
      <c r="C26" s="21">
        <f aca="true" t="shared" si="3" ref="C26:L26">SUM(C21:C25)</f>
        <v>112570691</v>
      </c>
      <c r="D26" s="21">
        <f t="shared" si="3"/>
        <v>29643530</v>
      </c>
      <c r="E26" s="22">
        <f t="shared" si="3"/>
        <v>142004469</v>
      </c>
      <c r="F26" s="23">
        <f t="shared" si="3"/>
        <v>343638000</v>
      </c>
      <c r="G26" s="21">
        <f t="shared" si="3"/>
        <v>137832940</v>
      </c>
      <c r="H26" s="21">
        <f>SUM(H21:H25)</f>
        <v>111695634</v>
      </c>
      <c r="I26" s="24">
        <f t="shared" si="3"/>
        <v>118340658</v>
      </c>
      <c r="J26" s="25">
        <f t="shared" si="3"/>
        <v>298966282</v>
      </c>
      <c r="K26" s="21">
        <f t="shared" si="3"/>
        <v>365659000</v>
      </c>
      <c r="L26" s="22">
        <f t="shared" si="3"/>
        <v>411412000</v>
      </c>
    </row>
    <row r="27" spans="1:12" ht="13.5">
      <c r="A27" s="49" t="s">
        <v>25</v>
      </c>
      <c r="B27" s="59"/>
      <c r="C27" s="6"/>
      <c r="D27" s="6"/>
      <c r="E27" s="7">
        <v>4558119</v>
      </c>
      <c r="F27" s="8">
        <v>26750000</v>
      </c>
      <c r="G27" s="6">
        <v>30074707</v>
      </c>
      <c r="H27" s="6">
        <v>12881614</v>
      </c>
      <c r="I27" s="9">
        <v>14236693</v>
      </c>
      <c r="J27" s="10">
        <v>23645000</v>
      </c>
      <c r="K27" s="6">
        <v>17368100</v>
      </c>
      <c r="L27" s="7">
        <v>41650000</v>
      </c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>
        <v>6069208</v>
      </c>
      <c r="E30" s="7">
        <v>33548099</v>
      </c>
      <c r="F30" s="8">
        <v>45825000</v>
      </c>
      <c r="G30" s="6">
        <v>39930000</v>
      </c>
      <c r="H30" s="6">
        <v>30712734</v>
      </c>
      <c r="I30" s="9">
        <v>33966552</v>
      </c>
      <c r="J30" s="10">
        <v>41298000</v>
      </c>
      <c r="K30" s="6">
        <v>18750000</v>
      </c>
      <c r="L30" s="7">
        <v>18750000</v>
      </c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62250000</v>
      </c>
      <c r="D36" s="6">
        <f t="shared" si="4"/>
        <v>104200000</v>
      </c>
      <c r="E36" s="7">
        <f t="shared" si="4"/>
        <v>101517026</v>
      </c>
      <c r="F36" s="8">
        <f t="shared" si="4"/>
        <v>192838000</v>
      </c>
      <c r="G36" s="6">
        <f t="shared" si="4"/>
        <v>167029711</v>
      </c>
      <c r="H36" s="6">
        <f>H6+H21</f>
        <v>198791873</v>
      </c>
      <c r="I36" s="9">
        <f t="shared" si="4"/>
        <v>86455741</v>
      </c>
      <c r="J36" s="10">
        <f t="shared" si="4"/>
        <v>276716000</v>
      </c>
      <c r="K36" s="6">
        <f t="shared" si="4"/>
        <v>326104000</v>
      </c>
      <c r="L36" s="7">
        <f t="shared" si="4"/>
        <v>342298000</v>
      </c>
    </row>
    <row r="37" spans="1:12" ht="13.5">
      <c r="A37" s="46" t="s">
        <v>20</v>
      </c>
      <c r="B37" s="47"/>
      <c r="C37" s="6">
        <f t="shared" si="4"/>
        <v>51500000</v>
      </c>
      <c r="D37" s="6">
        <f t="shared" si="4"/>
        <v>21022910</v>
      </c>
      <c r="E37" s="7">
        <f t="shared" si="4"/>
        <v>5163091</v>
      </c>
      <c r="F37" s="8">
        <f t="shared" si="4"/>
        <v>31000000</v>
      </c>
      <c r="G37" s="6">
        <f t="shared" si="4"/>
        <v>0</v>
      </c>
      <c r="H37" s="6">
        <f>H7+H22</f>
        <v>23312683</v>
      </c>
      <c r="I37" s="9">
        <f t="shared" si="4"/>
        <v>22385868</v>
      </c>
      <c r="J37" s="10">
        <f t="shared" si="4"/>
        <v>84050000</v>
      </c>
      <c r="K37" s="6">
        <f t="shared" si="4"/>
        <v>160100000</v>
      </c>
      <c r="L37" s="7">
        <f t="shared" si="4"/>
        <v>163000000</v>
      </c>
    </row>
    <row r="38" spans="1:12" ht="13.5">
      <c r="A38" s="46" t="s">
        <v>21</v>
      </c>
      <c r="B38" s="47"/>
      <c r="C38" s="6">
        <f t="shared" si="4"/>
        <v>146849298</v>
      </c>
      <c r="D38" s="6">
        <f t="shared" si="4"/>
        <v>186909270</v>
      </c>
      <c r="E38" s="7">
        <f t="shared" si="4"/>
        <v>166720159</v>
      </c>
      <c r="F38" s="8">
        <f t="shared" si="4"/>
        <v>375018000</v>
      </c>
      <c r="G38" s="6">
        <f t="shared" si="4"/>
        <v>545056736</v>
      </c>
      <c r="H38" s="6">
        <f>H8+H23</f>
        <v>458899080</v>
      </c>
      <c r="I38" s="9">
        <f t="shared" si="4"/>
        <v>486632304</v>
      </c>
      <c r="J38" s="10">
        <f t="shared" si="4"/>
        <v>416838000</v>
      </c>
      <c r="K38" s="6">
        <f t="shared" si="4"/>
        <v>464923000</v>
      </c>
      <c r="L38" s="7">
        <f t="shared" si="4"/>
        <v>604689000</v>
      </c>
    </row>
    <row r="39" spans="1:12" ht="13.5">
      <c r="A39" s="46" t="s">
        <v>22</v>
      </c>
      <c r="B39" s="47"/>
      <c r="C39" s="6">
        <f t="shared" si="4"/>
        <v>41500000</v>
      </c>
      <c r="D39" s="6">
        <f t="shared" si="4"/>
        <v>5079818</v>
      </c>
      <c r="E39" s="7">
        <f t="shared" si="4"/>
        <v>5197</v>
      </c>
      <c r="F39" s="8">
        <f t="shared" si="4"/>
        <v>180159000</v>
      </c>
      <c r="G39" s="6">
        <f t="shared" si="4"/>
        <v>31000000</v>
      </c>
      <c r="H39" s="6">
        <f>H9+H24</f>
        <v>2301304</v>
      </c>
      <c r="I39" s="9">
        <f t="shared" si="4"/>
        <v>0</v>
      </c>
      <c r="J39" s="10">
        <f t="shared" si="4"/>
        <v>132035000</v>
      </c>
      <c r="K39" s="6">
        <f t="shared" si="4"/>
        <v>113687000</v>
      </c>
      <c r="L39" s="7">
        <f t="shared" si="4"/>
        <v>410000000</v>
      </c>
    </row>
    <row r="40" spans="1:12" ht="13.5">
      <c r="A40" s="46" t="s">
        <v>23</v>
      </c>
      <c r="B40" s="47"/>
      <c r="C40" s="6">
        <f t="shared" si="4"/>
        <v>122159493</v>
      </c>
      <c r="D40" s="6">
        <f t="shared" si="4"/>
        <v>178229340</v>
      </c>
      <c r="E40" s="7">
        <f t="shared" si="4"/>
        <v>223134851</v>
      </c>
      <c r="F40" s="8">
        <f t="shared" si="4"/>
        <v>125911000</v>
      </c>
      <c r="G40" s="6">
        <f t="shared" si="4"/>
        <v>147102700</v>
      </c>
      <c r="H40" s="6">
        <f>H10+H25</f>
        <v>28028917</v>
      </c>
      <c r="I40" s="9">
        <f t="shared" si="4"/>
        <v>153097385</v>
      </c>
      <c r="J40" s="10">
        <f t="shared" si="4"/>
        <v>16551000</v>
      </c>
      <c r="K40" s="6">
        <f t="shared" si="4"/>
        <v>13200000</v>
      </c>
      <c r="L40" s="7">
        <f t="shared" si="4"/>
        <v>7300000</v>
      </c>
    </row>
    <row r="41" spans="1:12" ht="13.5">
      <c r="A41" s="48" t="s">
        <v>24</v>
      </c>
      <c r="B41" s="47"/>
      <c r="C41" s="21">
        <f>SUM(C36:C40)</f>
        <v>424258791</v>
      </c>
      <c r="D41" s="21">
        <f aca="true" t="shared" si="5" ref="D41:L41">SUM(D36:D40)</f>
        <v>495441338</v>
      </c>
      <c r="E41" s="22">
        <f t="shared" si="5"/>
        <v>496540324</v>
      </c>
      <c r="F41" s="23">
        <f t="shared" si="5"/>
        <v>904926000</v>
      </c>
      <c r="G41" s="21">
        <f t="shared" si="5"/>
        <v>890189147</v>
      </c>
      <c r="H41" s="21">
        <f>SUM(H36:H40)</f>
        <v>711333857</v>
      </c>
      <c r="I41" s="24">
        <f t="shared" si="5"/>
        <v>748571298</v>
      </c>
      <c r="J41" s="25">
        <f t="shared" si="5"/>
        <v>926190000</v>
      </c>
      <c r="K41" s="21">
        <f t="shared" si="5"/>
        <v>1078014000</v>
      </c>
      <c r="L41" s="22">
        <f t="shared" si="5"/>
        <v>1527287000</v>
      </c>
    </row>
    <row r="42" spans="1:12" ht="13.5">
      <c r="A42" s="49" t="s">
        <v>25</v>
      </c>
      <c r="B42" s="39"/>
      <c r="C42" s="6">
        <f t="shared" si="4"/>
        <v>18500002</v>
      </c>
      <c r="D42" s="6">
        <f t="shared" si="4"/>
        <v>36304550</v>
      </c>
      <c r="E42" s="61">
        <f t="shared" si="4"/>
        <v>5002944</v>
      </c>
      <c r="F42" s="62">
        <f t="shared" si="4"/>
        <v>84416000</v>
      </c>
      <c r="G42" s="60">
        <f t="shared" si="4"/>
        <v>82234707</v>
      </c>
      <c r="H42" s="60">
        <f t="shared" si="4"/>
        <v>66369240</v>
      </c>
      <c r="I42" s="63">
        <f t="shared" si="4"/>
        <v>57706548</v>
      </c>
      <c r="J42" s="64">
        <f t="shared" si="4"/>
        <v>75380000</v>
      </c>
      <c r="K42" s="60">
        <f t="shared" si="4"/>
        <v>82838000</v>
      </c>
      <c r="L42" s="61">
        <f t="shared" si="4"/>
        <v>84000000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10000000</v>
      </c>
      <c r="K44" s="60">
        <f t="shared" si="4"/>
        <v>13500000</v>
      </c>
      <c r="L44" s="61">
        <f t="shared" si="4"/>
        <v>4500000</v>
      </c>
    </row>
    <row r="45" spans="1:12" ht="13.5">
      <c r="A45" s="49" t="s">
        <v>28</v>
      </c>
      <c r="B45" s="39" t="s">
        <v>29</v>
      </c>
      <c r="C45" s="6">
        <f t="shared" si="4"/>
        <v>27042791</v>
      </c>
      <c r="D45" s="6">
        <f t="shared" si="4"/>
        <v>77302489</v>
      </c>
      <c r="E45" s="61">
        <f t="shared" si="4"/>
        <v>86912536</v>
      </c>
      <c r="F45" s="62">
        <f t="shared" si="4"/>
        <v>107125000</v>
      </c>
      <c r="G45" s="60">
        <f t="shared" si="4"/>
        <v>91075505</v>
      </c>
      <c r="H45" s="60">
        <f t="shared" si="4"/>
        <v>37719148</v>
      </c>
      <c r="I45" s="63">
        <f t="shared" si="4"/>
        <v>39765177</v>
      </c>
      <c r="J45" s="64">
        <f t="shared" si="4"/>
        <v>218548000</v>
      </c>
      <c r="K45" s="60">
        <f t="shared" si="4"/>
        <v>28000000</v>
      </c>
      <c r="L45" s="61">
        <f t="shared" si="4"/>
        <v>32050000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0</v>
      </c>
      <c r="E48" s="61">
        <f t="shared" si="4"/>
        <v>0</v>
      </c>
      <c r="F48" s="62">
        <f t="shared" si="4"/>
        <v>0</v>
      </c>
      <c r="G48" s="60">
        <f t="shared" si="4"/>
        <v>0</v>
      </c>
      <c r="H48" s="60">
        <f t="shared" si="4"/>
        <v>0</v>
      </c>
      <c r="I48" s="63">
        <f t="shared" si="4"/>
        <v>0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469801584</v>
      </c>
      <c r="D49" s="72">
        <f aca="true" t="shared" si="6" ref="D49:L49">SUM(D41:D48)</f>
        <v>609048377</v>
      </c>
      <c r="E49" s="73">
        <f t="shared" si="6"/>
        <v>588455804</v>
      </c>
      <c r="F49" s="74">
        <f t="shared" si="6"/>
        <v>1096467000</v>
      </c>
      <c r="G49" s="72">
        <f t="shared" si="6"/>
        <v>1063499359</v>
      </c>
      <c r="H49" s="72">
        <f>SUM(H41:H48)</f>
        <v>815422245</v>
      </c>
      <c r="I49" s="75">
        <f t="shared" si="6"/>
        <v>846043023</v>
      </c>
      <c r="J49" s="76">
        <f t="shared" si="6"/>
        <v>1230118000</v>
      </c>
      <c r="K49" s="72">
        <f t="shared" si="6"/>
        <v>1202352000</v>
      </c>
      <c r="L49" s="73">
        <f t="shared" si="6"/>
        <v>1647837000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1470052991</v>
      </c>
      <c r="D52" s="6">
        <v>1675189441</v>
      </c>
      <c r="E52" s="7">
        <v>101517026</v>
      </c>
      <c r="F52" s="8">
        <v>1883270679</v>
      </c>
      <c r="G52" s="6">
        <v>1857462390</v>
      </c>
      <c r="H52" s="6"/>
      <c r="I52" s="9">
        <v>1776888420</v>
      </c>
      <c r="J52" s="10">
        <v>276716000</v>
      </c>
      <c r="K52" s="6">
        <v>326104000</v>
      </c>
      <c r="L52" s="7">
        <v>342298000</v>
      </c>
    </row>
    <row r="53" spans="1:12" ht="13.5">
      <c r="A53" s="79" t="s">
        <v>20</v>
      </c>
      <c r="B53" s="47"/>
      <c r="C53" s="6">
        <v>762174359</v>
      </c>
      <c r="D53" s="6">
        <v>726968359</v>
      </c>
      <c r="E53" s="7">
        <v>5163091</v>
      </c>
      <c r="F53" s="8">
        <v>825947269</v>
      </c>
      <c r="G53" s="6">
        <v>794947269</v>
      </c>
      <c r="H53" s="6"/>
      <c r="I53" s="9">
        <v>817333137</v>
      </c>
      <c r="J53" s="10">
        <v>9821639000</v>
      </c>
      <c r="K53" s="6">
        <v>10169220000</v>
      </c>
      <c r="L53" s="7">
        <v>9726635000</v>
      </c>
    </row>
    <row r="54" spans="1:12" ht="13.5">
      <c r="A54" s="79" t="s">
        <v>21</v>
      </c>
      <c r="B54" s="47"/>
      <c r="C54" s="6">
        <v>833997109</v>
      </c>
      <c r="D54" s="6">
        <v>1113510270</v>
      </c>
      <c r="E54" s="7">
        <v>166720159</v>
      </c>
      <c r="F54" s="8">
        <v>1584727778</v>
      </c>
      <c r="G54" s="6">
        <v>1754766514</v>
      </c>
      <c r="H54" s="6"/>
      <c r="I54" s="9">
        <v>1696342082</v>
      </c>
      <c r="J54" s="10">
        <v>416838000</v>
      </c>
      <c r="K54" s="6">
        <v>464923000</v>
      </c>
      <c r="L54" s="7">
        <v>604689000</v>
      </c>
    </row>
    <row r="55" spans="1:12" ht="13.5">
      <c r="A55" s="79" t="s">
        <v>22</v>
      </c>
      <c r="B55" s="47"/>
      <c r="C55" s="6">
        <v>278316619</v>
      </c>
      <c r="D55" s="6">
        <v>240774906</v>
      </c>
      <c r="E55" s="7">
        <v>5197</v>
      </c>
      <c r="F55" s="8">
        <v>462700060</v>
      </c>
      <c r="G55" s="6">
        <v>313541060</v>
      </c>
      <c r="H55" s="6"/>
      <c r="I55" s="9">
        <v>282541060</v>
      </c>
      <c r="J55" s="10">
        <v>132035000</v>
      </c>
      <c r="K55" s="6">
        <v>113687000</v>
      </c>
      <c r="L55" s="7">
        <v>410000000</v>
      </c>
    </row>
    <row r="56" spans="1:12" ht="13.5">
      <c r="A56" s="79" t="s">
        <v>23</v>
      </c>
      <c r="B56" s="47"/>
      <c r="C56" s="6">
        <v>3921068331</v>
      </c>
      <c r="D56" s="6">
        <v>4734171302</v>
      </c>
      <c r="E56" s="7">
        <v>223134851</v>
      </c>
      <c r="F56" s="8">
        <v>4155252835</v>
      </c>
      <c r="G56" s="6">
        <v>4176444535</v>
      </c>
      <c r="H56" s="6"/>
      <c r="I56" s="9">
        <v>4182439220</v>
      </c>
      <c r="J56" s="10">
        <v>16551000</v>
      </c>
      <c r="K56" s="6">
        <v>13200000</v>
      </c>
      <c r="L56" s="7">
        <v>7300000</v>
      </c>
    </row>
    <row r="57" spans="1:12" ht="13.5">
      <c r="A57" s="80" t="s">
        <v>24</v>
      </c>
      <c r="B57" s="47"/>
      <c r="C57" s="21">
        <f>SUM(C52:C56)</f>
        <v>7265609409</v>
      </c>
      <c r="D57" s="21">
        <f aca="true" t="shared" si="7" ref="D57:L57">SUM(D52:D56)</f>
        <v>8490614278</v>
      </c>
      <c r="E57" s="22">
        <f t="shared" si="7"/>
        <v>496540324</v>
      </c>
      <c r="F57" s="23">
        <f t="shared" si="7"/>
        <v>8911898621</v>
      </c>
      <c r="G57" s="21">
        <f t="shared" si="7"/>
        <v>8897161768</v>
      </c>
      <c r="H57" s="21">
        <f>SUM(H52:H56)</f>
        <v>0</v>
      </c>
      <c r="I57" s="24">
        <f t="shared" si="7"/>
        <v>8755543919</v>
      </c>
      <c r="J57" s="25">
        <f t="shared" si="7"/>
        <v>10663779000</v>
      </c>
      <c r="K57" s="21">
        <f t="shared" si="7"/>
        <v>11087134000</v>
      </c>
      <c r="L57" s="22">
        <f t="shared" si="7"/>
        <v>11090922000</v>
      </c>
    </row>
    <row r="58" spans="1:12" ht="13.5">
      <c r="A58" s="77" t="s">
        <v>25</v>
      </c>
      <c r="B58" s="39"/>
      <c r="C58" s="6">
        <v>-998</v>
      </c>
      <c r="D58" s="6">
        <v>-449</v>
      </c>
      <c r="E58" s="7">
        <v>5002944</v>
      </c>
      <c r="F58" s="8">
        <v>142802337</v>
      </c>
      <c r="G58" s="6">
        <v>140621044</v>
      </c>
      <c r="H58" s="6"/>
      <c r="I58" s="9">
        <v>116092885</v>
      </c>
      <c r="J58" s="10">
        <v>75380000</v>
      </c>
      <c r="K58" s="6">
        <v>82838000</v>
      </c>
      <c r="L58" s="7">
        <v>84000000</v>
      </c>
    </row>
    <row r="59" spans="1:12" ht="13.5">
      <c r="A59" s="77" t="s">
        <v>26</v>
      </c>
      <c r="B59" s="39"/>
      <c r="C59" s="11"/>
      <c r="D59" s="11"/>
      <c r="E59" s="12"/>
      <c r="F59" s="13"/>
      <c r="G59" s="11"/>
      <c r="H59" s="11"/>
      <c r="I59" s="14"/>
      <c r="J59" s="15"/>
      <c r="K59" s="11"/>
      <c r="L59" s="12"/>
    </row>
    <row r="60" spans="1:12" ht="13.5">
      <c r="A60" s="77" t="s">
        <v>27</v>
      </c>
      <c r="B60" s="39"/>
      <c r="C60" s="6">
        <v>544972448</v>
      </c>
      <c r="D60" s="6">
        <v>617158459</v>
      </c>
      <c r="E60" s="7"/>
      <c r="F60" s="8">
        <v>617158459</v>
      </c>
      <c r="G60" s="6">
        <v>617158459</v>
      </c>
      <c r="H60" s="6"/>
      <c r="I60" s="9">
        <v>617158459</v>
      </c>
      <c r="J60" s="10">
        <v>10000000</v>
      </c>
      <c r="K60" s="6">
        <v>13500000</v>
      </c>
      <c r="L60" s="7">
        <v>4500000</v>
      </c>
    </row>
    <row r="61" spans="1:12" ht="13.5">
      <c r="A61" s="77" t="s">
        <v>28</v>
      </c>
      <c r="B61" s="39" t="s">
        <v>29</v>
      </c>
      <c r="C61" s="6">
        <v>27043292</v>
      </c>
      <c r="D61" s="6">
        <v>98938852</v>
      </c>
      <c r="E61" s="7">
        <v>86912536</v>
      </c>
      <c r="F61" s="8">
        <v>341561113</v>
      </c>
      <c r="G61" s="6">
        <v>325511618</v>
      </c>
      <c r="H61" s="6"/>
      <c r="I61" s="9">
        <v>274201290</v>
      </c>
      <c r="J61" s="10">
        <v>218548000</v>
      </c>
      <c r="K61" s="6">
        <v>28000000</v>
      </c>
      <c r="L61" s="7">
        <v>32050000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>
        <v>16633000</v>
      </c>
      <c r="D63" s="6">
        <v>14277750</v>
      </c>
      <c r="E63" s="7"/>
      <c r="F63" s="8">
        <v>14277750</v>
      </c>
      <c r="G63" s="6">
        <v>14277750</v>
      </c>
      <c r="H63" s="6"/>
      <c r="I63" s="9">
        <v>14277750</v>
      </c>
      <c r="J63" s="10"/>
      <c r="K63" s="6"/>
      <c r="L63" s="7"/>
    </row>
    <row r="64" spans="1:12" ht="13.5">
      <c r="A64" s="77" t="s">
        <v>32</v>
      </c>
      <c r="B64" s="39"/>
      <c r="C64" s="6">
        <v>12799379</v>
      </c>
      <c r="D64" s="6">
        <v>2399624</v>
      </c>
      <c r="E64" s="7"/>
      <c r="F64" s="8">
        <v>2507661</v>
      </c>
      <c r="G64" s="6">
        <v>2507661</v>
      </c>
      <c r="H64" s="6"/>
      <c r="I64" s="9">
        <v>2507661</v>
      </c>
      <c r="J64" s="10"/>
      <c r="K64" s="6"/>
      <c r="L64" s="7"/>
    </row>
    <row r="65" spans="1:12" ht="13.5">
      <c r="A65" s="70" t="s">
        <v>40</v>
      </c>
      <c r="B65" s="71"/>
      <c r="C65" s="72">
        <f>SUM(C57:C64)</f>
        <v>7867056530</v>
      </c>
      <c r="D65" s="72">
        <f aca="true" t="shared" si="8" ref="D65:L65">SUM(D57:D64)</f>
        <v>9223388514</v>
      </c>
      <c r="E65" s="73">
        <f t="shared" si="8"/>
        <v>588455804</v>
      </c>
      <c r="F65" s="74">
        <f t="shared" si="8"/>
        <v>10030205941</v>
      </c>
      <c r="G65" s="72">
        <f t="shared" si="8"/>
        <v>9997238300</v>
      </c>
      <c r="H65" s="72">
        <f>SUM(H57:H64)</f>
        <v>0</v>
      </c>
      <c r="I65" s="75">
        <f t="shared" si="8"/>
        <v>9779781964</v>
      </c>
      <c r="J65" s="82">
        <f t="shared" si="8"/>
        <v>10967707000</v>
      </c>
      <c r="K65" s="72">
        <f t="shared" si="8"/>
        <v>11211472000</v>
      </c>
      <c r="L65" s="73">
        <f t="shared" si="8"/>
        <v>11211472000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449616957</v>
      </c>
      <c r="D68" s="60">
        <v>552486790</v>
      </c>
      <c r="E68" s="61">
        <v>477163893</v>
      </c>
      <c r="F68" s="62">
        <v>180000001</v>
      </c>
      <c r="G68" s="60">
        <v>180000000</v>
      </c>
      <c r="H68" s="60"/>
      <c r="I68" s="63">
        <v>754377168</v>
      </c>
      <c r="J68" s="64">
        <v>185000000</v>
      </c>
      <c r="K68" s="60">
        <v>199948000</v>
      </c>
      <c r="L68" s="61">
        <v>211945000</v>
      </c>
    </row>
    <row r="69" spans="1:12" ht="13.5">
      <c r="A69" s="84" t="s">
        <v>43</v>
      </c>
      <c r="B69" s="39" t="s">
        <v>44</v>
      </c>
      <c r="C69" s="60">
        <f>SUM(C75:C79)</f>
        <v>142278000</v>
      </c>
      <c r="D69" s="60">
        <f aca="true" t="shared" si="9" ref="D69:L69">SUM(D75:D79)</f>
        <v>163392950</v>
      </c>
      <c r="E69" s="61">
        <f t="shared" si="9"/>
        <v>0</v>
      </c>
      <c r="F69" s="62">
        <f t="shared" si="9"/>
        <v>203209000</v>
      </c>
      <c r="G69" s="60">
        <f t="shared" si="9"/>
        <v>0</v>
      </c>
      <c r="H69" s="60">
        <f>SUM(H75:H79)</f>
        <v>0</v>
      </c>
      <c r="I69" s="63">
        <f t="shared" si="9"/>
        <v>0</v>
      </c>
      <c r="J69" s="64">
        <f t="shared" si="9"/>
        <v>204967000</v>
      </c>
      <c r="K69" s="60">
        <f t="shared" si="9"/>
        <v>212261000</v>
      </c>
      <c r="L69" s="61">
        <f t="shared" si="9"/>
        <v>223706000</v>
      </c>
    </row>
    <row r="70" spans="1:12" ht="13.5">
      <c r="A70" s="79" t="s">
        <v>19</v>
      </c>
      <c r="B70" s="47"/>
      <c r="C70" s="6">
        <v>10965205</v>
      </c>
      <c r="D70" s="6">
        <v>25543000</v>
      </c>
      <c r="E70" s="7"/>
      <c r="F70" s="8">
        <v>44009762</v>
      </c>
      <c r="G70" s="6"/>
      <c r="H70" s="6"/>
      <c r="I70" s="9"/>
      <c r="J70" s="10">
        <v>25705285</v>
      </c>
      <c r="K70" s="6">
        <v>27247603</v>
      </c>
      <c r="L70" s="7">
        <v>28882459</v>
      </c>
    </row>
    <row r="71" spans="1:12" ht="13.5">
      <c r="A71" s="79" t="s">
        <v>20</v>
      </c>
      <c r="B71" s="47"/>
      <c r="C71" s="6">
        <v>18004700</v>
      </c>
      <c r="D71" s="6">
        <v>26669000</v>
      </c>
      <c r="E71" s="7"/>
      <c r="F71" s="8">
        <v>24745652</v>
      </c>
      <c r="G71" s="6"/>
      <c r="H71" s="6"/>
      <c r="I71" s="9"/>
      <c r="J71" s="10">
        <v>35772655</v>
      </c>
      <c r="K71" s="6">
        <v>37919014</v>
      </c>
      <c r="L71" s="7">
        <v>40194155</v>
      </c>
    </row>
    <row r="72" spans="1:12" ht="13.5">
      <c r="A72" s="79" t="s">
        <v>21</v>
      </c>
      <c r="B72" s="47"/>
      <c r="C72" s="6">
        <v>22948135</v>
      </c>
      <c r="D72" s="6">
        <v>32344000</v>
      </c>
      <c r="E72" s="7"/>
      <c r="F72" s="8">
        <v>31873431</v>
      </c>
      <c r="G72" s="6"/>
      <c r="H72" s="6"/>
      <c r="I72" s="9"/>
      <c r="J72" s="10">
        <v>24719678</v>
      </c>
      <c r="K72" s="6">
        <v>26710695</v>
      </c>
      <c r="L72" s="7">
        <v>28313337</v>
      </c>
    </row>
    <row r="73" spans="1:12" ht="13.5">
      <c r="A73" s="79" t="s">
        <v>22</v>
      </c>
      <c r="B73" s="47"/>
      <c r="C73" s="6">
        <v>4995520</v>
      </c>
      <c r="D73" s="6">
        <v>7527000</v>
      </c>
      <c r="E73" s="7"/>
      <c r="F73" s="8">
        <v>14986954</v>
      </c>
      <c r="G73" s="6"/>
      <c r="H73" s="6"/>
      <c r="I73" s="9"/>
      <c r="J73" s="10">
        <v>6961413</v>
      </c>
      <c r="K73" s="6">
        <v>7379099</v>
      </c>
      <c r="L73" s="7">
        <v>7821844</v>
      </c>
    </row>
    <row r="74" spans="1:12" ht="13.5">
      <c r="A74" s="79" t="s">
        <v>23</v>
      </c>
      <c r="B74" s="47"/>
      <c r="C74" s="6">
        <v>11986700</v>
      </c>
      <c r="D74" s="6">
        <v>23400000</v>
      </c>
      <c r="E74" s="7"/>
      <c r="F74" s="8">
        <v>28863498</v>
      </c>
      <c r="G74" s="6"/>
      <c r="H74" s="6"/>
      <c r="I74" s="9"/>
      <c r="J74" s="10">
        <v>27468247</v>
      </c>
      <c r="K74" s="6">
        <v>27853882</v>
      </c>
      <c r="L74" s="7">
        <v>29525363</v>
      </c>
    </row>
    <row r="75" spans="1:12" ht="13.5">
      <c r="A75" s="85" t="s">
        <v>24</v>
      </c>
      <c r="B75" s="47"/>
      <c r="C75" s="21">
        <f>SUM(C70:C74)</f>
        <v>68900260</v>
      </c>
      <c r="D75" s="21">
        <f aca="true" t="shared" si="10" ref="D75:L75">SUM(D70:D74)</f>
        <v>115483000</v>
      </c>
      <c r="E75" s="22">
        <f t="shared" si="10"/>
        <v>0</v>
      </c>
      <c r="F75" s="23">
        <f t="shared" si="10"/>
        <v>144479297</v>
      </c>
      <c r="G75" s="21">
        <f t="shared" si="10"/>
        <v>0</v>
      </c>
      <c r="H75" s="21">
        <f>SUM(H70:H74)</f>
        <v>0</v>
      </c>
      <c r="I75" s="24">
        <f t="shared" si="10"/>
        <v>0</v>
      </c>
      <c r="J75" s="25">
        <f t="shared" si="10"/>
        <v>120627278</v>
      </c>
      <c r="K75" s="21">
        <f t="shared" si="10"/>
        <v>127110293</v>
      </c>
      <c r="L75" s="22">
        <f t="shared" si="10"/>
        <v>134737158</v>
      </c>
    </row>
    <row r="76" spans="1:12" ht="13.5">
      <c r="A76" s="86" t="s">
        <v>25</v>
      </c>
      <c r="B76" s="39"/>
      <c r="C76" s="6">
        <v>73377740</v>
      </c>
      <c r="D76" s="6">
        <v>47909950</v>
      </c>
      <c r="E76" s="7"/>
      <c r="F76" s="8">
        <v>17823734</v>
      </c>
      <c r="G76" s="6"/>
      <c r="H76" s="6"/>
      <c r="I76" s="9"/>
      <c r="J76" s="10">
        <v>24399307</v>
      </c>
      <c r="K76" s="6">
        <v>21846428</v>
      </c>
      <c r="L76" s="7">
        <v>23157214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/>
      <c r="D79" s="6"/>
      <c r="E79" s="7"/>
      <c r="F79" s="8">
        <v>40905969</v>
      </c>
      <c r="G79" s="6"/>
      <c r="H79" s="6"/>
      <c r="I79" s="9"/>
      <c r="J79" s="10">
        <v>59940415</v>
      </c>
      <c r="K79" s="6">
        <v>63304279</v>
      </c>
      <c r="L79" s="7">
        <v>65811628</v>
      </c>
    </row>
    <row r="80" spans="1:12" ht="13.5">
      <c r="A80" s="87" t="s">
        <v>46</v>
      </c>
      <c r="B80" s="71"/>
      <c r="C80" s="72">
        <f>SUM(C68:C69)</f>
        <v>591894957</v>
      </c>
      <c r="D80" s="72">
        <f aca="true" t="shared" si="11" ref="D80:L80">SUM(D68:D69)</f>
        <v>715879740</v>
      </c>
      <c r="E80" s="73">
        <f t="shared" si="11"/>
        <v>477163893</v>
      </c>
      <c r="F80" s="74">
        <f t="shared" si="11"/>
        <v>383209001</v>
      </c>
      <c r="G80" s="72">
        <f t="shared" si="11"/>
        <v>180000000</v>
      </c>
      <c r="H80" s="72">
        <f>SUM(H68:H69)</f>
        <v>0</v>
      </c>
      <c r="I80" s="75">
        <f t="shared" si="11"/>
        <v>754377168</v>
      </c>
      <c r="J80" s="76">
        <f t="shared" si="11"/>
        <v>389967000</v>
      </c>
      <c r="K80" s="72">
        <f t="shared" si="11"/>
        <v>412209000</v>
      </c>
      <c r="L80" s="73">
        <f t="shared" si="11"/>
        <v>435651000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0.3151202575304706</v>
      </c>
      <c r="D82" s="95">
        <f t="shared" si="12"/>
        <v>0.062289408804743776</v>
      </c>
      <c r="E82" s="96">
        <f t="shared" si="12"/>
        <v>0.4410746682199214</v>
      </c>
      <c r="F82" s="97">
        <f t="shared" si="12"/>
        <v>0.6118493974309596</v>
      </c>
      <c r="G82" s="95">
        <f t="shared" si="12"/>
        <v>0.2428969814650302</v>
      </c>
      <c r="H82" s="95">
        <f t="shared" si="12"/>
        <v>0.2352407096333663</v>
      </c>
      <c r="I82" s="98">
        <f t="shared" si="12"/>
        <v>0.24509804074507116</v>
      </c>
      <c r="J82" s="99">
        <f t="shared" si="12"/>
        <v>0.42011731634407307</v>
      </c>
      <c r="K82" s="95">
        <f t="shared" si="12"/>
        <v>0.5018607253362553</v>
      </c>
      <c r="L82" s="96">
        <f t="shared" si="12"/>
        <v>0.401192151527391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0.25037020790121134</v>
      </c>
      <c r="D83" s="95">
        <f t="shared" si="13"/>
        <v>0.06463998532887999</v>
      </c>
      <c r="E83" s="96">
        <f t="shared" si="13"/>
        <v>0.3774608465607434</v>
      </c>
      <c r="F83" s="97">
        <f t="shared" si="13"/>
        <v>2.3122944315983642</v>
      </c>
      <c r="G83" s="95">
        <f t="shared" si="13"/>
        <v>1.1546535944444445</v>
      </c>
      <c r="H83" s="95">
        <f t="shared" si="13"/>
        <v>0</v>
      </c>
      <c r="I83" s="98">
        <f t="shared" si="13"/>
        <v>0.22077007373054536</v>
      </c>
      <c r="J83" s="99">
        <f t="shared" si="13"/>
        <v>1.9670772</v>
      </c>
      <c r="K83" s="95">
        <f t="shared" si="13"/>
        <v>2.009407946065977</v>
      </c>
      <c r="L83" s="96">
        <f t="shared" si="13"/>
        <v>2.226105829342518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0.018</v>
      </c>
      <c r="D84" s="95">
        <f t="shared" si="14"/>
        <v>0.018</v>
      </c>
      <c r="E84" s="96">
        <f t="shared" si="14"/>
        <v>0</v>
      </c>
      <c r="F84" s="97">
        <f t="shared" si="14"/>
        <v>0.02</v>
      </c>
      <c r="G84" s="95">
        <f t="shared" si="14"/>
        <v>0</v>
      </c>
      <c r="H84" s="95">
        <f t="shared" si="14"/>
        <v>0</v>
      </c>
      <c r="I84" s="98">
        <f t="shared" si="14"/>
        <v>0</v>
      </c>
      <c r="J84" s="99">
        <f t="shared" si="14"/>
        <v>0.019</v>
      </c>
      <c r="K84" s="95">
        <f t="shared" si="14"/>
        <v>0.019</v>
      </c>
      <c r="L84" s="96">
        <f t="shared" si="14"/>
        <v>0.02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0.03</v>
      </c>
      <c r="D85" s="95">
        <f t="shared" si="15"/>
        <v>0.02</v>
      </c>
      <c r="E85" s="96">
        <f t="shared" si="15"/>
        <v>0.31</v>
      </c>
      <c r="F85" s="97">
        <f t="shared" si="15"/>
        <v>0.06</v>
      </c>
      <c r="G85" s="95">
        <f t="shared" si="15"/>
        <v>0.02</v>
      </c>
      <c r="H85" s="95">
        <f t="shared" si="15"/>
        <v>0</v>
      </c>
      <c r="I85" s="98">
        <f t="shared" si="15"/>
        <v>0.02</v>
      </c>
      <c r="J85" s="99">
        <f t="shared" si="15"/>
        <v>0.05</v>
      </c>
      <c r="K85" s="95">
        <f t="shared" si="15"/>
        <v>0.05</v>
      </c>
      <c r="L85" s="96">
        <f t="shared" si="15"/>
        <v>0.06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>
        <v>203209000</v>
      </c>
      <c r="G90" s="11"/>
      <c r="H90" s="11">
        <v>230792259</v>
      </c>
      <c r="I90" s="14">
        <v>246103000</v>
      </c>
      <c r="J90" s="15">
        <v>204967000</v>
      </c>
      <c r="K90" s="11">
        <v>212261000</v>
      </c>
      <c r="L90" s="27">
        <v>223706000</v>
      </c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203209000</v>
      </c>
      <c r="G93" s="72">
        <f t="shared" si="16"/>
        <v>0</v>
      </c>
      <c r="H93" s="72">
        <f>SUM(H89:H92)</f>
        <v>230792259</v>
      </c>
      <c r="I93" s="75">
        <f t="shared" si="16"/>
        <v>246103000</v>
      </c>
      <c r="J93" s="76">
        <f t="shared" si="16"/>
        <v>204967000</v>
      </c>
      <c r="K93" s="72">
        <f t="shared" si="16"/>
        <v>212261000</v>
      </c>
      <c r="L93" s="121">
        <f t="shared" si="16"/>
        <v>223706000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4.75" customHeight="1">
      <c r="A2" s="28" t="s">
        <v>1</v>
      </c>
      <c r="B2" s="29" t="s">
        <v>2</v>
      </c>
      <c r="C2" s="30" t="s">
        <v>3</v>
      </c>
      <c r="D2" s="30" t="s">
        <v>4</v>
      </c>
      <c r="E2" s="31" t="s">
        <v>5</v>
      </c>
      <c r="F2" s="123" t="s">
        <v>6</v>
      </c>
      <c r="G2" s="124"/>
      <c r="H2" s="124"/>
      <c r="I2" s="124"/>
      <c r="J2" s="125" t="s">
        <v>7</v>
      </c>
      <c r="K2" s="126"/>
      <c r="L2" s="127"/>
    </row>
    <row r="3" spans="1:12" ht="24.75" customHeight="1">
      <c r="A3" s="32" t="s">
        <v>8</v>
      </c>
      <c r="B3" s="33"/>
      <c r="C3" s="34" t="s">
        <v>9</v>
      </c>
      <c r="D3" s="34" t="s">
        <v>9</v>
      </c>
      <c r="E3" s="35" t="s">
        <v>9</v>
      </c>
      <c r="F3" s="36" t="s">
        <v>10</v>
      </c>
      <c r="G3" s="34" t="s">
        <v>11</v>
      </c>
      <c r="H3" s="34" t="s">
        <v>12</v>
      </c>
      <c r="I3" s="37" t="s">
        <v>9</v>
      </c>
      <c r="J3" s="36" t="s">
        <v>13</v>
      </c>
      <c r="K3" s="34" t="s">
        <v>14</v>
      </c>
      <c r="L3" s="35" t="s">
        <v>15</v>
      </c>
    </row>
    <row r="4" spans="1:12" ht="13.5">
      <c r="A4" s="38" t="s">
        <v>16</v>
      </c>
      <c r="B4" s="39"/>
      <c r="C4" s="40"/>
      <c r="D4" s="40"/>
      <c r="E4" s="41"/>
      <c r="F4" s="42"/>
      <c r="G4" s="40"/>
      <c r="H4" s="40"/>
      <c r="I4" s="43"/>
      <c r="J4" s="44"/>
      <c r="K4" s="40"/>
      <c r="L4" s="41"/>
    </row>
    <row r="5" spans="1:12" ht="13.5">
      <c r="A5" s="45" t="s">
        <v>17</v>
      </c>
      <c r="B5" s="39" t="s">
        <v>18</v>
      </c>
      <c r="C5" s="40">
        <f>SUM(C11:C18)</f>
        <v>138469697</v>
      </c>
      <c r="D5" s="40">
        <f aca="true" t="shared" si="0" ref="D5:L5">SUM(D11:D18)</f>
        <v>155289112</v>
      </c>
      <c r="E5" s="41">
        <f t="shared" si="0"/>
        <v>121742516</v>
      </c>
      <c r="F5" s="42">
        <f t="shared" si="0"/>
        <v>100894000</v>
      </c>
      <c r="G5" s="40">
        <f t="shared" si="0"/>
        <v>87395273</v>
      </c>
      <c r="H5" s="40">
        <f>SUM(H11:H18)</f>
        <v>63228539</v>
      </c>
      <c r="I5" s="43">
        <f t="shared" si="0"/>
        <v>61206922</v>
      </c>
      <c r="J5" s="44">
        <f t="shared" si="0"/>
        <v>104396000</v>
      </c>
      <c r="K5" s="40">
        <f t="shared" si="0"/>
        <v>96081000</v>
      </c>
      <c r="L5" s="41">
        <f t="shared" si="0"/>
        <v>91650000</v>
      </c>
    </row>
    <row r="6" spans="1:12" ht="13.5">
      <c r="A6" s="46" t="s">
        <v>19</v>
      </c>
      <c r="B6" s="47"/>
      <c r="C6" s="6">
        <v>40254691</v>
      </c>
      <c r="D6" s="6">
        <v>72894009</v>
      </c>
      <c r="E6" s="7">
        <v>36610910</v>
      </c>
      <c r="F6" s="8"/>
      <c r="G6" s="6">
        <v>2650000</v>
      </c>
      <c r="H6" s="6"/>
      <c r="I6" s="9"/>
      <c r="J6" s="10">
        <v>18796000</v>
      </c>
      <c r="K6" s="6"/>
      <c r="L6" s="7"/>
    </row>
    <row r="7" spans="1:12" ht="13.5">
      <c r="A7" s="46" t="s">
        <v>20</v>
      </c>
      <c r="B7" s="47"/>
      <c r="C7" s="6">
        <v>4565272</v>
      </c>
      <c r="D7" s="6">
        <v>6945000</v>
      </c>
      <c r="E7" s="7">
        <v>13499827</v>
      </c>
      <c r="F7" s="8">
        <v>15000000</v>
      </c>
      <c r="G7" s="6">
        <v>15000000</v>
      </c>
      <c r="H7" s="6">
        <v>5993632</v>
      </c>
      <c r="I7" s="9">
        <v>5380639</v>
      </c>
      <c r="J7" s="10"/>
      <c r="K7" s="6"/>
      <c r="L7" s="7"/>
    </row>
    <row r="8" spans="1:12" ht="13.5">
      <c r="A8" s="46" t="s">
        <v>21</v>
      </c>
      <c r="B8" s="47"/>
      <c r="C8" s="6">
        <v>3516114</v>
      </c>
      <c r="D8" s="6"/>
      <c r="E8" s="7">
        <v>5460885</v>
      </c>
      <c r="F8" s="8"/>
      <c r="G8" s="6"/>
      <c r="H8" s="6">
        <v>4261886</v>
      </c>
      <c r="I8" s="9"/>
      <c r="J8" s="10">
        <v>15000000</v>
      </c>
      <c r="K8" s="6">
        <v>62131000</v>
      </c>
      <c r="L8" s="7">
        <v>65650000</v>
      </c>
    </row>
    <row r="9" spans="1:12" ht="13.5">
      <c r="A9" s="46" t="s">
        <v>22</v>
      </c>
      <c r="B9" s="47"/>
      <c r="C9" s="6">
        <v>39278598</v>
      </c>
      <c r="D9" s="6">
        <v>41406000</v>
      </c>
      <c r="E9" s="7">
        <v>54028568</v>
      </c>
      <c r="F9" s="8">
        <v>72161000</v>
      </c>
      <c r="G9" s="6">
        <v>58112830</v>
      </c>
      <c r="H9" s="6">
        <v>46307001</v>
      </c>
      <c r="I9" s="9">
        <v>48681093</v>
      </c>
      <c r="J9" s="10">
        <v>25000000</v>
      </c>
      <c r="K9" s="6"/>
      <c r="L9" s="7"/>
    </row>
    <row r="10" spans="1:12" ht="13.5">
      <c r="A10" s="46" t="s">
        <v>23</v>
      </c>
      <c r="B10" s="47"/>
      <c r="C10" s="6">
        <v>16369</v>
      </c>
      <c r="D10" s="6">
        <v>9427000</v>
      </c>
      <c r="E10" s="7"/>
      <c r="F10" s="8"/>
      <c r="G10" s="6"/>
      <c r="H10" s="6"/>
      <c r="I10" s="9"/>
      <c r="J10" s="10"/>
      <c r="K10" s="6"/>
      <c r="L10" s="7"/>
    </row>
    <row r="11" spans="1:12" ht="13.5">
      <c r="A11" s="48" t="s">
        <v>24</v>
      </c>
      <c r="B11" s="47"/>
      <c r="C11" s="21">
        <f>SUM(C6:C10)</f>
        <v>87631044</v>
      </c>
      <c r="D11" s="21">
        <f aca="true" t="shared" si="1" ref="D11:L11">SUM(D6:D10)</f>
        <v>130672009</v>
      </c>
      <c r="E11" s="22">
        <f t="shared" si="1"/>
        <v>109600190</v>
      </c>
      <c r="F11" s="23">
        <f t="shared" si="1"/>
        <v>87161000</v>
      </c>
      <c r="G11" s="21">
        <f t="shared" si="1"/>
        <v>75762830</v>
      </c>
      <c r="H11" s="21">
        <f>SUM(H6:H10)</f>
        <v>56562519</v>
      </c>
      <c r="I11" s="24">
        <f t="shared" si="1"/>
        <v>54061732</v>
      </c>
      <c r="J11" s="25">
        <f t="shared" si="1"/>
        <v>58796000</v>
      </c>
      <c r="K11" s="21">
        <f t="shared" si="1"/>
        <v>62131000</v>
      </c>
      <c r="L11" s="22">
        <f t="shared" si="1"/>
        <v>65650000</v>
      </c>
    </row>
    <row r="12" spans="1:12" ht="13.5">
      <c r="A12" s="49" t="s">
        <v>25</v>
      </c>
      <c r="B12" s="39"/>
      <c r="C12" s="6">
        <v>35365482</v>
      </c>
      <c r="D12" s="6">
        <v>21488894</v>
      </c>
      <c r="E12" s="7">
        <v>5177416</v>
      </c>
      <c r="F12" s="8"/>
      <c r="G12" s="6"/>
      <c r="H12" s="6">
        <v>1797230</v>
      </c>
      <c r="I12" s="9">
        <v>1797230</v>
      </c>
      <c r="J12" s="10"/>
      <c r="K12" s="6"/>
      <c r="L12" s="7"/>
    </row>
    <row r="13" spans="1:12" ht="13.5">
      <c r="A13" s="49" t="s">
        <v>26</v>
      </c>
      <c r="B13" s="39"/>
      <c r="C13" s="11"/>
      <c r="D13" s="11"/>
      <c r="E13" s="12"/>
      <c r="F13" s="13"/>
      <c r="G13" s="11"/>
      <c r="H13" s="11"/>
      <c r="I13" s="14"/>
      <c r="J13" s="15"/>
      <c r="K13" s="11"/>
      <c r="L13" s="12"/>
    </row>
    <row r="14" spans="1:12" ht="13.5">
      <c r="A14" s="49" t="s">
        <v>27</v>
      </c>
      <c r="B14" s="39"/>
      <c r="C14" s="6"/>
      <c r="D14" s="6"/>
      <c r="E14" s="7"/>
      <c r="F14" s="8"/>
      <c r="G14" s="6"/>
      <c r="H14" s="6"/>
      <c r="I14" s="9"/>
      <c r="J14" s="10"/>
      <c r="K14" s="6"/>
      <c r="L14" s="7"/>
    </row>
    <row r="15" spans="1:12" ht="13.5">
      <c r="A15" s="49" t="s">
        <v>28</v>
      </c>
      <c r="B15" s="39" t="s">
        <v>29</v>
      </c>
      <c r="C15" s="6">
        <v>15473171</v>
      </c>
      <c r="D15" s="6">
        <v>3123426</v>
      </c>
      <c r="E15" s="7">
        <v>6589299</v>
      </c>
      <c r="F15" s="8">
        <v>5233000</v>
      </c>
      <c r="G15" s="6">
        <v>10080607</v>
      </c>
      <c r="H15" s="6">
        <v>4803304</v>
      </c>
      <c r="I15" s="9">
        <v>4927543</v>
      </c>
      <c r="J15" s="10">
        <v>45600000</v>
      </c>
      <c r="K15" s="6">
        <v>33950000</v>
      </c>
      <c r="L15" s="7">
        <v>26000000</v>
      </c>
    </row>
    <row r="16" spans="1:12" ht="13.5">
      <c r="A16" s="50" t="s">
        <v>30</v>
      </c>
      <c r="B16" s="51"/>
      <c r="C16" s="6"/>
      <c r="D16" s="6"/>
      <c r="E16" s="7"/>
      <c r="F16" s="8"/>
      <c r="G16" s="6"/>
      <c r="H16" s="6"/>
      <c r="I16" s="9"/>
      <c r="J16" s="10"/>
      <c r="K16" s="6"/>
      <c r="L16" s="7"/>
    </row>
    <row r="17" spans="1:12" ht="13.5">
      <c r="A17" s="49" t="s">
        <v>31</v>
      </c>
      <c r="B17" s="39"/>
      <c r="C17" s="6"/>
      <c r="D17" s="6"/>
      <c r="E17" s="7"/>
      <c r="F17" s="8"/>
      <c r="G17" s="6"/>
      <c r="H17" s="6"/>
      <c r="I17" s="9"/>
      <c r="J17" s="10"/>
      <c r="K17" s="6"/>
      <c r="L17" s="7"/>
    </row>
    <row r="18" spans="1:12" ht="13.5">
      <c r="A18" s="49" t="s">
        <v>32</v>
      </c>
      <c r="B18" s="39"/>
      <c r="C18" s="16"/>
      <c r="D18" s="16">
        <v>4783</v>
      </c>
      <c r="E18" s="17">
        <v>375611</v>
      </c>
      <c r="F18" s="18">
        <v>8500000</v>
      </c>
      <c r="G18" s="16">
        <v>1551836</v>
      </c>
      <c r="H18" s="16">
        <v>65486</v>
      </c>
      <c r="I18" s="19">
        <v>420417</v>
      </c>
      <c r="J18" s="20"/>
      <c r="K18" s="16"/>
      <c r="L18" s="17"/>
    </row>
    <row r="19" spans="1:12" ht="4.5" customHeight="1">
      <c r="A19" s="52"/>
      <c r="B19" s="39"/>
      <c r="C19" s="6"/>
      <c r="D19" s="6"/>
      <c r="E19" s="7"/>
      <c r="F19" s="8"/>
      <c r="G19" s="6"/>
      <c r="H19" s="6"/>
      <c r="I19" s="9"/>
      <c r="J19" s="10"/>
      <c r="K19" s="6"/>
      <c r="L19" s="7"/>
    </row>
    <row r="20" spans="1:12" ht="13.5">
      <c r="A20" s="45" t="s">
        <v>33</v>
      </c>
      <c r="B20" s="39" t="s">
        <v>34</v>
      </c>
      <c r="C20" s="53">
        <f>SUM(C26:C33)</f>
        <v>0</v>
      </c>
      <c r="D20" s="53">
        <f aca="true" t="shared" si="2" ref="D20:L20">SUM(D26:D33)</f>
        <v>0</v>
      </c>
      <c r="E20" s="54">
        <f t="shared" si="2"/>
        <v>0</v>
      </c>
      <c r="F20" s="55">
        <f t="shared" si="2"/>
        <v>0</v>
      </c>
      <c r="G20" s="53">
        <f t="shared" si="2"/>
        <v>0</v>
      </c>
      <c r="H20" s="53">
        <f>SUM(H26:H33)</f>
        <v>0</v>
      </c>
      <c r="I20" s="56">
        <f t="shared" si="2"/>
        <v>0</v>
      </c>
      <c r="J20" s="57">
        <f t="shared" si="2"/>
        <v>0</v>
      </c>
      <c r="K20" s="53">
        <f t="shared" si="2"/>
        <v>0</v>
      </c>
      <c r="L20" s="54">
        <f t="shared" si="2"/>
        <v>0</v>
      </c>
    </row>
    <row r="21" spans="1:12" ht="13.5">
      <c r="A21" s="46" t="s">
        <v>19</v>
      </c>
      <c r="B21" s="47"/>
      <c r="C21" s="6"/>
      <c r="D21" s="6"/>
      <c r="E21" s="7"/>
      <c r="F21" s="8"/>
      <c r="G21" s="6"/>
      <c r="H21" s="6"/>
      <c r="I21" s="9"/>
      <c r="J21" s="10"/>
      <c r="K21" s="6"/>
      <c r="L21" s="7"/>
    </row>
    <row r="22" spans="1:12" ht="13.5">
      <c r="A22" s="46" t="s">
        <v>20</v>
      </c>
      <c r="B22" s="47"/>
      <c r="C22" s="6"/>
      <c r="D22" s="6"/>
      <c r="E22" s="7"/>
      <c r="F22" s="8"/>
      <c r="G22" s="6"/>
      <c r="H22" s="6"/>
      <c r="I22" s="9"/>
      <c r="J22" s="10"/>
      <c r="K22" s="6"/>
      <c r="L22" s="7"/>
    </row>
    <row r="23" spans="1:12" ht="13.5">
      <c r="A23" s="46" t="s">
        <v>21</v>
      </c>
      <c r="B23" s="47"/>
      <c r="C23" s="6"/>
      <c r="D23" s="6"/>
      <c r="E23" s="7"/>
      <c r="F23" s="8"/>
      <c r="G23" s="6"/>
      <c r="H23" s="6"/>
      <c r="I23" s="9"/>
      <c r="J23" s="10"/>
      <c r="K23" s="6"/>
      <c r="L23" s="7"/>
    </row>
    <row r="24" spans="1:12" ht="13.5">
      <c r="A24" s="46" t="s">
        <v>22</v>
      </c>
      <c r="B24" s="47"/>
      <c r="C24" s="6"/>
      <c r="D24" s="6"/>
      <c r="E24" s="7"/>
      <c r="F24" s="8"/>
      <c r="G24" s="6"/>
      <c r="H24" s="6"/>
      <c r="I24" s="9"/>
      <c r="J24" s="10"/>
      <c r="K24" s="6"/>
      <c r="L24" s="7"/>
    </row>
    <row r="25" spans="1:12" ht="13.5">
      <c r="A25" s="46" t="s">
        <v>23</v>
      </c>
      <c r="B25" s="47"/>
      <c r="C25" s="6"/>
      <c r="D25" s="6"/>
      <c r="E25" s="7"/>
      <c r="F25" s="8"/>
      <c r="G25" s="6"/>
      <c r="H25" s="6"/>
      <c r="I25" s="9"/>
      <c r="J25" s="10"/>
      <c r="K25" s="6"/>
      <c r="L25" s="7"/>
    </row>
    <row r="26" spans="1:12" ht="13.5">
      <c r="A26" s="48" t="s">
        <v>24</v>
      </c>
      <c r="B26" s="58"/>
      <c r="C26" s="21">
        <f aca="true" t="shared" si="3" ref="C26:L26">SUM(C21:C25)</f>
        <v>0</v>
      </c>
      <c r="D26" s="21">
        <f t="shared" si="3"/>
        <v>0</v>
      </c>
      <c r="E26" s="22">
        <f t="shared" si="3"/>
        <v>0</v>
      </c>
      <c r="F26" s="23">
        <f t="shared" si="3"/>
        <v>0</v>
      </c>
      <c r="G26" s="21">
        <f t="shared" si="3"/>
        <v>0</v>
      </c>
      <c r="H26" s="21">
        <f>SUM(H21:H25)</f>
        <v>0</v>
      </c>
      <c r="I26" s="24">
        <f t="shared" si="3"/>
        <v>0</v>
      </c>
      <c r="J26" s="25">
        <f t="shared" si="3"/>
        <v>0</v>
      </c>
      <c r="K26" s="21">
        <f t="shared" si="3"/>
        <v>0</v>
      </c>
      <c r="L26" s="22">
        <f t="shared" si="3"/>
        <v>0</v>
      </c>
    </row>
    <row r="27" spans="1:12" ht="13.5">
      <c r="A27" s="49" t="s">
        <v>25</v>
      </c>
      <c r="B27" s="59"/>
      <c r="C27" s="6"/>
      <c r="D27" s="6"/>
      <c r="E27" s="7"/>
      <c r="F27" s="8"/>
      <c r="G27" s="6"/>
      <c r="H27" s="6"/>
      <c r="I27" s="9"/>
      <c r="J27" s="10"/>
      <c r="K27" s="6"/>
      <c r="L27" s="7"/>
    </row>
    <row r="28" spans="1:12" ht="13.5">
      <c r="A28" s="49" t="s">
        <v>26</v>
      </c>
      <c r="B28" s="59"/>
      <c r="C28" s="11"/>
      <c r="D28" s="11"/>
      <c r="E28" s="12"/>
      <c r="F28" s="13"/>
      <c r="G28" s="11"/>
      <c r="H28" s="11"/>
      <c r="I28" s="14"/>
      <c r="J28" s="15"/>
      <c r="K28" s="11"/>
      <c r="L28" s="12"/>
    </row>
    <row r="29" spans="1:12" ht="13.5">
      <c r="A29" s="49" t="s">
        <v>27</v>
      </c>
      <c r="B29" s="59"/>
      <c r="C29" s="6"/>
      <c r="D29" s="6"/>
      <c r="E29" s="7"/>
      <c r="F29" s="8"/>
      <c r="G29" s="6"/>
      <c r="H29" s="6"/>
      <c r="I29" s="9"/>
      <c r="J29" s="10"/>
      <c r="K29" s="6"/>
      <c r="L29" s="7"/>
    </row>
    <row r="30" spans="1:12" ht="13.5">
      <c r="A30" s="49" t="s">
        <v>28</v>
      </c>
      <c r="B30" s="39" t="s">
        <v>29</v>
      </c>
      <c r="C30" s="6"/>
      <c r="D30" s="6"/>
      <c r="E30" s="7"/>
      <c r="F30" s="8"/>
      <c r="G30" s="6"/>
      <c r="H30" s="6"/>
      <c r="I30" s="9"/>
      <c r="J30" s="10"/>
      <c r="K30" s="6"/>
      <c r="L30" s="7"/>
    </row>
    <row r="31" spans="1:12" ht="13.5">
      <c r="A31" s="50" t="s">
        <v>30</v>
      </c>
      <c r="B31" s="51"/>
      <c r="C31" s="6"/>
      <c r="D31" s="6"/>
      <c r="E31" s="7"/>
      <c r="F31" s="8"/>
      <c r="G31" s="6"/>
      <c r="H31" s="6"/>
      <c r="I31" s="9"/>
      <c r="J31" s="10"/>
      <c r="K31" s="6"/>
      <c r="L31" s="7"/>
    </row>
    <row r="32" spans="1:12" ht="13.5">
      <c r="A32" s="49" t="s">
        <v>31</v>
      </c>
      <c r="B32" s="39"/>
      <c r="C32" s="6"/>
      <c r="D32" s="6"/>
      <c r="E32" s="7"/>
      <c r="F32" s="8"/>
      <c r="G32" s="6"/>
      <c r="H32" s="6"/>
      <c r="I32" s="9"/>
      <c r="J32" s="10"/>
      <c r="K32" s="6"/>
      <c r="L32" s="7"/>
    </row>
    <row r="33" spans="1:12" ht="13.5">
      <c r="A33" s="49" t="s">
        <v>32</v>
      </c>
      <c r="B33" s="39"/>
      <c r="C33" s="16"/>
      <c r="D33" s="16"/>
      <c r="E33" s="17"/>
      <c r="F33" s="18"/>
      <c r="G33" s="16"/>
      <c r="H33" s="16"/>
      <c r="I33" s="19"/>
      <c r="J33" s="20"/>
      <c r="K33" s="16"/>
      <c r="L33" s="17"/>
    </row>
    <row r="34" spans="1:12" ht="4.5" customHeight="1">
      <c r="A34" s="52"/>
      <c r="B34" s="39"/>
      <c r="C34" s="6"/>
      <c r="D34" s="6"/>
      <c r="E34" s="7"/>
      <c r="F34" s="8"/>
      <c r="G34" s="6"/>
      <c r="H34" s="6"/>
      <c r="I34" s="9"/>
      <c r="J34" s="10"/>
      <c r="K34" s="6"/>
      <c r="L34" s="7"/>
    </row>
    <row r="35" spans="1:12" ht="13.5">
      <c r="A35" s="45" t="s">
        <v>35</v>
      </c>
      <c r="B35" s="39" t="s">
        <v>36</v>
      </c>
      <c r="C35" s="60"/>
      <c r="D35" s="60"/>
      <c r="E35" s="61"/>
      <c r="F35" s="62"/>
      <c r="G35" s="60"/>
      <c r="H35" s="60"/>
      <c r="I35" s="63"/>
      <c r="J35" s="64"/>
      <c r="K35" s="60"/>
      <c r="L35" s="61"/>
    </row>
    <row r="36" spans="1:12" ht="13.5">
      <c r="A36" s="46" t="s">
        <v>19</v>
      </c>
      <c r="B36" s="47"/>
      <c r="C36" s="6">
        <f aca="true" t="shared" si="4" ref="C36:L48">C6+C21</f>
        <v>40254691</v>
      </c>
      <c r="D36" s="6">
        <f t="shared" si="4"/>
        <v>72894009</v>
      </c>
      <c r="E36" s="7">
        <f t="shared" si="4"/>
        <v>36610910</v>
      </c>
      <c r="F36" s="8">
        <f t="shared" si="4"/>
        <v>0</v>
      </c>
      <c r="G36" s="6">
        <f t="shared" si="4"/>
        <v>2650000</v>
      </c>
      <c r="H36" s="6">
        <f>H6+H21</f>
        <v>0</v>
      </c>
      <c r="I36" s="9">
        <f t="shared" si="4"/>
        <v>0</v>
      </c>
      <c r="J36" s="10">
        <f t="shared" si="4"/>
        <v>18796000</v>
      </c>
      <c r="K36" s="6">
        <f t="shared" si="4"/>
        <v>0</v>
      </c>
      <c r="L36" s="7">
        <f t="shared" si="4"/>
        <v>0</v>
      </c>
    </row>
    <row r="37" spans="1:12" ht="13.5">
      <c r="A37" s="46" t="s">
        <v>20</v>
      </c>
      <c r="B37" s="47"/>
      <c r="C37" s="6">
        <f t="shared" si="4"/>
        <v>4565272</v>
      </c>
      <c r="D37" s="6">
        <f t="shared" si="4"/>
        <v>6945000</v>
      </c>
      <c r="E37" s="7">
        <f t="shared" si="4"/>
        <v>13499827</v>
      </c>
      <c r="F37" s="8">
        <f t="shared" si="4"/>
        <v>15000000</v>
      </c>
      <c r="G37" s="6">
        <f t="shared" si="4"/>
        <v>15000000</v>
      </c>
      <c r="H37" s="6">
        <f>H7+H22</f>
        <v>5993632</v>
      </c>
      <c r="I37" s="9">
        <f t="shared" si="4"/>
        <v>5380639</v>
      </c>
      <c r="J37" s="10">
        <f t="shared" si="4"/>
        <v>0</v>
      </c>
      <c r="K37" s="6">
        <f t="shared" si="4"/>
        <v>0</v>
      </c>
      <c r="L37" s="7">
        <f t="shared" si="4"/>
        <v>0</v>
      </c>
    </row>
    <row r="38" spans="1:12" ht="13.5">
      <c r="A38" s="46" t="s">
        <v>21</v>
      </c>
      <c r="B38" s="47"/>
      <c r="C38" s="6">
        <f t="shared" si="4"/>
        <v>3516114</v>
      </c>
      <c r="D38" s="6">
        <f t="shared" si="4"/>
        <v>0</v>
      </c>
      <c r="E38" s="7">
        <f t="shared" si="4"/>
        <v>5460885</v>
      </c>
      <c r="F38" s="8">
        <f t="shared" si="4"/>
        <v>0</v>
      </c>
      <c r="G38" s="6">
        <f t="shared" si="4"/>
        <v>0</v>
      </c>
      <c r="H38" s="6">
        <f>H8+H23</f>
        <v>4261886</v>
      </c>
      <c r="I38" s="9">
        <f t="shared" si="4"/>
        <v>0</v>
      </c>
      <c r="J38" s="10">
        <f t="shared" si="4"/>
        <v>15000000</v>
      </c>
      <c r="K38" s="6">
        <f t="shared" si="4"/>
        <v>62131000</v>
      </c>
      <c r="L38" s="7">
        <f t="shared" si="4"/>
        <v>65650000</v>
      </c>
    </row>
    <row r="39" spans="1:12" ht="13.5">
      <c r="A39" s="46" t="s">
        <v>22</v>
      </c>
      <c r="B39" s="47"/>
      <c r="C39" s="6">
        <f t="shared" si="4"/>
        <v>39278598</v>
      </c>
      <c r="D39" s="6">
        <f t="shared" si="4"/>
        <v>41406000</v>
      </c>
      <c r="E39" s="7">
        <f t="shared" si="4"/>
        <v>54028568</v>
      </c>
      <c r="F39" s="8">
        <f t="shared" si="4"/>
        <v>72161000</v>
      </c>
      <c r="G39" s="6">
        <f t="shared" si="4"/>
        <v>58112830</v>
      </c>
      <c r="H39" s="6">
        <f>H9+H24</f>
        <v>46307001</v>
      </c>
      <c r="I39" s="9">
        <f t="shared" si="4"/>
        <v>48681093</v>
      </c>
      <c r="J39" s="10">
        <f t="shared" si="4"/>
        <v>25000000</v>
      </c>
      <c r="K39" s="6">
        <f t="shared" si="4"/>
        <v>0</v>
      </c>
      <c r="L39" s="7">
        <f t="shared" si="4"/>
        <v>0</v>
      </c>
    </row>
    <row r="40" spans="1:12" ht="13.5">
      <c r="A40" s="46" t="s">
        <v>23</v>
      </c>
      <c r="B40" s="47"/>
      <c r="C40" s="6">
        <f t="shared" si="4"/>
        <v>16369</v>
      </c>
      <c r="D40" s="6">
        <f t="shared" si="4"/>
        <v>9427000</v>
      </c>
      <c r="E40" s="7">
        <f t="shared" si="4"/>
        <v>0</v>
      </c>
      <c r="F40" s="8">
        <f t="shared" si="4"/>
        <v>0</v>
      </c>
      <c r="G40" s="6">
        <f t="shared" si="4"/>
        <v>0</v>
      </c>
      <c r="H40" s="6">
        <f>H10+H25</f>
        <v>0</v>
      </c>
      <c r="I40" s="9">
        <f t="shared" si="4"/>
        <v>0</v>
      </c>
      <c r="J40" s="10">
        <f t="shared" si="4"/>
        <v>0</v>
      </c>
      <c r="K40" s="6">
        <f t="shared" si="4"/>
        <v>0</v>
      </c>
      <c r="L40" s="7">
        <f t="shared" si="4"/>
        <v>0</v>
      </c>
    </row>
    <row r="41" spans="1:12" ht="13.5">
      <c r="A41" s="48" t="s">
        <v>24</v>
      </c>
      <c r="B41" s="47"/>
      <c r="C41" s="21">
        <f>SUM(C36:C40)</f>
        <v>87631044</v>
      </c>
      <c r="D41" s="21">
        <f aca="true" t="shared" si="5" ref="D41:L41">SUM(D36:D40)</f>
        <v>130672009</v>
      </c>
      <c r="E41" s="22">
        <f t="shared" si="5"/>
        <v>109600190</v>
      </c>
      <c r="F41" s="23">
        <f t="shared" si="5"/>
        <v>87161000</v>
      </c>
      <c r="G41" s="21">
        <f t="shared" si="5"/>
        <v>75762830</v>
      </c>
      <c r="H41" s="21">
        <f>SUM(H36:H40)</f>
        <v>56562519</v>
      </c>
      <c r="I41" s="24">
        <f t="shared" si="5"/>
        <v>54061732</v>
      </c>
      <c r="J41" s="25">
        <f t="shared" si="5"/>
        <v>58796000</v>
      </c>
      <c r="K41" s="21">
        <f t="shared" si="5"/>
        <v>62131000</v>
      </c>
      <c r="L41" s="22">
        <f t="shared" si="5"/>
        <v>65650000</v>
      </c>
    </row>
    <row r="42" spans="1:12" ht="13.5">
      <c r="A42" s="49" t="s">
        <v>25</v>
      </c>
      <c r="B42" s="39"/>
      <c r="C42" s="6">
        <f t="shared" si="4"/>
        <v>35365482</v>
      </c>
      <c r="D42" s="6">
        <f t="shared" si="4"/>
        <v>21488894</v>
      </c>
      <c r="E42" s="61">
        <f t="shared" si="4"/>
        <v>5177416</v>
      </c>
      <c r="F42" s="62">
        <f t="shared" si="4"/>
        <v>0</v>
      </c>
      <c r="G42" s="60">
        <f t="shared" si="4"/>
        <v>0</v>
      </c>
      <c r="H42" s="60">
        <f t="shared" si="4"/>
        <v>1797230</v>
      </c>
      <c r="I42" s="63">
        <f t="shared" si="4"/>
        <v>1797230</v>
      </c>
      <c r="J42" s="64">
        <f t="shared" si="4"/>
        <v>0</v>
      </c>
      <c r="K42" s="60">
        <f t="shared" si="4"/>
        <v>0</v>
      </c>
      <c r="L42" s="61">
        <f t="shared" si="4"/>
        <v>0</v>
      </c>
    </row>
    <row r="43" spans="1:12" ht="13.5">
      <c r="A43" s="49" t="s">
        <v>26</v>
      </c>
      <c r="B43" s="39"/>
      <c r="C43" s="11">
        <f t="shared" si="4"/>
        <v>0</v>
      </c>
      <c r="D43" s="11">
        <f t="shared" si="4"/>
        <v>0</v>
      </c>
      <c r="E43" s="65">
        <f t="shared" si="4"/>
        <v>0</v>
      </c>
      <c r="F43" s="66">
        <f t="shared" si="4"/>
        <v>0</v>
      </c>
      <c r="G43" s="67">
        <f t="shared" si="4"/>
        <v>0</v>
      </c>
      <c r="H43" s="67">
        <f t="shared" si="4"/>
        <v>0</v>
      </c>
      <c r="I43" s="68">
        <f t="shared" si="4"/>
        <v>0</v>
      </c>
      <c r="J43" s="69">
        <f t="shared" si="4"/>
        <v>0</v>
      </c>
      <c r="K43" s="67">
        <f t="shared" si="4"/>
        <v>0</v>
      </c>
      <c r="L43" s="65">
        <f t="shared" si="4"/>
        <v>0</v>
      </c>
    </row>
    <row r="44" spans="1:12" ht="13.5">
      <c r="A44" s="49" t="s">
        <v>27</v>
      </c>
      <c r="B44" s="39"/>
      <c r="C44" s="6">
        <f t="shared" si="4"/>
        <v>0</v>
      </c>
      <c r="D44" s="6">
        <f t="shared" si="4"/>
        <v>0</v>
      </c>
      <c r="E44" s="61">
        <f t="shared" si="4"/>
        <v>0</v>
      </c>
      <c r="F44" s="62">
        <f t="shared" si="4"/>
        <v>0</v>
      </c>
      <c r="G44" s="60">
        <f t="shared" si="4"/>
        <v>0</v>
      </c>
      <c r="H44" s="60">
        <f t="shared" si="4"/>
        <v>0</v>
      </c>
      <c r="I44" s="63">
        <f t="shared" si="4"/>
        <v>0</v>
      </c>
      <c r="J44" s="64">
        <f t="shared" si="4"/>
        <v>0</v>
      </c>
      <c r="K44" s="60">
        <f t="shared" si="4"/>
        <v>0</v>
      </c>
      <c r="L44" s="61">
        <f t="shared" si="4"/>
        <v>0</v>
      </c>
    </row>
    <row r="45" spans="1:12" ht="13.5">
      <c r="A45" s="49" t="s">
        <v>28</v>
      </c>
      <c r="B45" s="39" t="s">
        <v>29</v>
      </c>
      <c r="C45" s="6">
        <f t="shared" si="4"/>
        <v>15473171</v>
      </c>
      <c r="D45" s="6">
        <f t="shared" si="4"/>
        <v>3123426</v>
      </c>
      <c r="E45" s="61">
        <f t="shared" si="4"/>
        <v>6589299</v>
      </c>
      <c r="F45" s="62">
        <f t="shared" si="4"/>
        <v>5233000</v>
      </c>
      <c r="G45" s="60">
        <f t="shared" si="4"/>
        <v>10080607</v>
      </c>
      <c r="H45" s="60">
        <f t="shared" si="4"/>
        <v>4803304</v>
      </c>
      <c r="I45" s="63">
        <f t="shared" si="4"/>
        <v>4927543</v>
      </c>
      <c r="J45" s="64">
        <f t="shared" si="4"/>
        <v>45600000</v>
      </c>
      <c r="K45" s="60">
        <f t="shared" si="4"/>
        <v>33950000</v>
      </c>
      <c r="L45" s="61">
        <f t="shared" si="4"/>
        <v>26000000</v>
      </c>
    </row>
    <row r="46" spans="1:12" ht="13.5">
      <c r="A46" s="50" t="s">
        <v>30</v>
      </c>
      <c r="B46" s="39"/>
      <c r="C46" s="6">
        <f t="shared" si="4"/>
        <v>0</v>
      </c>
      <c r="D46" s="6">
        <f t="shared" si="4"/>
        <v>0</v>
      </c>
      <c r="E46" s="61">
        <f t="shared" si="4"/>
        <v>0</v>
      </c>
      <c r="F46" s="62">
        <f t="shared" si="4"/>
        <v>0</v>
      </c>
      <c r="G46" s="60">
        <f t="shared" si="4"/>
        <v>0</v>
      </c>
      <c r="H46" s="60">
        <f t="shared" si="4"/>
        <v>0</v>
      </c>
      <c r="I46" s="63">
        <f t="shared" si="4"/>
        <v>0</v>
      </c>
      <c r="J46" s="64">
        <f t="shared" si="4"/>
        <v>0</v>
      </c>
      <c r="K46" s="60">
        <f t="shared" si="4"/>
        <v>0</v>
      </c>
      <c r="L46" s="61">
        <f t="shared" si="4"/>
        <v>0</v>
      </c>
    </row>
    <row r="47" spans="1:12" ht="13.5">
      <c r="A47" s="49" t="s">
        <v>31</v>
      </c>
      <c r="B47" s="39"/>
      <c r="C47" s="6">
        <f t="shared" si="4"/>
        <v>0</v>
      </c>
      <c r="D47" s="6">
        <f t="shared" si="4"/>
        <v>0</v>
      </c>
      <c r="E47" s="61">
        <f t="shared" si="4"/>
        <v>0</v>
      </c>
      <c r="F47" s="62">
        <f t="shared" si="4"/>
        <v>0</v>
      </c>
      <c r="G47" s="60">
        <f t="shared" si="4"/>
        <v>0</v>
      </c>
      <c r="H47" s="60">
        <f t="shared" si="4"/>
        <v>0</v>
      </c>
      <c r="I47" s="63">
        <f t="shared" si="4"/>
        <v>0</v>
      </c>
      <c r="J47" s="64">
        <f t="shared" si="4"/>
        <v>0</v>
      </c>
      <c r="K47" s="60">
        <f t="shared" si="4"/>
        <v>0</v>
      </c>
      <c r="L47" s="61">
        <f t="shared" si="4"/>
        <v>0</v>
      </c>
    </row>
    <row r="48" spans="1:12" ht="13.5">
      <c r="A48" s="49" t="s">
        <v>32</v>
      </c>
      <c r="B48" s="39"/>
      <c r="C48" s="6">
        <f t="shared" si="4"/>
        <v>0</v>
      </c>
      <c r="D48" s="6">
        <f t="shared" si="4"/>
        <v>4783</v>
      </c>
      <c r="E48" s="61">
        <f t="shared" si="4"/>
        <v>375611</v>
      </c>
      <c r="F48" s="62">
        <f t="shared" si="4"/>
        <v>8500000</v>
      </c>
      <c r="G48" s="60">
        <f t="shared" si="4"/>
        <v>1551836</v>
      </c>
      <c r="H48" s="60">
        <f t="shared" si="4"/>
        <v>65486</v>
      </c>
      <c r="I48" s="63">
        <f t="shared" si="4"/>
        <v>420417</v>
      </c>
      <c r="J48" s="64">
        <f t="shared" si="4"/>
        <v>0</v>
      </c>
      <c r="K48" s="60">
        <f t="shared" si="4"/>
        <v>0</v>
      </c>
      <c r="L48" s="61">
        <f t="shared" si="4"/>
        <v>0</v>
      </c>
    </row>
    <row r="49" spans="1:12" ht="13.5">
      <c r="A49" s="70" t="s">
        <v>37</v>
      </c>
      <c r="B49" s="71"/>
      <c r="C49" s="72">
        <f>SUM(C41:C48)</f>
        <v>138469697</v>
      </c>
      <c r="D49" s="72">
        <f aca="true" t="shared" si="6" ref="D49:L49">SUM(D41:D48)</f>
        <v>155289112</v>
      </c>
      <c r="E49" s="73">
        <f t="shared" si="6"/>
        <v>121742516</v>
      </c>
      <c r="F49" s="74">
        <f t="shared" si="6"/>
        <v>100894000</v>
      </c>
      <c r="G49" s="72">
        <f t="shared" si="6"/>
        <v>87395273</v>
      </c>
      <c r="H49" s="72">
        <f>SUM(H41:H48)</f>
        <v>63228539</v>
      </c>
      <c r="I49" s="75">
        <f t="shared" si="6"/>
        <v>61206922</v>
      </c>
      <c r="J49" s="76">
        <f t="shared" si="6"/>
        <v>104396000</v>
      </c>
      <c r="K49" s="72">
        <f t="shared" si="6"/>
        <v>96081000</v>
      </c>
      <c r="L49" s="73">
        <f t="shared" si="6"/>
        <v>91650000</v>
      </c>
    </row>
    <row r="50" spans="1:12" ht="4.5" customHeight="1">
      <c r="A50" s="77"/>
      <c r="B50" s="39"/>
      <c r="C50" s="60"/>
      <c r="D50" s="60"/>
      <c r="E50" s="61"/>
      <c r="F50" s="62"/>
      <c r="G50" s="60"/>
      <c r="H50" s="60"/>
      <c r="I50" s="63"/>
      <c r="J50" s="64"/>
      <c r="K50" s="60"/>
      <c r="L50" s="61"/>
    </row>
    <row r="51" spans="1:12" ht="13.5">
      <c r="A51" s="78" t="s">
        <v>38</v>
      </c>
      <c r="B51" s="39" t="s">
        <v>39</v>
      </c>
      <c r="C51" s="60"/>
      <c r="D51" s="60"/>
      <c r="E51" s="61"/>
      <c r="F51" s="62"/>
      <c r="G51" s="60"/>
      <c r="H51" s="60"/>
      <c r="I51" s="63"/>
      <c r="J51" s="64"/>
      <c r="K51" s="60"/>
      <c r="L51" s="61"/>
    </row>
    <row r="52" spans="1:12" ht="13.5">
      <c r="A52" s="79" t="s">
        <v>19</v>
      </c>
      <c r="B52" s="47"/>
      <c r="C52" s="6">
        <v>462686708</v>
      </c>
      <c r="D52" s="6">
        <v>481506948</v>
      </c>
      <c r="E52" s="7">
        <v>444102139</v>
      </c>
      <c r="F52" s="8">
        <v>537231148</v>
      </c>
      <c r="G52" s="6">
        <v>401969017</v>
      </c>
      <c r="H52" s="6"/>
      <c r="I52" s="9">
        <v>419823432</v>
      </c>
      <c r="J52" s="10">
        <v>462281827</v>
      </c>
      <c r="K52" s="6">
        <v>471868920</v>
      </c>
      <c r="L52" s="7">
        <v>502068531</v>
      </c>
    </row>
    <row r="53" spans="1:12" ht="13.5">
      <c r="A53" s="79" t="s">
        <v>20</v>
      </c>
      <c r="B53" s="47"/>
      <c r="C53" s="6">
        <v>198173342</v>
      </c>
      <c r="D53" s="6">
        <v>193980584</v>
      </c>
      <c r="E53" s="7">
        <v>175727035</v>
      </c>
      <c r="F53" s="8">
        <v>264967645</v>
      </c>
      <c r="G53" s="6">
        <v>170440341</v>
      </c>
      <c r="H53" s="6"/>
      <c r="I53" s="9">
        <v>159765979</v>
      </c>
      <c r="J53" s="10">
        <v>174344615</v>
      </c>
      <c r="K53" s="6">
        <v>185502671</v>
      </c>
      <c r="L53" s="7">
        <v>197374842</v>
      </c>
    </row>
    <row r="54" spans="1:12" ht="13.5">
      <c r="A54" s="79" t="s">
        <v>21</v>
      </c>
      <c r="B54" s="47"/>
      <c r="C54" s="6">
        <v>202477036</v>
      </c>
      <c r="D54" s="6">
        <v>195676554</v>
      </c>
      <c r="E54" s="7">
        <v>180577158</v>
      </c>
      <c r="F54" s="8">
        <v>206940379</v>
      </c>
      <c r="G54" s="6">
        <v>144699663</v>
      </c>
      <c r="H54" s="6"/>
      <c r="I54" s="9">
        <v>222729804</v>
      </c>
      <c r="J54" s="10">
        <v>188673699</v>
      </c>
      <c r="K54" s="6">
        <v>246919816</v>
      </c>
      <c r="L54" s="7">
        <v>262265300</v>
      </c>
    </row>
    <row r="55" spans="1:12" ht="13.5">
      <c r="A55" s="79" t="s">
        <v>22</v>
      </c>
      <c r="B55" s="47"/>
      <c r="C55" s="6">
        <v>321353640</v>
      </c>
      <c r="D55" s="6">
        <v>371405795</v>
      </c>
      <c r="E55" s="7">
        <v>362672873</v>
      </c>
      <c r="F55" s="8">
        <v>529096858</v>
      </c>
      <c r="G55" s="6">
        <v>388576707</v>
      </c>
      <c r="H55" s="6"/>
      <c r="I55" s="9">
        <v>320272339</v>
      </c>
      <c r="J55" s="10">
        <v>393366546</v>
      </c>
      <c r="K55" s="6">
        <v>391942005</v>
      </c>
      <c r="L55" s="7">
        <v>417026293</v>
      </c>
    </row>
    <row r="56" spans="1:12" ht="13.5">
      <c r="A56" s="79" t="s">
        <v>23</v>
      </c>
      <c r="B56" s="47"/>
      <c r="C56" s="6">
        <v>74877751</v>
      </c>
      <c r="D56" s="6">
        <v>64661381</v>
      </c>
      <c r="E56" s="7">
        <v>58419981</v>
      </c>
      <c r="F56" s="8">
        <v>79426262</v>
      </c>
      <c r="G56" s="6">
        <v>53248782</v>
      </c>
      <c r="H56" s="6"/>
      <c r="I56" s="9">
        <v>75942566</v>
      </c>
      <c r="J56" s="10">
        <v>619747981</v>
      </c>
      <c r="K56" s="6">
        <v>649257439</v>
      </c>
      <c r="L56" s="7">
        <v>696789090</v>
      </c>
    </row>
    <row r="57" spans="1:12" ht="13.5">
      <c r="A57" s="80" t="s">
        <v>24</v>
      </c>
      <c r="B57" s="47"/>
      <c r="C57" s="21">
        <f>SUM(C52:C56)</f>
        <v>1259568477</v>
      </c>
      <c r="D57" s="21">
        <f aca="true" t="shared" si="7" ref="D57:L57">SUM(D52:D56)</f>
        <v>1307231262</v>
      </c>
      <c r="E57" s="22">
        <f t="shared" si="7"/>
        <v>1221499186</v>
      </c>
      <c r="F57" s="23">
        <f t="shared" si="7"/>
        <v>1617662292</v>
      </c>
      <c r="G57" s="21">
        <f t="shared" si="7"/>
        <v>1158934510</v>
      </c>
      <c r="H57" s="21">
        <f>SUM(H52:H56)</f>
        <v>0</v>
      </c>
      <c r="I57" s="24">
        <f t="shared" si="7"/>
        <v>1198534120</v>
      </c>
      <c r="J57" s="25">
        <f t="shared" si="7"/>
        <v>1838414668</v>
      </c>
      <c r="K57" s="21">
        <f t="shared" si="7"/>
        <v>1945490851</v>
      </c>
      <c r="L57" s="22">
        <f t="shared" si="7"/>
        <v>2075524056</v>
      </c>
    </row>
    <row r="58" spans="1:12" ht="13.5">
      <c r="A58" s="77" t="s">
        <v>25</v>
      </c>
      <c r="B58" s="39"/>
      <c r="C58" s="6">
        <v>420564296</v>
      </c>
      <c r="D58" s="6">
        <v>858309024</v>
      </c>
      <c r="E58" s="7">
        <v>884330289</v>
      </c>
      <c r="F58" s="8">
        <v>727960921</v>
      </c>
      <c r="G58" s="6">
        <v>884330289</v>
      </c>
      <c r="H58" s="6"/>
      <c r="I58" s="9">
        <v>325804835</v>
      </c>
      <c r="J58" s="10">
        <v>223606128</v>
      </c>
      <c r="K58" s="6">
        <v>237916919</v>
      </c>
      <c r="L58" s="7">
        <v>253143603</v>
      </c>
    </row>
    <row r="59" spans="1:12" ht="13.5">
      <c r="A59" s="77" t="s">
        <v>26</v>
      </c>
      <c r="B59" s="39"/>
      <c r="C59" s="11">
        <v>4744543</v>
      </c>
      <c r="D59" s="11">
        <v>5428711</v>
      </c>
      <c r="E59" s="12">
        <v>5428407</v>
      </c>
      <c r="F59" s="13">
        <v>4643836</v>
      </c>
      <c r="G59" s="11">
        <v>5428407</v>
      </c>
      <c r="H59" s="11"/>
      <c r="I59" s="14">
        <v>5428407</v>
      </c>
      <c r="J59" s="15">
        <v>5775825</v>
      </c>
      <c r="K59" s="11">
        <v>6145478</v>
      </c>
      <c r="L59" s="12">
        <v>6538789</v>
      </c>
    </row>
    <row r="60" spans="1:12" ht="13.5">
      <c r="A60" s="77" t="s">
        <v>27</v>
      </c>
      <c r="B60" s="39"/>
      <c r="C60" s="6">
        <v>1377162058</v>
      </c>
      <c r="D60" s="6">
        <v>1237241289</v>
      </c>
      <c r="E60" s="7">
        <v>1204745828</v>
      </c>
      <c r="F60" s="8">
        <v>566899845</v>
      </c>
      <c r="G60" s="6">
        <v>1260861000</v>
      </c>
      <c r="H60" s="6"/>
      <c r="I60" s="9">
        <v>953825289</v>
      </c>
      <c r="J60" s="10">
        <v>1281849561</v>
      </c>
      <c r="K60" s="6">
        <v>1363887933</v>
      </c>
      <c r="L60" s="7">
        <v>1451176760</v>
      </c>
    </row>
    <row r="61" spans="1:12" ht="13.5">
      <c r="A61" s="77" t="s">
        <v>28</v>
      </c>
      <c r="B61" s="39" t="s">
        <v>29</v>
      </c>
      <c r="C61" s="6">
        <v>453581949</v>
      </c>
      <c r="D61" s="6">
        <v>42851044</v>
      </c>
      <c r="E61" s="7">
        <v>38159528</v>
      </c>
      <c r="F61" s="8">
        <v>193318820</v>
      </c>
      <c r="G61" s="6">
        <v>67805557</v>
      </c>
      <c r="H61" s="6"/>
      <c r="I61" s="9">
        <v>461812872</v>
      </c>
      <c r="J61" s="10">
        <v>69183253</v>
      </c>
      <c r="K61" s="6">
        <v>58794981</v>
      </c>
      <c r="L61" s="7">
        <v>53509862</v>
      </c>
    </row>
    <row r="62" spans="1:12" ht="13.5">
      <c r="A62" s="81" t="s">
        <v>30</v>
      </c>
      <c r="B62" s="39"/>
      <c r="C62" s="6"/>
      <c r="D62" s="6"/>
      <c r="E62" s="7"/>
      <c r="F62" s="8"/>
      <c r="G62" s="6"/>
      <c r="H62" s="6"/>
      <c r="I62" s="9"/>
      <c r="J62" s="10"/>
      <c r="K62" s="6"/>
      <c r="L62" s="7"/>
    </row>
    <row r="63" spans="1:12" ht="13.5">
      <c r="A63" s="77" t="s">
        <v>31</v>
      </c>
      <c r="B63" s="39"/>
      <c r="C63" s="6"/>
      <c r="D63" s="6"/>
      <c r="E63" s="7"/>
      <c r="F63" s="8"/>
      <c r="G63" s="6"/>
      <c r="H63" s="6"/>
      <c r="I63" s="9"/>
      <c r="J63" s="10"/>
      <c r="K63" s="6"/>
      <c r="L63" s="7"/>
    </row>
    <row r="64" spans="1:12" ht="13.5">
      <c r="A64" s="77" t="s">
        <v>32</v>
      </c>
      <c r="B64" s="39"/>
      <c r="C64" s="6">
        <v>1087123</v>
      </c>
      <c r="D64" s="6">
        <v>983943</v>
      </c>
      <c r="E64" s="7">
        <v>2216131</v>
      </c>
      <c r="F64" s="8">
        <v>9896798</v>
      </c>
      <c r="G64" s="6">
        <v>2218742</v>
      </c>
      <c r="H64" s="6"/>
      <c r="I64" s="9">
        <v>2086803</v>
      </c>
      <c r="J64" s="10">
        <v>3957963</v>
      </c>
      <c r="K64" s="6">
        <v>3508872</v>
      </c>
      <c r="L64" s="7">
        <v>2669440</v>
      </c>
    </row>
    <row r="65" spans="1:12" ht="13.5">
      <c r="A65" s="70" t="s">
        <v>40</v>
      </c>
      <c r="B65" s="71"/>
      <c r="C65" s="72">
        <f>SUM(C57:C64)</f>
        <v>3516708446</v>
      </c>
      <c r="D65" s="72">
        <f aca="true" t="shared" si="8" ref="D65:L65">SUM(D57:D64)</f>
        <v>3452045273</v>
      </c>
      <c r="E65" s="73">
        <f t="shared" si="8"/>
        <v>3356379369</v>
      </c>
      <c r="F65" s="74">
        <f t="shared" si="8"/>
        <v>3120382512</v>
      </c>
      <c r="G65" s="72">
        <f t="shared" si="8"/>
        <v>3379578505</v>
      </c>
      <c r="H65" s="72">
        <f>SUM(H57:H64)</f>
        <v>0</v>
      </c>
      <c r="I65" s="75">
        <f t="shared" si="8"/>
        <v>2947492326</v>
      </c>
      <c r="J65" s="82">
        <f t="shared" si="8"/>
        <v>3422787398</v>
      </c>
      <c r="K65" s="72">
        <f t="shared" si="8"/>
        <v>3615745034</v>
      </c>
      <c r="L65" s="73">
        <f t="shared" si="8"/>
        <v>3842562510</v>
      </c>
    </row>
    <row r="66" spans="1:12" ht="4.5" customHeight="1">
      <c r="A66" s="77"/>
      <c r="B66" s="39"/>
      <c r="C66" s="60"/>
      <c r="D66" s="60"/>
      <c r="E66" s="61"/>
      <c r="F66" s="62"/>
      <c r="G66" s="60"/>
      <c r="H66" s="60"/>
      <c r="I66" s="63"/>
      <c r="J66" s="64"/>
      <c r="K66" s="60"/>
      <c r="L66" s="61"/>
    </row>
    <row r="67" spans="1:12" ht="13.5">
      <c r="A67" s="83" t="s">
        <v>41</v>
      </c>
      <c r="B67" s="39"/>
      <c r="C67" s="40"/>
      <c r="D67" s="40"/>
      <c r="E67" s="41"/>
      <c r="F67" s="42"/>
      <c r="G67" s="40"/>
      <c r="H67" s="40"/>
      <c r="I67" s="43"/>
      <c r="J67" s="44"/>
      <c r="K67" s="40"/>
      <c r="L67" s="41"/>
    </row>
    <row r="68" spans="1:12" ht="13.5">
      <c r="A68" s="84" t="s">
        <v>42</v>
      </c>
      <c r="B68" s="39"/>
      <c r="C68" s="60">
        <v>188840839</v>
      </c>
      <c r="D68" s="60">
        <v>157827504</v>
      </c>
      <c r="E68" s="61">
        <v>163619025</v>
      </c>
      <c r="F68" s="62">
        <v>162164992</v>
      </c>
      <c r="G68" s="60">
        <v>162164992</v>
      </c>
      <c r="H68" s="60"/>
      <c r="I68" s="63">
        <v>167939755</v>
      </c>
      <c r="J68" s="64">
        <v>162164992</v>
      </c>
      <c r="K68" s="60">
        <v>172543550</v>
      </c>
      <c r="L68" s="61">
        <v>183586336</v>
      </c>
    </row>
    <row r="69" spans="1:12" ht="13.5">
      <c r="A69" s="84" t="s">
        <v>43</v>
      </c>
      <c r="B69" s="39" t="s">
        <v>44</v>
      </c>
      <c r="C69" s="60">
        <f>SUM(C75:C79)</f>
        <v>74930688</v>
      </c>
      <c r="D69" s="60">
        <f aca="true" t="shared" si="9" ref="D69:L69">SUM(D75:D79)</f>
        <v>54985914</v>
      </c>
      <c r="E69" s="61">
        <f t="shared" si="9"/>
        <v>76133385</v>
      </c>
      <c r="F69" s="62">
        <f t="shared" si="9"/>
        <v>0</v>
      </c>
      <c r="G69" s="60">
        <f t="shared" si="9"/>
        <v>90213548</v>
      </c>
      <c r="H69" s="60">
        <f>SUM(H75:H79)</f>
        <v>0</v>
      </c>
      <c r="I69" s="63">
        <f t="shared" si="9"/>
        <v>0</v>
      </c>
      <c r="J69" s="64">
        <f t="shared" si="9"/>
        <v>33128500</v>
      </c>
      <c r="K69" s="60">
        <f t="shared" si="9"/>
        <v>35246724</v>
      </c>
      <c r="L69" s="61">
        <f t="shared" si="9"/>
        <v>36503713</v>
      </c>
    </row>
    <row r="70" spans="1:12" ht="13.5">
      <c r="A70" s="79" t="s">
        <v>19</v>
      </c>
      <c r="B70" s="47"/>
      <c r="C70" s="6">
        <v>16200600</v>
      </c>
      <c r="D70" s="6">
        <v>14023002</v>
      </c>
      <c r="E70" s="7">
        <v>18623637</v>
      </c>
      <c r="F70" s="8"/>
      <c r="G70" s="6">
        <v>18711410</v>
      </c>
      <c r="H70" s="6"/>
      <c r="I70" s="9"/>
      <c r="J70" s="10">
        <v>3059000</v>
      </c>
      <c r="K70" s="6">
        <v>3254776</v>
      </c>
      <c r="L70" s="7">
        <v>3463081</v>
      </c>
    </row>
    <row r="71" spans="1:12" ht="13.5">
      <c r="A71" s="79" t="s">
        <v>20</v>
      </c>
      <c r="B71" s="47"/>
      <c r="C71" s="6">
        <v>19937424</v>
      </c>
      <c r="D71" s="6">
        <v>17950951</v>
      </c>
      <c r="E71" s="7">
        <v>25173847</v>
      </c>
      <c r="F71" s="8"/>
      <c r="G71" s="6">
        <v>32737000</v>
      </c>
      <c r="H71" s="6"/>
      <c r="I71" s="9"/>
      <c r="J71" s="10">
        <v>16245000</v>
      </c>
      <c r="K71" s="6">
        <v>17282680</v>
      </c>
      <c r="L71" s="7">
        <v>17389971</v>
      </c>
    </row>
    <row r="72" spans="1:12" ht="13.5">
      <c r="A72" s="79" t="s">
        <v>21</v>
      </c>
      <c r="B72" s="47"/>
      <c r="C72" s="6">
        <v>17961960</v>
      </c>
      <c r="D72" s="6">
        <v>6717299</v>
      </c>
      <c r="E72" s="7">
        <v>7593766</v>
      </c>
      <c r="F72" s="8"/>
      <c r="G72" s="6">
        <v>12543686</v>
      </c>
      <c r="H72" s="6"/>
      <c r="I72" s="9"/>
      <c r="J72" s="10">
        <v>5644000</v>
      </c>
      <c r="K72" s="6">
        <v>6005216</v>
      </c>
      <c r="L72" s="7">
        <v>6389550</v>
      </c>
    </row>
    <row r="73" spans="1:12" ht="13.5">
      <c r="A73" s="79" t="s">
        <v>22</v>
      </c>
      <c r="B73" s="47"/>
      <c r="C73" s="6">
        <v>9901668</v>
      </c>
      <c r="D73" s="6">
        <v>5356936</v>
      </c>
      <c r="E73" s="7">
        <v>11971029</v>
      </c>
      <c r="F73" s="8"/>
      <c r="G73" s="6">
        <v>13607060</v>
      </c>
      <c r="H73" s="6"/>
      <c r="I73" s="9"/>
      <c r="J73" s="10">
        <v>6815000</v>
      </c>
      <c r="K73" s="6">
        <v>7251160</v>
      </c>
      <c r="L73" s="7">
        <v>7715235</v>
      </c>
    </row>
    <row r="74" spans="1:12" ht="13.5">
      <c r="A74" s="79" t="s">
        <v>23</v>
      </c>
      <c r="B74" s="47"/>
      <c r="C74" s="6">
        <v>5269968</v>
      </c>
      <c r="D74" s="6">
        <v>6258385</v>
      </c>
      <c r="E74" s="7">
        <v>8745217</v>
      </c>
      <c r="F74" s="8"/>
      <c r="G74" s="6">
        <v>8000000</v>
      </c>
      <c r="H74" s="6"/>
      <c r="I74" s="9"/>
      <c r="J74" s="10"/>
      <c r="K74" s="6"/>
      <c r="L74" s="7"/>
    </row>
    <row r="75" spans="1:12" ht="13.5">
      <c r="A75" s="85" t="s">
        <v>24</v>
      </c>
      <c r="B75" s="47"/>
      <c r="C75" s="21">
        <f>SUM(C70:C74)</f>
        <v>69271620</v>
      </c>
      <c r="D75" s="21">
        <f aca="true" t="shared" si="10" ref="D75:L75">SUM(D70:D74)</f>
        <v>50306573</v>
      </c>
      <c r="E75" s="22">
        <f t="shared" si="10"/>
        <v>72107496</v>
      </c>
      <c r="F75" s="23">
        <f t="shared" si="10"/>
        <v>0</v>
      </c>
      <c r="G75" s="21">
        <f t="shared" si="10"/>
        <v>85599156</v>
      </c>
      <c r="H75" s="21">
        <f>SUM(H70:H74)</f>
        <v>0</v>
      </c>
      <c r="I75" s="24">
        <f t="shared" si="10"/>
        <v>0</v>
      </c>
      <c r="J75" s="25">
        <f t="shared" si="10"/>
        <v>31763000</v>
      </c>
      <c r="K75" s="21">
        <f t="shared" si="10"/>
        <v>33793832</v>
      </c>
      <c r="L75" s="22">
        <f t="shared" si="10"/>
        <v>34957837</v>
      </c>
    </row>
    <row r="76" spans="1:12" ht="13.5">
      <c r="A76" s="86" t="s">
        <v>25</v>
      </c>
      <c r="B76" s="39"/>
      <c r="C76" s="6">
        <v>2006016</v>
      </c>
      <c r="D76" s="6">
        <v>2793275</v>
      </c>
      <c r="E76" s="7">
        <v>987878</v>
      </c>
      <c r="F76" s="8"/>
      <c r="G76" s="6">
        <v>1351409</v>
      </c>
      <c r="H76" s="6"/>
      <c r="I76" s="9"/>
      <c r="J76" s="10">
        <v>50000</v>
      </c>
      <c r="K76" s="6">
        <v>53200</v>
      </c>
      <c r="L76" s="7">
        <v>56605</v>
      </c>
    </row>
    <row r="77" spans="1:12" ht="13.5">
      <c r="A77" s="86" t="s">
        <v>26</v>
      </c>
      <c r="B77" s="39"/>
      <c r="C77" s="11"/>
      <c r="D77" s="11"/>
      <c r="E77" s="12"/>
      <c r="F77" s="13"/>
      <c r="G77" s="11"/>
      <c r="H77" s="11"/>
      <c r="I77" s="14"/>
      <c r="J77" s="15"/>
      <c r="K77" s="11"/>
      <c r="L77" s="12"/>
    </row>
    <row r="78" spans="1:12" ht="13.5">
      <c r="A78" s="86" t="s">
        <v>27</v>
      </c>
      <c r="B78" s="39"/>
      <c r="C78" s="6"/>
      <c r="D78" s="6"/>
      <c r="E78" s="7"/>
      <c r="F78" s="8"/>
      <c r="G78" s="6"/>
      <c r="H78" s="6"/>
      <c r="I78" s="9"/>
      <c r="J78" s="10"/>
      <c r="K78" s="6"/>
      <c r="L78" s="7"/>
    </row>
    <row r="79" spans="1:12" ht="13.5">
      <c r="A79" s="86" t="s">
        <v>28</v>
      </c>
      <c r="B79" s="39" t="s">
        <v>45</v>
      </c>
      <c r="C79" s="6">
        <v>3653052</v>
      </c>
      <c r="D79" s="6">
        <v>1886066</v>
      </c>
      <c r="E79" s="7">
        <v>3038011</v>
      </c>
      <c r="F79" s="8"/>
      <c r="G79" s="6">
        <v>3262983</v>
      </c>
      <c r="H79" s="6"/>
      <c r="I79" s="9"/>
      <c r="J79" s="10">
        <v>1315500</v>
      </c>
      <c r="K79" s="6">
        <v>1399692</v>
      </c>
      <c r="L79" s="7">
        <v>1489271</v>
      </c>
    </row>
    <row r="80" spans="1:12" ht="13.5">
      <c r="A80" s="87" t="s">
        <v>46</v>
      </c>
      <c r="B80" s="71"/>
      <c r="C80" s="72">
        <f>SUM(C68:C69)</f>
        <v>263771527</v>
      </c>
      <c r="D80" s="72">
        <f aca="true" t="shared" si="11" ref="D80:L80">SUM(D68:D69)</f>
        <v>212813418</v>
      </c>
      <c r="E80" s="73">
        <f t="shared" si="11"/>
        <v>239752410</v>
      </c>
      <c r="F80" s="74">
        <f t="shared" si="11"/>
        <v>162164992</v>
      </c>
      <c r="G80" s="72">
        <f t="shared" si="11"/>
        <v>252378540</v>
      </c>
      <c r="H80" s="72">
        <f>SUM(H68:H69)</f>
        <v>0</v>
      </c>
      <c r="I80" s="75">
        <f t="shared" si="11"/>
        <v>167939755</v>
      </c>
      <c r="J80" s="76">
        <f t="shared" si="11"/>
        <v>195293492</v>
      </c>
      <c r="K80" s="72">
        <f t="shared" si="11"/>
        <v>207790274</v>
      </c>
      <c r="L80" s="73">
        <f t="shared" si="11"/>
        <v>220090049</v>
      </c>
    </row>
    <row r="81" spans="1:12" ht="4.5" customHeight="1">
      <c r="A81" s="78"/>
      <c r="B81" s="39"/>
      <c r="C81" s="88"/>
      <c r="D81" s="88"/>
      <c r="E81" s="89"/>
      <c r="F81" s="90"/>
      <c r="G81" s="88"/>
      <c r="H81" s="88"/>
      <c r="I81" s="91"/>
      <c r="J81" s="92"/>
      <c r="K81" s="88"/>
      <c r="L81" s="89"/>
    </row>
    <row r="82" spans="1:12" ht="13.5">
      <c r="A82" s="93" t="s">
        <v>71</v>
      </c>
      <c r="B82" s="94"/>
      <c r="C82" s="95">
        <f aca="true" t="shared" si="12" ref="C82:L82">IF(ISERROR(C20/C5),0,(C20/C5))</f>
        <v>0</v>
      </c>
      <c r="D82" s="95">
        <f t="shared" si="12"/>
        <v>0</v>
      </c>
      <c r="E82" s="96">
        <f t="shared" si="12"/>
        <v>0</v>
      </c>
      <c r="F82" s="97">
        <f t="shared" si="12"/>
        <v>0</v>
      </c>
      <c r="G82" s="95">
        <f t="shared" si="12"/>
        <v>0</v>
      </c>
      <c r="H82" s="95">
        <f t="shared" si="12"/>
        <v>0</v>
      </c>
      <c r="I82" s="98">
        <f t="shared" si="12"/>
        <v>0</v>
      </c>
      <c r="J82" s="99">
        <f t="shared" si="12"/>
        <v>0</v>
      </c>
      <c r="K82" s="95">
        <f t="shared" si="12"/>
        <v>0</v>
      </c>
      <c r="L82" s="96">
        <f t="shared" si="12"/>
        <v>0</v>
      </c>
    </row>
    <row r="83" spans="1:12" ht="13.5">
      <c r="A83" s="93" t="s">
        <v>72</v>
      </c>
      <c r="B83" s="94"/>
      <c r="C83" s="95">
        <f aca="true" t="shared" si="13" ref="C83:L83">IF(ISERROR(C20/C68),0,(C20/C68))</f>
        <v>0</v>
      </c>
      <c r="D83" s="95">
        <f t="shared" si="13"/>
        <v>0</v>
      </c>
      <c r="E83" s="96">
        <f t="shared" si="13"/>
        <v>0</v>
      </c>
      <c r="F83" s="97">
        <f t="shared" si="13"/>
        <v>0</v>
      </c>
      <c r="G83" s="95">
        <f t="shared" si="13"/>
        <v>0</v>
      </c>
      <c r="H83" s="95">
        <f t="shared" si="13"/>
        <v>0</v>
      </c>
      <c r="I83" s="98">
        <f t="shared" si="13"/>
        <v>0</v>
      </c>
      <c r="J83" s="99">
        <f t="shared" si="13"/>
        <v>0</v>
      </c>
      <c r="K83" s="95">
        <f t="shared" si="13"/>
        <v>0</v>
      </c>
      <c r="L83" s="96">
        <f t="shared" si="13"/>
        <v>0</v>
      </c>
    </row>
    <row r="84" spans="1:12" ht="13.5">
      <c r="A84" s="93" t="s">
        <v>73</v>
      </c>
      <c r="B84" s="94"/>
      <c r="C84" s="95">
        <f aca="true" t="shared" si="14" ref="C84:L84">IF(ISERROR(ROUND(C69/C65,3)),0,(ROUND(C69/C65,3)))</f>
        <v>0.021</v>
      </c>
      <c r="D84" s="95">
        <f t="shared" si="14"/>
        <v>0.016</v>
      </c>
      <c r="E84" s="96">
        <f t="shared" si="14"/>
        <v>0.023</v>
      </c>
      <c r="F84" s="97">
        <f t="shared" si="14"/>
        <v>0</v>
      </c>
      <c r="G84" s="95">
        <f t="shared" si="14"/>
        <v>0.027</v>
      </c>
      <c r="H84" s="95">
        <f t="shared" si="14"/>
        <v>0</v>
      </c>
      <c r="I84" s="98">
        <f t="shared" si="14"/>
        <v>0</v>
      </c>
      <c r="J84" s="99">
        <f t="shared" si="14"/>
        <v>0.01</v>
      </c>
      <c r="K84" s="95">
        <f t="shared" si="14"/>
        <v>0.01</v>
      </c>
      <c r="L84" s="96">
        <f t="shared" si="14"/>
        <v>0.009</v>
      </c>
    </row>
    <row r="85" spans="1:12" ht="13.5">
      <c r="A85" s="93" t="s">
        <v>74</v>
      </c>
      <c r="B85" s="94"/>
      <c r="C85" s="95">
        <f aca="true" t="shared" si="15" ref="C85:L85">IF(ISERROR(ROUND((C20+C69)/C65,2)),0,(ROUND((C20+C69)/C65,2)))</f>
        <v>0.02</v>
      </c>
      <c r="D85" s="95">
        <f t="shared" si="15"/>
        <v>0.02</v>
      </c>
      <c r="E85" s="96">
        <f t="shared" si="15"/>
        <v>0.02</v>
      </c>
      <c r="F85" s="97">
        <f t="shared" si="15"/>
        <v>0</v>
      </c>
      <c r="G85" s="95">
        <f t="shared" si="15"/>
        <v>0.03</v>
      </c>
      <c r="H85" s="95">
        <f t="shared" si="15"/>
        <v>0</v>
      </c>
      <c r="I85" s="98">
        <f t="shared" si="15"/>
        <v>0</v>
      </c>
      <c r="J85" s="99">
        <f t="shared" si="15"/>
        <v>0.01</v>
      </c>
      <c r="K85" s="95">
        <f t="shared" si="15"/>
        <v>0.01</v>
      </c>
      <c r="L85" s="96">
        <f t="shared" si="15"/>
        <v>0.01</v>
      </c>
    </row>
    <row r="86" spans="1:12" ht="13.5">
      <c r="A86" s="100"/>
      <c r="B86" s="101"/>
      <c r="C86" s="102"/>
      <c r="D86" s="102"/>
      <c r="E86" s="103"/>
      <c r="F86" s="104"/>
      <c r="G86" s="102"/>
      <c r="H86" s="102"/>
      <c r="I86" s="105"/>
      <c r="J86" s="106"/>
      <c r="K86" s="102"/>
      <c r="L86" s="103"/>
    </row>
    <row r="87" spans="1:12" ht="4.5" customHeight="1">
      <c r="A87" s="107"/>
      <c r="B87" s="108"/>
      <c r="C87" s="109"/>
      <c r="D87" s="109"/>
      <c r="E87" s="110"/>
      <c r="F87" s="111"/>
      <c r="G87" s="109"/>
      <c r="H87" s="109"/>
      <c r="I87" s="112"/>
      <c r="J87" s="113"/>
      <c r="K87" s="109"/>
      <c r="L87" s="114"/>
    </row>
    <row r="88" spans="1:12" ht="13.5">
      <c r="A88" s="83" t="s">
        <v>47</v>
      </c>
      <c r="B88" s="94"/>
      <c r="C88" s="115"/>
      <c r="D88" s="115"/>
      <c r="E88" s="116"/>
      <c r="F88" s="117"/>
      <c r="G88" s="115"/>
      <c r="H88" s="115"/>
      <c r="I88" s="118"/>
      <c r="J88" s="119"/>
      <c r="K88" s="115"/>
      <c r="L88" s="120"/>
    </row>
    <row r="89" spans="1:12" ht="13.5">
      <c r="A89" s="86" t="s">
        <v>48</v>
      </c>
      <c r="B89" s="94"/>
      <c r="C89" s="6"/>
      <c r="D89" s="6"/>
      <c r="E89" s="7"/>
      <c r="F89" s="8"/>
      <c r="G89" s="6"/>
      <c r="H89" s="6"/>
      <c r="I89" s="9"/>
      <c r="J89" s="10"/>
      <c r="K89" s="6"/>
      <c r="L89" s="26"/>
    </row>
    <row r="90" spans="1:12" ht="13.5">
      <c r="A90" s="86" t="s">
        <v>49</v>
      </c>
      <c r="B90" s="94"/>
      <c r="C90" s="11"/>
      <c r="D90" s="11"/>
      <c r="E90" s="12"/>
      <c r="F90" s="13"/>
      <c r="G90" s="11"/>
      <c r="H90" s="11">
        <v>66177142</v>
      </c>
      <c r="I90" s="14"/>
      <c r="J90" s="15"/>
      <c r="K90" s="11"/>
      <c r="L90" s="27"/>
    </row>
    <row r="91" spans="1:12" ht="13.5">
      <c r="A91" s="86" t="s">
        <v>50</v>
      </c>
      <c r="B91" s="94"/>
      <c r="C91" s="6"/>
      <c r="D91" s="6"/>
      <c r="E91" s="7"/>
      <c r="F91" s="8"/>
      <c r="G91" s="6"/>
      <c r="H91" s="6"/>
      <c r="I91" s="9"/>
      <c r="J91" s="10"/>
      <c r="K91" s="6"/>
      <c r="L91" s="26"/>
    </row>
    <row r="92" spans="1:12" ht="13.5">
      <c r="A92" s="86" t="s">
        <v>51</v>
      </c>
      <c r="B92" s="94"/>
      <c r="C92" s="6"/>
      <c r="D92" s="6"/>
      <c r="E92" s="7"/>
      <c r="F92" s="8"/>
      <c r="G92" s="6"/>
      <c r="H92" s="6"/>
      <c r="I92" s="9"/>
      <c r="J92" s="10"/>
      <c r="K92" s="6"/>
      <c r="L92" s="26"/>
    </row>
    <row r="93" spans="1:12" ht="13.5">
      <c r="A93" s="87" t="s">
        <v>83</v>
      </c>
      <c r="B93" s="71"/>
      <c r="C93" s="72">
        <f>SUM(C89:C92)</f>
        <v>0</v>
      </c>
      <c r="D93" s="72">
        <f aca="true" t="shared" si="16" ref="D93:L93">SUM(D89:D92)</f>
        <v>0</v>
      </c>
      <c r="E93" s="73">
        <f t="shared" si="16"/>
        <v>0</v>
      </c>
      <c r="F93" s="74">
        <f t="shared" si="16"/>
        <v>0</v>
      </c>
      <c r="G93" s="72">
        <f t="shared" si="16"/>
        <v>0</v>
      </c>
      <c r="H93" s="72">
        <f>SUM(H89:H92)</f>
        <v>66177142</v>
      </c>
      <c r="I93" s="75">
        <f t="shared" si="16"/>
        <v>0</v>
      </c>
      <c r="J93" s="76">
        <f t="shared" si="16"/>
        <v>0</v>
      </c>
      <c r="K93" s="72">
        <f t="shared" si="16"/>
        <v>0</v>
      </c>
      <c r="L93" s="121">
        <f t="shared" si="16"/>
        <v>0</v>
      </c>
    </row>
    <row r="94" spans="1:12" ht="13.5">
      <c r="A94" s="1" t="s">
        <v>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3.5">
      <c r="A95" s="3" t="s">
        <v>76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3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3.5">
      <c r="A97" s="3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3.5">
      <c r="A98" s="4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3.5">
      <c r="A99" s="3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3.5">
      <c r="A100" s="4" t="s">
        <v>81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>
      <c r="A101" s="5" t="s">
        <v>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2018-06-04T15:47:08Z</dcterms:created>
  <dcterms:modified xsi:type="dcterms:W3CDTF">2018-06-04T15:48:04Z</dcterms:modified>
  <cp:category/>
  <cp:version/>
  <cp:contentType/>
  <cp:contentStatus/>
</cp:coreProperties>
</file>