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1828F241-9D4F-4E1B-98F8-472DA66745B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NW - Tabling Dates - 2021 MTREF" sheetId="1" r:id="rId1"/>
  </sheets>
  <externalReferences>
    <externalReference r:id="rId2"/>
  </externalReferences>
  <definedNames>
    <definedName name="_xlnm.Print_Area" localSheetId="0">'NW - Tabling Dates - 2021 MTREF'!$A$1:$V$32</definedName>
    <definedName name="_xlnm.Print_Titles" localSheetId="0">'NW - Tabling Dates - 2021 MTREF'!$A:$B,'NW - Tabling Dates - 2021 MTREF'!$3:$9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U32" i="1"/>
  <c r="T32" i="1"/>
  <c r="L32" i="1"/>
  <c r="K32" i="1"/>
  <c r="J32" i="1"/>
  <c r="I32" i="1"/>
  <c r="H32" i="1"/>
  <c r="G32" i="1"/>
  <c r="F32" i="1"/>
  <c r="E32" i="1"/>
  <c r="D32" i="1"/>
  <c r="C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A3" i="1"/>
  <c r="AB3" i="1" s="1"/>
  <c r="AC3" i="1" s="1"/>
  <c r="AD3" i="1" s="1"/>
  <c r="AE3" i="1" s="1"/>
  <c r="AF3" i="1" s="1"/>
  <c r="A32" i="1" l="1"/>
</calcChain>
</file>

<file path=xl/sharedStrings.xml><?xml version="1.0" encoding="utf-8"?>
<sst xmlns="http://schemas.openxmlformats.org/spreadsheetml/2006/main" count="220" uniqueCount="66">
  <si>
    <t>Annexure A: Municipalities in North West 2021/22 MTREF</t>
  </si>
  <si>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</si>
  <si>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</si>
  <si>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</si>
  <si>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</si>
  <si>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</si>
  <si>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</si>
  <si>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 West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</si>
  <si>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</si>
  <si>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</si>
  <si>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</si>
  <si>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</si>
  <si>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</si>
  <si>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</si>
  <si>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</si>
  <si>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</si>
  <si>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</si>
  <si>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</si>
  <si>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</si>
  <si>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</si>
  <si>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</si>
  <si>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</si>
  <si>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</si>
  <si>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</si>
  <si>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</si>
  <si>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</si>
  <si>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</si>
  <si>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</si>
  <si>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</si>
  <si>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</si>
  <si>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</si>
  <si>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</si>
  <si>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</si>
  <si>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</si>
  <si>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</si>
  <si>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</si>
  <si>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</si>
  <si>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</si>
  <si>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</si>
  <si>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</si>
  <si>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</si>
  <si>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</si>
  <si>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</si>
  <si>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</si>
  <si>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</si>
  <si>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</si>
  <si>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</si>
  <si>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</si>
  <si>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</si>
  <si>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</si>
  <si>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</si>
  <si>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</si>
  <si>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</si>
  <si>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</si>
  <si>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>NW405</t>
  </si>
  <si>
    <t>DC40</t>
  </si>
  <si>
    <t>31/03/2021</t>
  </si>
  <si>
    <t>25/05/2021</t>
  </si>
  <si>
    <t>29/09/2020</t>
  </si>
  <si>
    <t>23/02/2021</t>
  </si>
  <si>
    <t>Unforeseen IT infrastructure challenges</t>
  </si>
  <si>
    <t>Challenges with financial system</t>
  </si>
  <si>
    <t>17/06/2021</t>
  </si>
  <si>
    <t>14/04/2021</t>
  </si>
  <si>
    <t>16/06/2021</t>
  </si>
  <si>
    <t xml:space="preserve">Budget documents not meeting Council rule of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</si>
</sst>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1C09]dd\ mmmm\ yyyy;@"/>
    <numFmt numFmtId="166" formatCode="_ * #,##0_ ;_ * \-#,##0_ ;_ * &quot;-&quot;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center"/>
      <protection locked="0"/>
    </xf>
    <xf numFmtId="0" fontId="1" fillId="0" borderId="0" xfId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4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 applyAlignment="1">
      <alignment wrapText="1"/>
    </xf>
    <xf numFmtId="0" fontId="3" fillId="0" borderId="0" xfId="1" applyFont="1"/>
    <xf numFmtId="0" fontId="9" fillId="0" borderId="0" xfId="1" applyFont="1"/>
    <xf numFmtId="49" fontId="3" fillId="0" borderId="5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4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49" fontId="3" fillId="0" borderId="20" xfId="1" applyNumberFormat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49" fontId="3" fillId="0" borderId="23" xfId="1" applyNumberFormat="1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164" fontId="3" fillId="0" borderId="26" xfId="1" applyNumberFormat="1" applyFont="1" applyBorder="1" applyAlignment="1">
      <alignment horizontal="center" vertical="top" wrapText="1"/>
    </xf>
    <xf numFmtId="49" fontId="9" fillId="2" borderId="26" xfId="1" applyNumberFormat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49" fontId="9" fillId="0" borderId="25" xfId="1" applyNumberFormat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49" fontId="3" fillId="0" borderId="25" xfId="1" applyNumberFormat="1" applyFont="1" applyBorder="1" applyAlignment="1">
      <alignment horizontal="center" vertical="top" wrapText="1"/>
    </xf>
    <xf numFmtId="49" fontId="3" fillId="0" borderId="31" xfId="1" applyNumberFormat="1" applyFont="1" applyBorder="1" applyAlignment="1">
      <alignment horizontal="center" vertical="top" wrapText="1"/>
    </xf>
    <xf numFmtId="0" fontId="10" fillId="2" borderId="32" xfId="1" applyFont="1" applyFill="1" applyBorder="1" applyAlignment="1">
      <alignment horizontal="left"/>
    </xf>
    <xf numFmtId="0" fontId="10" fillId="2" borderId="33" xfId="1" applyFont="1" applyFill="1" applyBorder="1" applyAlignment="1">
      <alignment horizontal="left"/>
    </xf>
    <xf numFmtId="164" fontId="9" fillId="2" borderId="34" xfId="1" applyNumberFormat="1" applyFont="1" applyFill="1" applyBorder="1" applyAlignment="1" applyProtection="1">
      <alignment horizontal="center" vertical="center"/>
      <protection locked="0"/>
    </xf>
    <xf numFmtId="0" fontId="9" fillId="2" borderId="35" xfId="1" applyFont="1" applyFill="1" applyBorder="1" applyAlignment="1" applyProtection="1">
      <alignment horizontal="center" vertical="center"/>
      <protection locked="0"/>
    </xf>
    <xf numFmtId="164" fontId="9" fillId="3" borderId="36" xfId="1" applyNumberFormat="1" applyFont="1" applyFill="1" applyBorder="1" applyAlignment="1" applyProtection="1">
      <alignment horizontal="right" vertical="center"/>
      <protection locked="0"/>
    </xf>
    <xf numFmtId="165" fontId="9" fillId="2" borderId="35" xfId="1" applyNumberFormat="1" applyFont="1" applyFill="1" applyBorder="1" applyAlignment="1" applyProtection="1">
      <alignment horizontal="center" vertical="center"/>
      <protection locked="0"/>
    </xf>
    <xf numFmtId="0" fontId="9" fillId="2" borderId="36" xfId="1" applyFont="1" applyFill="1" applyBorder="1" applyAlignment="1" applyProtection="1">
      <alignment horizontal="center" vertical="center"/>
      <protection locked="0"/>
    </xf>
    <xf numFmtId="164" fontId="9" fillId="2" borderId="36" xfId="1" applyNumberFormat="1" applyFont="1" applyFill="1" applyBorder="1" applyAlignment="1" applyProtection="1">
      <alignment horizontal="right" vertical="center"/>
      <protection locked="0"/>
    </xf>
    <xf numFmtId="165" fontId="9" fillId="2" borderId="37" xfId="1" applyNumberFormat="1" applyFont="1" applyFill="1" applyBorder="1" applyAlignment="1" applyProtection="1">
      <alignment horizontal="center" vertical="center"/>
      <protection locked="0"/>
    </xf>
    <xf numFmtId="166" fontId="9" fillId="2" borderId="38" xfId="1" applyNumberFormat="1" applyFont="1" applyFill="1" applyBorder="1" applyAlignment="1" applyProtection="1">
      <alignment horizontal="center" vertical="center"/>
      <protection locked="0"/>
    </xf>
    <xf numFmtId="164" fontId="9" fillId="2" borderId="39" xfId="1" applyNumberFormat="1" applyFont="1" applyFill="1" applyBorder="1" applyAlignment="1" applyProtection="1">
      <alignment horizontal="center" vertical="center"/>
      <protection locked="0"/>
    </xf>
    <xf numFmtId="164" fontId="9" fillId="2" borderId="36" xfId="1" applyNumberFormat="1" applyFont="1" applyFill="1" applyBorder="1" applyAlignment="1" applyProtection="1">
      <alignment horizontal="center" vertical="center"/>
      <protection locked="0"/>
    </xf>
    <xf numFmtId="165" fontId="9" fillId="2" borderId="40" xfId="1" applyNumberFormat="1" applyFont="1" applyFill="1" applyBorder="1" applyAlignment="1" applyProtection="1">
      <alignment horizontal="center" vertical="center"/>
      <protection locked="0"/>
    </xf>
    <xf numFmtId="165" fontId="9" fillId="2" borderId="41" xfId="1" applyNumberFormat="1" applyFont="1" applyFill="1" applyBorder="1" applyAlignment="1" applyProtection="1">
      <alignment horizontal="center" vertical="center"/>
      <protection locked="0"/>
    </xf>
    <xf numFmtId="164" fontId="9" fillId="2" borderId="37" xfId="1" applyNumberFormat="1" applyFont="1" applyFill="1" applyBorder="1" applyAlignment="1" applyProtection="1">
      <alignment horizontal="center" vertical="center"/>
      <protection locked="0"/>
    </xf>
    <xf numFmtId="164" fontId="9" fillId="2" borderId="40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/>
    <xf numFmtId="0" fontId="10" fillId="2" borderId="42" xfId="1" applyFont="1" applyFill="1" applyBorder="1" applyAlignment="1">
      <alignment horizontal="left"/>
    </xf>
    <xf numFmtId="0" fontId="10" fillId="2" borderId="43" xfId="1" applyFont="1" applyFill="1" applyBorder="1" applyAlignment="1">
      <alignment horizontal="left"/>
    </xf>
    <xf numFmtId="164" fontId="9" fillId="2" borderId="44" xfId="1" applyNumberFormat="1" applyFont="1" applyFill="1" applyBorder="1" applyAlignment="1" applyProtection="1">
      <alignment horizontal="center" vertical="center"/>
      <protection locked="0"/>
    </xf>
    <xf numFmtId="0" fontId="9" fillId="2" borderId="45" xfId="1" applyFont="1" applyFill="1" applyBorder="1" applyAlignment="1" applyProtection="1">
      <alignment horizontal="center" vertical="center"/>
      <protection locked="0"/>
    </xf>
    <xf numFmtId="164" fontId="9" fillId="3" borderId="46" xfId="1" applyNumberFormat="1" applyFont="1" applyFill="1" applyBorder="1" applyAlignment="1" applyProtection="1">
      <alignment horizontal="right" vertical="center"/>
      <protection locked="0"/>
    </xf>
    <xf numFmtId="165" fontId="9" fillId="2" borderId="45" xfId="1" applyNumberFormat="1" applyFont="1" applyFill="1" applyBorder="1" applyAlignment="1" applyProtection="1">
      <alignment horizontal="center" vertical="center"/>
      <protection locked="0"/>
    </xf>
    <xf numFmtId="0" fontId="9" fillId="2" borderId="46" xfId="1" applyFont="1" applyFill="1" applyBorder="1" applyAlignment="1" applyProtection="1">
      <alignment horizontal="center" vertical="center"/>
      <protection locked="0"/>
    </xf>
    <xf numFmtId="164" fontId="9" fillId="2" borderId="46" xfId="1" applyNumberFormat="1" applyFont="1" applyFill="1" applyBorder="1" applyAlignment="1" applyProtection="1">
      <alignment horizontal="right" vertical="center"/>
      <protection locked="0"/>
    </xf>
    <xf numFmtId="165" fontId="9" fillId="2" borderId="47" xfId="1" applyNumberFormat="1" applyFont="1" applyFill="1" applyBorder="1" applyAlignment="1" applyProtection="1">
      <alignment horizontal="center" vertical="center"/>
      <protection locked="0"/>
    </xf>
    <xf numFmtId="166" fontId="9" fillId="2" borderId="48" xfId="1" applyNumberFormat="1" applyFont="1" applyFill="1" applyBorder="1" applyAlignment="1" applyProtection="1">
      <alignment horizontal="center" vertical="center"/>
      <protection locked="0"/>
    </xf>
    <xf numFmtId="164" fontId="9" fillId="2" borderId="49" xfId="1" applyNumberFormat="1" applyFont="1" applyFill="1" applyBorder="1" applyAlignment="1" applyProtection="1">
      <alignment horizontal="center" vertical="center"/>
      <protection locked="0"/>
    </xf>
    <xf numFmtId="164" fontId="9" fillId="2" borderId="46" xfId="1" applyNumberFormat="1" applyFont="1" applyFill="1" applyBorder="1" applyAlignment="1" applyProtection="1">
      <alignment horizontal="center" vertical="center"/>
      <protection locked="0"/>
    </xf>
    <xf numFmtId="165" fontId="9" fillId="2" borderId="50" xfId="1" applyNumberFormat="1" applyFont="1" applyFill="1" applyBorder="1" applyAlignment="1" applyProtection="1">
      <alignment horizontal="center" vertical="center"/>
      <protection locked="0"/>
    </xf>
    <xf numFmtId="165" fontId="9" fillId="2" borderId="51" xfId="1" applyNumberFormat="1" applyFont="1" applyFill="1" applyBorder="1" applyAlignment="1" applyProtection="1">
      <alignment horizontal="center" vertical="center"/>
      <protection locked="0"/>
    </xf>
    <xf numFmtId="164" fontId="9" fillId="2" borderId="47" xfId="1" applyNumberFormat="1" applyFont="1" applyFill="1" applyBorder="1" applyAlignment="1" applyProtection="1">
      <alignment horizontal="center" vertical="center"/>
      <protection locked="0"/>
    </xf>
    <xf numFmtId="164" fontId="9" fillId="2" borderId="50" xfId="1" applyNumberFormat="1" applyFont="1" applyFill="1" applyBorder="1" applyAlignment="1" applyProtection="1">
      <alignment horizontal="center" vertical="center"/>
      <protection locked="0"/>
    </xf>
    <xf numFmtId="0" fontId="10" fillId="4" borderId="42" xfId="1" applyFont="1" applyFill="1" applyBorder="1" applyAlignment="1">
      <alignment horizontal="left"/>
    </xf>
    <xf numFmtId="0" fontId="10" fillId="4" borderId="43" xfId="1" applyFont="1" applyFill="1" applyBorder="1" applyAlignment="1">
      <alignment horizontal="left"/>
    </xf>
    <xf numFmtId="164" fontId="9" fillId="4" borderId="44" xfId="1" applyNumberFormat="1" applyFont="1" applyFill="1" applyBorder="1" applyAlignment="1" applyProtection="1">
      <alignment horizontal="center" vertical="center"/>
      <protection locked="0"/>
    </xf>
    <xf numFmtId="0" fontId="9" fillId="4" borderId="45" xfId="1" applyFont="1" applyFill="1" applyBorder="1" applyAlignment="1" applyProtection="1">
      <alignment horizontal="center" vertical="center" wrapText="1"/>
      <protection locked="0"/>
    </xf>
    <xf numFmtId="164" fontId="9" fillId="4" borderId="46" xfId="1" applyNumberFormat="1" applyFont="1" applyFill="1" applyBorder="1" applyAlignment="1" applyProtection="1">
      <alignment horizontal="right" vertical="center"/>
      <protection locked="0"/>
    </xf>
    <xf numFmtId="165" fontId="9" fillId="4" borderId="45" xfId="1" applyNumberFormat="1" applyFont="1" applyFill="1" applyBorder="1" applyAlignment="1" applyProtection="1">
      <alignment horizontal="center" vertical="center"/>
      <protection locked="0"/>
    </xf>
    <xf numFmtId="0" fontId="9" fillId="4" borderId="46" xfId="1" applyFont="1" applyFill="1" applyBorder="1" applyAlignment="1" applyProtection="1">
      <alignment horizontal="center" vertical="center"/>
      <protection locked="0"/>
    </xf>
    <xf numFmtId="165" fontId="9" fillId="4" borderId="47" xfId="1" applyNumberFormat="1" applyFont="1" applyFill="1" applyBorder="1" applyAlignment="1" applyProtection="1">
      <alignment horizontal="center" vertical="center"/>
      <protection locked="0"/>
    </xf>
    <xf numFmtId="166" fontId="9" fillId="4" borderId="48" xfId="1" applyNumberFormat="1" applyFont="1" applyFill="1" applyBorder="1" applyAlignment="1" applyProtection="1">
      <alignment horizontal="center" vertical="center"/>
      <protection locked="0"/>
    </xf>
    <xf numFmtId="164" fontId="9" fillId="4" borderId="49" xfId="1" applyNumberFormat="1" applyFont="1" applyFill="1" applyBorder="1" applyAlignment="1" applyProtection="1">
      <alignment horizontal="center" vertical="center"/>
      <protection locked="0"/>
    </xf>
    <xf numFmtId="164" fontId="9" fillId="4" borderId="46" xfId="1" applyNumberFormat="1" applyFont="1" applyFill="1" applyBorder="1" applyAlignment="1" applyProtection="1">
      <alignment horizontal="center" vertical="center"/>
      <protection locked="0"/>
    </xf>
    <xf numFmtId="165" fontId="9" fillId="4" borderId="50" xfId="1" applyNumberFormat="1" applyFont="1" applyFill="1" applyBorder="1" applyAlignment="1" applyProtection="1">
      <alignment horizontal="center" vertical="center"/>
      <protection locked="0"/>
    </xf>
    <xf numFmtId="165" fontId="9" fillId="4" borderId="51" xfId="1" applyNumberFormat="1" applyFont="1" applyFill="1" applyBorder="1" applyAlignment="1" applyProtection="1">
      <alignment horizontal="center" vertical="center"/>
      <protection locked="0"/>
    </xf>
    <xf numFmtId="164" fontId="9" fillId="4" borderId="47" xfId="1" applyNumberFormat="1" applyFont="1" applyFill="1" applyBorder="1" applyAlignment="1" applyProtection="1">
      <alignment horizontal="center" vertical="center"/>
      <protection locked="0"/>
    </xf>
    <xf numFmtId="164" fontId="9" fillId="4" borderId="50" xfId="1" applyNumberFormat="1" applyFont="1" applyFill="1" applyBorder="1" applyAlignment="1" applyProtection="1">
      <alignment horizontal="center" vertical="center"/>
      <protection locked="0"/>
    </xf>
    <xf numFmtId="0" fontId="9" fillId="4" borderId="46" xfId="1" applyFont="1" applyFill="1" applyBorder="1" applyAlignment="1" applyProtection="1">
      <alignment horizontal="center" vertical="center" wrapText="1"/>
      <protection locked="0"/>
    </xf>
    <xf numFmtId="0" fontId="9" fillId="2" borderId="46" xfId="1" applyFont="1" applyFill="1" applyBorder="1" applyAlignment="1" applyProtection="1">
      <alignment horizontal="center" vertical="center" wrapText="1"/>
      <protection locked="0"/>
    </xf>
    <xf numFmtId="165" fontId="9" fillId="2" borderId="52" xfId="1" applyNumberFormat="1" applyFont="1" applyFill="1" applyBorder="1" applyAlignment="1" applyProtection="1">
      <alignment horizontal="center" vertical="center"/>
      <protection locked="0"/>
    </xf>
    <xf numFmtId="164" fontId="9" fillId="2" borderId="53" xfId="1" applyNumberFormat="1" applyFont="1" applyFill="1" applyBorder="1" applyAlignment="1" applyProtection="1">
      <alignment horizontal="center" vertical="center"/>
      <protection locked="0"/>
    </xf>
    <xf numFmtId="164" fontId="9" fillId="2" borderId="54" xfId="1" applyNumberFormat="1" applyFont="1" applyFill="1" applyBorder="1" applyAlignment="1" applyProtection="1">
      <alignment horizontal="center" vertical="center"/>
      <protection locked="0"/>
    </xf>
    <xf numFmtId="164" fontId="9" fillId="2" borderId="55" xfId="1" applyNumberFormat="1" applyFont="1" applyFill="1" applyBorder="1" applyAlignment="1" applyProtection="1">
      <alignment horizontal="center" vertical="center"/>
      <protection locked="0"/>
    </xf>
    <xf numFmtId="1" fontId="11" fillId="5" borderId="58" xfId="1" applyNumberFormat="1" applyFont="1" applyFill="1" applyBorder="1" applyAlignment="1">
      <alignment horizontal="right" vertical="center" wrapText="1"/>
    </xf>
    <xf numFmtId="1" fontId="11" fillId="4" borderId="59" xfId="1" applyNumberFormat="1" applyFont="1" applyFill="1" applyBorder="1" applyAlignment="1">
      <alignment horizontal="right" vertical="center" wrapText="1"/>
    </xf>
    <xf numFmtId="1" fontId="11" fillId="3" borderId="60" xfId="1" applyNumberFormat="1" applyFont="1" applyFill="1" applyBorder="1" applyAlignment="1">
      <alignment horizontal="right" vertical="center" wrapText="1"/>
    </xf>
    <xf numFmtId="1" fontId="11" fillId="3" borderId="59" xfId="1" applyNumberFormat="1" applyFont="1" applyFill="1" applyBorder="1" applyAlignment="1">
      <alignment horizontal="right" vertical="center" wrapText="1"/>
    </xf>
    <xf numFmtId="1" fontId="12" fillId="5" borderId="59" xfId="1" applyNumberFormat="1" applyFont="1" applyFill="1" applyBorder="1" applyAlignment="1">
      <alignment horizontal="right" vertical="center" wrapText="1"/>
    </xf>
    <xf numFmtId="1" fontId="11" fillId="4" borderId="61" xfId="1" applyNumberFormat="1" applyFont="1" applyFill="1" applyBorder="1" applyAlignment="1">
      <alignment horizontal="right" vertical="center" wrapText="1"/>
    </xf>
    <xf numFmtId="1" fontId="11" fillId="3" borderId="61" xfId="1" applyNumberFormat="1" applyFont="1" applyFill="1" applyBorder="1" applyAlignment="1">
      <alignment horizontal="right" vertical="center" wrapText="1"/>
    </xf>
    <xf numFmtId="1" fontId="11" fillId="2" borderId="59" xfId="1" applyNumberFormat="1" applyFont="1" applyFill="1" applyBorder="1" applyAlignment="1">
      <alignment horizontal="right" vertical="center" wrapText="1"/>
    </xf>
    <xf numFmtId="1" fontId="11" fillId="4" borderId="57" xfId="1" applyNumberFormat="1" applyFont="1" applyFill="1" applyBorder="1" applyAlignment="1">
      <alignment horizontal="right" vertical="center" wrapText="1"/>
    </xf>
    <xf numFmtId="1" fontId="11" fillId="4" borderId="62" xfId="1" applyNumberFormat="1" applyFont="1" applyFill="1" applyBorder="1" applyAlignment="1">
      <alignment horizontal="center" vertical="center" wrapText="1"/>
    </xf>
    <xf numFmtId="1" fontId="11" fillId="4" borderId="60" xfId="1" applyNumberFormat="1" applyFont="1" applyFill="1" applyBorder="1" applyAlignment="1">
      <alignment vertical="center" wrapText="1"/>
    </xf>
    <xf numFmtId="1" fontId="11" fillId="4" borderId="58" xfId="1" applyNumberFormat="1" applyFont="1" applyFill="1" applyBorder="1" applyAlignment="1">
      <alignment vertical="center" wrapText="1"/>
    </xf>
    <xf numFmtId="1" fontId="11" fillId="4" borderId="63" xfId="1" applyNumberFormat="1" applyFont="1" applyFill="1" applyBorder="1" applyAlignment="1">
      <alignment vertical="center" wrapText="1"/>
    </xf>
    <xf numFmtId="1" fontId="11" fillId="2" borderId="64" xfId="1" applyNumberFormat="1" applyFont="1" applyFill="1" applyBorder="1" applyAlignment="1">
      <alignment horizontal="right" vertical="center" wrapText="1"/>
    </xf>
    <xf numFmtId="0" fontId="9" fillId="2" borderId="3" xfId="1" applyFont="1" applyFill="1" applyBorder="1"/>
    <xf numFmtId="0" fontId="5" fillId="0" borderId="0" xfId="1" applyFont="1" applyAlignment="1">
      <alignment horizontal="left" wrapText="1"/>
    </xf>
    <xf numFmtId="0" fontId="13" fillId="0" borderId="0" xfId="1" applyFont="1" applyAlignment="1">
      <alignment wrapText="1"/>
    </xf>
    <xf numFmtId="0" fontId="13" fillId="5" borderId="0" xfId="1" applyFont="1" applyFill="1" applyAlignment="1">
      <alignment wrapText="1"/>
    </xf>
    <xf numFmtId="0" fontId="13" fillId="5" borderId="0" xfId="1" applyFont="1" applyFill="1" applyAlignment="1">
      <alignment horizontal="center" vertical="center" wrapText="1"/>
    </xf>
    <xf numFmtId="0" fontId="14" fillId="0" borderId="0" xfId="1" applyFont="1" applyAlignment="1">
      <alignment wrapText="1"/>
    </xf>
    <xf numFmtId="0" fontId="14" fillId="5" borderId="0" xfId="1" applyFont="1" applyFill="1" applyAlignment="1">
      <alignment wrapText="1"/>
    </xf>
    <xf numFmtId="164" fontId="15" fillId="0" borderId="0" xfId="1" applyNumberFormat="1" applyFont="1" applyAlignment="1">
      <alignment horizontal="center"/>
    </xf>
    <xf numFmtId="0" fontId="15" fillId="0" borderId="0" xfId="1" applyFont="1" applyAlignment="1">
      <alignment wrapText="1"/>
    </xf>
    <xf numFmtId="0" fontId="15" fillId="0" borderId="0" xfId="1" applyFont="1" applyAlignment="1">
      <alignment horizontal="center"/>
    </xf>
    <xf numFmtId="0" fontId="15" fillId="5" borderId="0" xfId="1" applyFont="1" applyFill="1" applyAlignment="1">
      <alignment horizontal="center"/>
    </xf>
    <xf numFmtId="0" fontId="15" fillId="5" borderId="0" xfId="1" applyFont="1" applyFill="1" applyAlignment="1">
      <alignment horizontal="center" vertical="center"/>
    </xf>
    <xf numFmtId="0" fontId="15" fillId="0" borderId="0" xfId="1" applyFont="1"/>
    <xf numFmtId="0" fontId="15" fillId="5" borderId="0" xfId="1" applyFont="1" applyFill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0" fontId="16" fillId="0" borderId="0" xfId="1" applyFont="1" applyAlignment="1" applyProtection="1">
      <alignment horizontal="center"/>
      <protection locked="0"/>
    </xf>
    <xf numFmtId="0" fontId="9" fillId="2" borderId="4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3" xfId="1" applyNumberFormat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1" fontId="3" fillId="2" borderId="56" xfId="1" applyNumberFormat="1" applyFont="1" applyFill="1" applyBorder="1" applyAlignment="1">
      <alignment horizontal="center" vertical="center" wrapText="1"/>
    </xf>
    <xf numFmtId="1" fontId="3" fillId="2" borderId="5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LGBA/Municipalities/01.%20Database/04.%20MTEF/2022/02.%20Master%20-%20Tabling%20Dates%20-%202021%20MTR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 - Tabling Dates - 2021 MTREF"/>
      <sheetName val="FS - Tabling Dates - 2021 MTREF"/>
      <sheetName val="GT - Tabling Dates - 2021 MTREF"/>
      <sheetName val="KZ - Tabling Dates - 2021 MTREF"/>
      <sheetName val="LP - Tabling Dates - 2021 MTREF"/>
      <sheetName val="MP - Tabling Dates - 2021 MTREF"/>
      <sheetName val="NC - Tabling Dates - 2021 MTREF"/>
      <sheetName val="NW - Tabling Dates - 2021 MTREF"/>
      <sheetName val="WC - Tabling Dates - 2021 MTREF"/>
      <sheetName val="Sheet1"/>
      <sheetName val="New Muni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  <cell r="E2" t="str">
            <v>Buffalo City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  <cell r="E3" t="str">
            <v>Cape Town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  <cell r="E4" t="str">
            <v>West Coast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  <cell r="E5" t="str">
            <v>Sarah Baartman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  <cell r="E6" t="str">
            <v>Amathole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  <cell r="E7" t="str">
            <v>Chris Hani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  <cell r="E8" t="str">
            <v>Joe Gqabi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  <cell r="E9" t="str">
            <v>O .R. Tambo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  <cell r="E10" t="str">
            <v>Xhariep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  <cell r="E11" t="str">
            <v>Lejweleputswa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  <cell r="E12" t="str">
            <v>Thabo Mofutsanyana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  <cell r="E13" t="str">
            <v>Cape Winelands DM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  <cell r="E14" t="str">
            <v>Fezile Dabi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  <cell r="E15" t="str">
            <v>Ugu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  <cell r="E16" t="str">
            <v>uMgungundlovu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  <cell r="E17" t="str">
            <v>Uthukela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  <cell r="E18" t="str">
            <v>Umzinyathi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  <cell r="E19" t="str">
            <v>Amajuba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  <cell r="E20" t="str">
            <v>Zululand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  <cell r="E21" t="str">
            <v>Umkhanyakude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  <cell r="E22" t="str">
            <v>King Cetshwayo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  <cell r="E23" t="str">
            <v>iLembe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  <cell r="E24" t="str">
            <v>Overberg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  <cell r="E25" t="str">
            <v>Gert Sibande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  <cell r="E26" t="str">
            <v>Nkangala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  <cell r="E27" t="str">
            <v>Ehlanzeni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  <cell r="E28" t="str">
            <v>Mopani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  <cell r="E29" t="str">
            <v>Vhembe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  <cell r="E30" t="str">
            <v>Capricorn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  <cell r="E31" t="str">
            <v>Waterberg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  <cell r="E32" t="str">
            <v>Bojanala Platinum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  <cell r="E33" t="str">
            <v>Ngaka Modiri Molema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  <cell r="E34" t="str">
            <v>Dr Ruth Segomotsi Mompati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  <cell r="E35" t="str">
            <v>Eden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  <cell r="E36" t="str">
            <v>Dr Kenneth Kaunda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  <cell r="E37" t="str">
            <v>Sedibeng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  <cell r="E38" t="str">
            <v>Harry Gwala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  <cell r="E39" t="str">
            <v>Alfred Nzo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  <cell r="E40" t="str">
            <v>John Taolo Gaetsewe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  <cell r="E41" t="str">
            <v>Sekhukhune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  <cell r="E42" t="str">
            <v>West Rand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  <cell r="E43" t="str">
            <v>Central Karoo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  <cell r="E44" t="str">
            <v>Namakwa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  <cell r="E45" t="str">
            <v>Pixley Ka Seme (Nc)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  <cell r="E46" t="str">
            <v>Z F Mgcawu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  <cell r="E47" t="str">
            <v>Frances Baard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  <cell r="E48" t="str">
            <v>Dr Beyers Naude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  <cell r="E49" t="str">
            <v>Blue Crane Route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  <cell r="E50" t="str">
            <v>Makana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  <cell r="E51" t="str">
            <v>Ndlambe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  <cell r="E52" t="str">
            <v>Sundays River Valley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  <cell r="E53" t="str">
            <v>Kouga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  <cell r="E54" t="str">
            <v>Kou-Kamma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  <cell r="E55" t="str">
            <v>Mbhashe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  <cell r="E56" t="str">
            <v>Mnquma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  <cell r="E57" t="str">
            <v>Great Kei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  <cell r="E58" t="str">
            <v>Amahlathi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  <cell r="E59" t="str">
            <v>Ngqushwa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  <cell r="E60" t="str">
            <v>Raymond Mhlaba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  <cell r="E61" t="str">
            <v>Inxuba Yethemba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  <cell r="E62" t="str">
            <v>Intsika Yethu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  <cell r="E63" t="str">
            <v>Emalahleni (Ec)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  <cell r="E64" t="str">
            <v>Engcobo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  <cell r="E65" t="str">
            <v>Sakhisizwe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  <cell r="E66" t="str">
            <v>Enoch Mgijima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  <cell r="E67" t="str">
            <v>Elundini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  <cell r="E68" t="str">
            <v>Senqu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  <cell r="E69" t="str">
            <v>Walter Sisulu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  <cell r="E70" t="str">
            <v>Ngquza Hills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  <cell r="E71" t="str">
            <v>Port St Johns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  <cell r="E72" t="str">
            <v>Nyandeni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  <cell r="E73" t="str">
            <v>Mhlontlo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  <cell r="E74" t="str">
            <v>King Sabata Dalindyebo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  <cell r="E75" t="str">
            <v>Matatiele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  <cell r="E76" t="str">
            <v>Umzimvubu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  <cell r="E77" t="str">
            <v>Mbizana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  <cell r="E78" t="str">
            <v>Ntabankulu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  <cell r="E79" t="str">
            <v>Ekurhuleni Metro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  <cell r="E80" t="str">
            <v>eThekwini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  <cell r="E81" t="str">
            <v>Letsemeng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  <cell r="E82" t="str">
            <v>Kopanong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  <cell r="E83" t="str">
            <v>Mohokare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  <cell r="E84" t="str">
            <v>Masilonyana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  <cell r="E85" t="str">
            <v>Tokologo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  <cell r="E86" t="str">
            <v>Tswelopele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  <cell r="E87" t="str">
            <v>Matjhabeng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  <cell r="E88" t="str">
            <v>Nala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  <cell r="E89" t="str">
            <v>Setsoto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  <cell r="E90" t="str">
            <v>Dihlabeng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  <cell r="E91" t="str">
            <v>Nketoana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  <cell r="E92" t="str">
            <v>Maluti-a-Phofung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  <cell r="E93" t="str">
            <v>Phumelela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  <cell r="E94" t="str">
            <v>Mantsopa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  <cell r="E95" t="str">
            <v>Moqhaka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  <cell r="E96" t="str">
            <v>Ngwathe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  <cell r="E97" t="str">
            <v>Metsimaholo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  <cell r="E98" t="str">
            <v>Mafube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  <cell r="E99" t="str">
            <v>Emfuleni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  <cell r="E100" t="str">
            <v>Midvaal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  <cell r="E101" t="str">
            <v>Lesedi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  <cell r="E102" t="str">
            <v>Mogale City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  <cell r="E103" t="str">
            <v>Merafong City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  <cell r="E104" t="str">
            <v>Rand West City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  <cell r="E105" t="str">
            <v>City Of Johannesburg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  <cell r="E106" t="str">
            <v>Umdoni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  <cell r="E107" t="str">
            <v>Umzumbe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  <cell r="E108" t="str">
            <v>uMuziwabantu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  <cell r="E109" t="str">
            <v>Ray Nkonyeni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  <cell r="E110" t="str">
            <v>uMshwathi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  <cell r="E111" t="str">
            <v>uMngeni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  <cell r="E112" t="str">
            <v>Mpofana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  <cell r="E113" t="str">
            <v>Impendle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  <cell r="E114" t="str">
            <v>Msunduzi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  <cell r="E115" t="str">
            <v>Mkhambathini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  <cell r="E116" t="str">
            <v>Richmond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  <cell r="E117" t="str">
            <v>Okhahlamba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  <cell r="E118" t="str">
            <v>Inkosi Langalibalele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  <cell r="E119" t="str">
            <v>Alfred Duma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  <cell r="E120" t="str">
            <v>Endumeni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  <cell r="E121" t="str">
            <v>Nquthu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  <cell r="E122" t="str">
            <v>Msinga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  <cell r="E123" t="str">
            <v>Umvoti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  <cell r="E124" t="str">
            <v>Newcastle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  <cell r="E125" t="str">
            <v>eMadlangeni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  <cell r="E126" t="str">
            <v>Dannhauser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  <cell r="E127" t="str">
            <v>eDumbe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  <cell r="E128" t="str">
            <v>uPhongolo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  <cell r="E129" t="str">
            <v>Abaqulusi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  <cell r="E130" t="str">
            <v>Nongoma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  <cell r="E131" t="str">
            <v>Ulundi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  <cell r="E132" t="str">
            <v>Umhlabuyalingana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  <cell r="E133" t="str">
            <v>Jozini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  <cell r="E134" t="str">
            <v>Mtubatuba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  <cell r="E135" t="str">
            <v>The New Big 5 False Bay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  <cell r="E136" t="str">
            <v>Mfolozi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  <cell r="E137" t="str">
            <v>uMhlathuze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  <cell r="E138" t="str">
            <v>uMlalazi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  <cell r="E139" t="str">
            <v>Mthonjaneni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  <cell r="E140" t="str">
            <v>Nkandla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  <cell r="E141" t="str">
            <v>Mandeni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  <cell r="E142" t="str">
            <v>KwaDukuza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  <cell r="E143" t="str">
            <v>Ndwedwe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  <cell r="E144" t="str">
            <v>Maphumulo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  <cell r="E145" t="str">
            <v>Greater Kokstad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  <cell r="E146" t="str">
            <v>Ubuhlebezwe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  <cell r="E147" t="str">
            <v>Umzimkhulu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  <cell r="E148" t="str">
            <v>Dr Nkosazana Dlamini Zuma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  <cell r="E149" t="str">
            <v>Greater Giyani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  <cell r="E150" t="str">
            <v>Greater Letaba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  <cell r="E151" t="str">
            <v>Greater Tzaneen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  <cell r="E152" t="str">
            <v>Ba-Phalaborwa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  <cell r="E153" t="str">
            <v>Maruleng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  <cell r="E154" t="str">
            <v>Musina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  <cell r="E155" t="str">
            <v>Thulamela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  <cell r="E156" t="str">
            <v>Makhado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  <cell r="E157" t="str">
            <v>Makhado-Thulamela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  <cell r="E158" t="str">
            <v>Blouberg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  <cell r="E159" t="str">
            <v>Molemole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  <cell r="E160" t="str">
            <v>Polokwane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  <cell r="E161" t="str">
            <v>Lepelle-Nkumpi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  <cell r="E162" t="str">
            <v>Thabazimbi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  <cell r="E163" t="str">
            <v>Lephalale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  <cell r="E164" t="str">
            <v>Bela Bela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  <cell r="E165" t="str">
            <v>Mogalakwena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  <cell r="E166" t="str">
            <v>Modimolle-Mookgopong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  <cell r="E167" t="str">
            <v>Ephraim Mogale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  <cell r="E168" t="str">
            <v>Elias Motsoaledi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  <cell r="E169" t="str">
            <v>Makhuduthamaga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  <cell r="E170" t="str">
            <v>Fetakgomo-Greater Tubatse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  <cell r="E171" t="str">
            <v>Mangaung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  <cell r="E172" t="str">
            <v>Albert Luthuli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  <cell r="E173" t="str">
            <v>Msukaligwa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  <cell r="E174" t="str">
            <v>Mkhondo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  <cell r="E175" t="str">
            <v>Pixley Ka Seme (MP)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  <cell r="E176" t="str">
            <v>Lekwa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  <cell r="E177" t="str">
            <v>Dipaleseng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  <cell r="E178" t="str">
            <v>Govan Mbeki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  <cell r="E179" t="str">
            <v>Victor Khanye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  <cell r="E180" t="str">
            <v>Emalahleni (Mp)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  <cell r="E181" t="str">
            <v>Steve Tshwete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  <cell r="E182" t="str">
            <v>Emakhazeni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  <cell r="E183" t="str">
            <v>Thembisile Hani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  <cell r="E184" t="str">
            <v>Dr J.S. Moroka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  <cell r="E185" t="str">
            <v>Thaba Chweu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  <cell r="E186" t="str">
            <v>Nkomazi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  <cell r="E187" t="str">
            <v>Bushbuckridge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  <cell r="E188" t="str">
            <v>City of Mbombela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  <cell r="E189" t="str">
            <v>Richtersveld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  <cell r="E190" t="str">
            <v>Nama Khoi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  <cell r="E191" t="str">
            <v>Kamiesberg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  <cell r="E192" t="str">
            <v>Hantam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  <cell r="E193" t="str">
            <v>Karoo Hoogland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  <cell r="E194" t="str">
            <v>Khai-Ma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  <cell r="E195" t="str">
            <v>Ubuntu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  <cell r="E196" t="str">
            <v>Umsobomvu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  <cell r="E197" t="str">
            <v>Emthanjeni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  <cell r="E198" t="str">
            <v>Kareeberg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  <cell r="E199" t="str">
            <v>Renosterberg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  <cell r="E200" t="str">
            <v>Thembelihle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  <cell r="E201" t="str">
            <v>Siyathemba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  <cell r="E202" t="str">
            <v>Siyancuma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  <cell r="E203" t="str">
            <v>!Kai! Garib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  <cell r="E204" t="str">
            <v>!Kheis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  <cell r="E205" t="str">
            <v>Tsantsabane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  <cell r="E206" t="str">
            <v>Kgatelopele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  <cell r="E207" t="str">
            <v>Dawid Kruiper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  <cell r="E208" t="str">
            <v>Sol Plaatje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  <cell r="E209" t="str">
            <v>Dikgatlong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  <cell r="E210" t="str">
            <v>Magareng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  <cell r="E211" t="str">
            <v>Phokwane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  <cell r="E212" t="str">
            <v>Joe Morolong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  <cell r="E213" t="str">
            <v>Ga-Segonyana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  <cell r="E214" t="str">
            <v>Gamagara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  <cell r="E215" t="str">
            <v>Nelson Mandela Bay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  <cell r="E216" t="str">
            <v>Moretele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  <cell r="E217" t="str">
            <v>Madibeng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  <cell r="E218" t="str">
            <v>Rustenburg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  <cell r="E219" t="str">
            <v>Kgetlengrivier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  <cell r="E220" t="str">
            <v>Moses Kotane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  <cell r="E221" t="str">
            <v>Ratlou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  <cell r="E222" t="str">
            <v>Tswaing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  <cell r="E223" t="str">
            <v>Mafikeng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  <cell r="E224" t="str">
            <v>Ditsobotla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  <cell r="E225" t="str">
            <v>Ramotshere Moiloa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  <cell r="E226" t="str">
            <v>Naledi (Nw)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  <cell r="E227" t="str">
            <v>Mamusa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  <cell r="E228" t="str">
            <v>Greater Taung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  <cell r="E229" t="str">
            <v>Lekwa-Teemane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  <cell r="E230" t="str">
            <v>Kagisano-Molopo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  <cell r="E231" t="str">
            <v>City Of Matlosana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  <cell r="E232" t="str">
            <v>Maquassi Hills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  <cell r="E233" t="str">
            <v>Tlokwe-Ventersdorp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  <cell r="E234" t="str">
            <v>City Of Tshwane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  <cell r="E235" t="str">
            <v>Matzikama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  <cell r="E236" t="str">
            <v>Cederberg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  <cell r="E237" t="str">
            <v>Bergrivier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  <cell r="E238" t="str">
            <v>Saldanha Bay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  <cell r="E239" t="str">
            <v>Swartland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  <cell r="E240" t="str">
            <v>Witzenberg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  <cell r="E241" t="str">
            <v>Drakenstein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  <cell r="E242" t="str">
            <v>Stellenbosch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  <cell r="E243" t="str">
            <v>Breede Valley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  <cell r="E244" t="str">
            <v>Langeberg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  <cell r="E245" t="str">
            <v>Theewaterskloof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  <cell r="E246" t="str">
            <v>Overstrand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  <cell r="E247" t="str">
            <v>Cape Agulhas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  <cell r="E248" t="str">
            <v>Swellendam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  <cell r="E249" t="str">
            <v>Kannaland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  <cell r="E250" t="str">
            <v>Hessequa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  <cell r="E251" t="str">
            <v>Mossel Bay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  <cell r="E252" t="str">
            <v>George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  <cell r="E253" t="str">
            <v>Oudtshoorn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  <cell r="E254" t="str">
            <v>Bitou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  <cell r="E255" t="str">
            <v>Knysna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  <cell r="E256" t="str">
            <v>Laingsburg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  <cell r="E257" t="str">
            <v>Prince Albert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  <cell r="E258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CG129"/>
  <sheetViews>
    <sheetView showGridLines="0" tabSelected="1" view="pageBreakPreview" zoomScale="85" zoomScaleNormal="80" zoomScaleSheetLayoutView="85" workbookViewId="0">
      <selection activeCell="D30" sqref="D30"/>
    </sheetView>
  </sheetViews>
  <sheetFormatPr defaultColWidth="9.1796875" defaultRowHeight="12.5" x14ac:dyDescent="0.25"/>
  <cols>
    <col min="1" max="1" width="24.81640625" style="11" customWidth="1"/>
    <col min="2" max="2" width="9.453125" style="140" customWidth="1"/>
    <col min="3" max="3" width="13" style="141" customWidth="1"/>
    <col min="4" max="4" width="32.26953125" style="140" customWidth="1"/>
    <col min="5" max="5" width="23.7265625" style="140" hidden="1" customWidth="1"/>
    <col min="6" max="6" width="27.26953125" style="140" hidden="1" customWidth="1"/>
    <col min="7" max="7" width="16.26953125" style="141" bestFit="1" customWidth="1"/>
    <col min="8" max="8" width="24.7265625" style="140" customWidth="1"/>
    <col min="9" max="9" width="26.7265625" style="140" hidden="1" customWidth="1"/>
    <col min="10" max="10" width="28.54296875" style="140" hidden="1" customWidth="1"/>
    <col min="11" max="11" width="16.54296875" style="140" customWidth="1"/>
    <col min="12" max="12" width="24.7265625" style="140" customWidth="1"/>
    <col min="13" max="13" width="14.54296875" style="140" customWidth="1"/>
    <col min="14" max="14" width="13.7265625" style="140" customWidth="1"/>
    <col min="15" max="15" width="13.453125" style="140" bestFit="1" customWidth="1"/>
    <col min="16" max="16" width="15.7265625" style="140" bestFit="1" customWidth="1"/>
    <col min="17" max="19" width="11" style="140" customWidth="1"/>
    <col min="20" max="21" width="12.81640625" style="140" customWidth="1"/>
    <col min="22" max="22" width="25.26953125" style="140" customWidth="1"/>
    <col min="23" max="27" width="9.1796875" style="11"/>
    <col min="28" max="28" width="9.1796875" style="11" customWidth="1"/>
    <col min="29" max="16384" width="9.1796875" style="11"/>
  </cols>
  <sheetData>
    <row r="1" spans="1:33" s="1" customFormat="1" ht="18" x14ac:dyDescent="0.4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s="1" customFormat="1" ht="18" hidden="1" x14ac:dyDescent="0.4">
      <c r="B2" s="2"/>
      <c r="C2" s="3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3" ht="16.5" customHeight="1" x14ac:dyDescent="0.35">
      <c r="A3" s="4" t="s">
        <v>1</v>
      </c>
      <c r="B3" s="5"/>
      <c r="C3" s="6"/>
      <c r="D3" s="7"/>
      <c r="E3" s="7"/>
      <c r="F3" s="7"/>
      <c r="G3" s="6"/>
      <c r="H3" s="8"/>
      <c r="I3" s="8"/>
      <c r="J3" s="8"/>
      <c r="K3" s="9"/>
      <c r="L3" s="10"/>
      <c r="M3" s="9"/>
      <c r="N3" s="9"/>
      <c r="O3" s="9"/>
      <c r="P3" s="9"/>
      <c r="Q3" s="9"/>
      <c r="R3" s="143" t="s">
        <v>3</v>
      </c>
      <c r="S3" s="143" t="s">
        <v>4</v>
      </c>
      <c r="T3" s="9"/>
      <c r="U3" s="9"/>
      <c r="V3" s="9"/>
      <c r="W3" s="11" t="s">
        <v>2</v>
      </c>
      <c r="X3" s="12" t="s">
        <v>3</v>
      </c>
      <c r="Y3" s="13" t="s">
        <v>4</v>
      </c>
      <c r="Z3" s="14">
        <v>0</v>
      </c>
      <c r="AA3" s="14">
        <f t="shared" ref="AA3:AF3" si="0">Z3+1</f>
        <v>1</v>
      </c>
      <c r="AB3" s="14">
        <f t="shared" si="0"/>
        <v>2</v>
      </c>
      <c r="AC3" s="14">
        <f t="shared" si="0"/>
        <v>3</v>
      </c>
      <c r="AD3" s="14">
        <f t="shared" si="0"/>
        <v>4</v>
      </c>
      <c r="AE3" s="14">
        <f t="shared" si="0"/>
        <v>5</v>
      </c>
      <c r="AF3" s="14">
        <f t="shared" si="0"/>
        <v>6</v>
      </c>
      <c r="AG3" s="13" t="s">
        <v>5</v>
      </c>
    </row>
    <row r="4" spans="1:33" s="21" customFormat="1" ht="3" customHeight="1" x14ac:dyDescent="0.3">
      <c r="A4" s="15"/>
      <c r="B4" s="16"/>
      <c r="C4" s="17"/>
      <c r="D4" s="18"/>
      <c r="E4" s="18"/>
      <c r="F4" s="18"/>
      <c r="G4" s="17"/>
      <c r="H4" s="19"/>
      <c r="I4" s="19"/>
      <c r="J4" s="19"/>
      <c r="K4" s="16"/>
      <c r="L4" s="20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33" s="21" customFormat="1" ht="55.5" customHeight="1" x14ac:dyDescent="0.3">
      <c r="A5" s="146" t="s">
        <v>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33" s="23" customFormat="1" ht="19.5" customHeight="1" thickBot="1" x14ac:dyDescent="0.4">
      <c r="A6" s="22" t="s">
        <v>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33" s="23" customFormat="1" ht="115.5" customHeight="1" x14ac:dyDescent="0.35">
      <c r="A7" s="24" t="s">
        <v>8</v>
      </c>
      <c r="B7" s="25" t="s">
        <v>9</v>
      </c>
      <c r="C7" s="26" t="s">
        <v>10</v>
      </c>
      <c r="D7" s="27" t="s">
        <v>11</v>
      </c>
      <c r="E7" s="28" t="s">
        <v>12</v>
      </c>
      <c r="F7" s="28" t="s">
        <v>13</v>
      </c>
      <c r="G7" s="29" t="s">
        <v>14</v>
      </c>
      <c r="H7" s="27" t="s">
        <v>15</v>
      </c>
      <c r="I7" s="28" t="s">
        <v>16</v>
      </c>
      <c r="J7" s="28" t="s">
        <v>17</v>
      </c>
      <c r="K7" s="30" t="s">
        <v>18</v>
      </c>
      <c r="L7" s="31" t="s">
        <v>19</v>
      </c>
      <c r="M7" s="32" t="s">
        <v>20</v>
      </c>
      <c r="N7" s="148" t="s">
        <v>21</v>
      </c>
      <c r="O7" s="149"/>
      <c r="P7" s="149"/>
      <c r="Q7" s="149"/>
      <c r="R7" s="149"/>
      <c r="S7" s="150"/>
      <c r="T7" s="151" t="s">
        <v>22</v>
      </c>
      <c r="U7" s="152"/>
      <c r="V7" s="33" t="s">
        <v>23</v>
      </c>
    </row>
    <row r="8" spans="1:33" s="23" customFormat="1" ht="46.5" x14ac:dyDescent="0.35">
      <c r="A8" s="34"/>
      <c r="B8" s="35"/>
      <c r="C8" s="36" t="s">
        <v>24</v>
      </c>
      <c r="D8" s="37"/>
      <c r="E8" s="38"/>
      <c r="F8" s="38"/>
      <c r="G8" s="36" t="s">
        <v>24</v>
      </c>
      <c r="H8" s="37"/>
      <c r="I8" s="38"/>
      <c r="J8" s="38"/>
      <c r="K8" s="39" t="s">
        <v>25</v>
      </c>
      <c r="L8" s="40"/>
      <c r="M8" s="41"/>
      <c r="N8" s="42" t="s">
        <v>26</v>
      </c>
      <c r="O8" s="42" t="s">
        <v>27</v>
      </c>
      <c r="P8" s="42" t="s">
        <v>28</v>
      </c>
      <c r="Q8" s="42" t="s">
        <v>29</v>
      </c>
      <c r="R8" s="42" t="s">
        <v>30</v>
      </c>
      <c r="S8" s="43" t="s">
        <v>31</v>
      </c>
      <c r="T8" s="44" t="s">
        <v>32</v>
      </c>
      <c r="U8" s="44" t="s">
        <v>33</v>
      </c>
      <c r="V8" s="45" t="s">
        <v>25</v>
      </c>
    </row>
    <row r="9" spans="1:33" s="23" customFormat="1" ht="15.5" x14ac:dyDescent="0.35">
      <c r="A9" s="46"/>
      <c r="B9" s="47"/>
      <c r="C9" s="48"/>
      <c r="D9" s="49"/>
      <c r="E9" s="50"/>
      <c r="F9" s="50"/>
      <c r="G9" s="48"/>
      <c r="H9" s="51"/>
      <c r="I9" s="50"/>
      <c r="J9" s="50"/>
      <c r="K9" s="48"/>
      <c r="L9" s="52"/>
      <c r="M9" s="53"/>
      <c r="N9" s="54"/>
      <c r="O9" s="54"/>
      <c r="P9" s="54"/>
      <c r="Q9" s="54"/>
      <c r="R9" s="54"/>
      <c r="S9" s="55"/>
      <c r="T9" s="153" t="s">
        <v>25</v>
      </c>
      <c r="U9" s="154"/>
      <c r="V9" s="56"/>
    </row>
    <row r="10" spans="1:33" s="73" customFormat="1" ht="15.5" x14ac:dyDescent="0.35">
      <c r="A10" s="57" t="str">
        <f>VLOOKUP($B10,[1]Sheet2!$B$2:$E$258,2,FALSE)</f>
        <v>Moretele</v>
      </c>
      <c r="B10" s="58" t="s">
        <v>34</v>
      </c>
      <c r="C10" s="59">
        <v>44285</v>
      </c>
      <c r="D10" s="60" t="s">
        <v>2</v>
      </c>
      <c r="E10" s="61"/>
      <c r="F10" s="61"/>
      <c r="G10" s="62">
        <v>44344</v>
      </c>
      <c r="H10" s="63" t="s">
        <v>2</v>
      </c>
      <c r="I10" s="61"/>
      <c r="J10" s="61"/>
      <c r="K10" s="64" t="s">
        <v>3</v>
      </c>
      <c r="L10" s="65" t="s">
        <v>2</v>
      </c>
      <c r="M10" s="66">
        <v>2</v>
      </c>
      <c r="N10" s="67">
        <v>44104</v>
      </c>
      <c r="O10" s="68">
        <v>44252</v>
      </c>
      <c r="P10" s="69"/>
      <c r="Q10" s="69"/>
      <c r="R10" s="69"/>
      <c r="S10" s="70"/>
      <c r="T10" s="59" t="s">
        <v>3</v>
      </c>
      <c r="U10" s="71" t="s">
        <v>3</v>
      </c>
      <c r="V10" s="72" t="s">
        <v>3</v>
      </c>
    </row>
    <row r="11" spans="1:33" s="73" customFormat="1" ht="15.5" x14ac:dyDescent="0.35">
      <c r="A11" s="74" t="str">
        <f>VLOOKUP($B11,[1]Sheet2!$B$2:$E$258,2,FALSE)</f>
        <v>Madibeng</v>
      </c>
      <c r="B11" s="75" t="s">
        <v>35</v>
      </c>
      <c r="C11" s="76">
        <v>44285</v>
      </c>
      <c r="D11" s="77" t="s">
        <v>2</v>
      </c>
      <c r="E11" s="78"/>
      <c r="F11" s="78"/>
      <c r="G11" s="79">
        <v>44347</v>
      </c>
      <c r="H11" s="80" t="s">
        <v>2</v>
      </c>
      <c r="I11" s="78"/>
      <c r="J11" s="78"/>
      <c r="K11" s="81" t="s">
        <v>3</v>
      </c>
      <c r="L11" s="82" t="s">
        <v>2</v>
      </c>
      <c r="M11" s="83">
        <v>3</v>
      </c>
      <c r="N11" s="84">
        <v>44104</v>
      </c>
      <c r="O11" s="85">
        <v>44250</v>
      </c>
      <c r="P11" s="86">
        <v>44347</v>
      </c>
      <c r="Q11" s="86"/>
      <c r="R11" s="86"/>
      <c r="S11" s="87"/>
      <c r="T11" s="76" t="s">
        <v>3</v>
      </c>
      <c r="U11" s="88" t="s">
        <v>3</v>
      </c>
      <c r="V11" s="89" t="s">
        <v>3</v>
      </c>
    </row>
    <row r="12" spans="1:33" s="73" customFormat="1" ht="15.5" x14ac:dyDescent="0.35">
      <c r="A12" s="90" t="str">
        <f>VLOOKUP($B12,[1]Sheet2!$B$2:$E$258,2,FALSE)</f>
        <v>Rustenburg</v>
      </c>
      <c r="B12" s="91" t="s">
        <v>36</v>
      </c>
      <c r="C12" s="92" t="s">
        <v>56</v>
      </c>
      <c r="D12" s="93" t="s">
        <v>2</v>
      </c>
      <c r="E12" s="94"/>
      <c r="F12" s="94"/>
      <c r="G12" s="95" t="s">
        <v>57</v>
      </c>
      <c r="H12" s="96" t="s">
        <v>2</v>
      </c>
      <c r="I12" s="94"/>
      <c r="J12" s="94"/>
      <c r="K12" s="94" t="s">
        <v>3</v>
      </c>
      <c r="L12" s="97" t="s">
        <v>2</v>
      </c>
      <c r="M12" s="98">
        <v>2</v>
      </c>
      <c r="N12" s="99" t="s">
        <v>58</v>
      </c>
      <c r="O12" s="100" t="s">
        <v>59</v>
      </c>
      <c r="P12" s="101"/>
      <c r="Q12" s="101"/>
      <c r="R12" s="101"/>
      <c r="S12" s="102"/>
      <c r="T12" s="92"/>
      <c r="U12" s="103"/>
      <c r="V12" s="104"/>
    </row>
    <row r="13" spans="1:33" s="73" customFormat="1" ht="15.5" x14ac:dyDescent="0.35">
      <c r="A13" s="74" t="str">
        <f>VLOOKUP($B13,[1]Sheet2!$B$2:$E$258,2,FALSE)</f>
        <v>Kgetlengrivier</v>
      </c>
      <c r="B13" s="75" t="s">
        <v>37</v>
      </c>
      <c r="C13" s="76">
        <v>44285</v>
      </c>
      <c r="D13" s="77" t="s">
        <v>2</v>
      </c>
      <c r="E13" s="78"/>
      <c r="F13" s="78"/>
      <c r="G13" s="79">
        <v>44347</v>
      </c>
      <c r="H13" s="80" t="s">
        <v>2</v>
      </c>
      <c r="I13" s="78"/>
      <c r="J13" s="78"/>
      <c r="K13" s="81" t="s">
        <v>3</v>
      </c>
      <c r="L13" s="82" t="s">
        <v>2</v>
      </c>
      <c r="M13" s="83">
        <v>2</v>
      </c>
      <c r="N13" s="84">
        <v>44104</v>
      </c>
      <c r="O13" s="85">
        <v>44253</v>
      </c>
      <c r="P13" s="86"/>
      <c r="Q13" s="86"/>
      <c r="R13" s="86"/>
      <c r="S13" s="87"/>
      <c r="T13" s="76" t="s">
        <v>4</v>
      </c>
      <c r="U13" s="88" t="s">
        <v>3</v>
      </c>
      <c r="V13" s="89" t="s">
        <v>3</v>
      </c>
    </row>
    <row r="14" spans="1:33" s="73" customFormat="1" ht="15.5" x14ac:dyDescent="0.35">
      <c r="A14" s="74" t="str">
        <f>VLOOKUP($B14,[1]Sheet2!$B$2:$E$258,2,FALSE)</f>
        <v>Moses Kotane</v>
      </c>
      <c r="B14" s="75" t="s">
        <v>38</v>
      </c>
      <c r="C14" s="76">
        <v>44285</v>
      </c>
      <c r="D14" s="77" t="s">
        <v>2</v>
      </c>
      <c r="E14" s="78"/>
      <c r="F14" s="78"/>
      <c r="G14" s="79">
        <v>44342</v>
      </c>
      <c r="H14" s="80" t="s">
        <v>2</v>
      </c>
      <c r="I14" s="78"/>
      <c r="J14" s="78"/>
      <c r="K14" s="81" t="s">
        <v>3</v>
      </c>
      <c r="L14" s="82" t="s">
        <v>2</v>
      </c>
      <c r="M14" s="83">
        <v>2</v>
      </c>
      <c r="N14" s="84">
        <v>44097</v>
      </c>
      <c r="O14" s="85">
        <v>44253</v>
      </c>
      <c r="P14" s="86"/>
      <c r="Q14" s="86"/>
      <c r="R14" s="86"/>
      <c r="S14" s="87"/>
      <c r="T14" s="76" t="s">
        <v>3</v>
      </c>
      <c r="U14" s="88" t="s">
        <v>3</v>
      </c>
      <c r="V14" s="89" t="s">
        <v>4</v>
      </c>
    </row>
    <row r="15" spans="1:33" s="73" customFormat="1" ht="31" x14ac:dyDescent="0.35">
      <c r="A15" s="74" t="str">
        <f>VLOOKUP($B15,[1]Sheet2!$B$2:$E$258,2,FALSE)</f>
        <v>Bojanala Platinum</v>
      </c>
      <c r="B15" s="75" t="s">
        <v>39</v>
      </c>
      <c r="C15" s="76">
        <v>44292</v>
      </c>
      <c r="D15" s="144" t="s">
        <v>60</v>
      </c>
      <c r="E15" s="78"/>
      <c r="F15" s="78"/>
      <c r="G15" s="79">
        <v>44347</v>
      </c>
      <c r="H15" s="80" t="s">
        <v>2</v>
      </c>
      <c r="I15" s="78"/>
      <c r="J15" s="78"/>
      <c r="K15" s="81" t="s">
        <v>3</v>
      </c>
      <c r="L15" s="82" t="s">
        <v>2</v>
      </c>
      <c r="M15" s="83">
        <v>2</v>
      </c>
      <c r="N15" s="84">
        <v>44102</v>
      </c>
      <c r="O15" s="85">
        <v>44252</v>
      </c>
      <c r="P15" s="86"/>
      <c r="Q15" s="86"/>
      <c r="R15" s="86"/>
      <c r="S15" s="87"/>
      <c r="T15" s="76" t="s">
        <v>4</v>
      </c>
      <c r="U15" s="88" t="s">
        <v>3</v>
      </c>
      <c r="V15" s="89" t="s">
        <v>3</v>
      </c>
    </row>
    <row r="16" spans="1:33" s="73" customFormat="1" ht="15.5" x14ac:dyDescent="0.35">
      <c r="A16" s="74" t="str">
        <f>VLOOKUP($B16,[1]Sheet2!$B$2:$E$258,2,FALSE)</f>
        <v>Ratlou</v>
      </c>
      <c r="B16" s="75" t="s">
        <v>40</v>
      </c>
      <c r="C16" s="76">
        <v>44286</v>
      </c>
      <c r="D16" s="77" t="s">
        <v>2</v>
      </c>
      <c r="E16" s="78"/>
      <c r="F16" s="78"/>
      <c r="G16" s="79">
        <v>44347</v>
      </c>
      <c r="H16" s="80" t="s">
        <v>2</v>
      </c>
      <c r="I16" s="78"/>
      <c r="J16" s="78"/>
      <c r="K16" s="81" t="s">
        <v>3</v>
      </c>
      <c r="L16" s="82" t="s">
        <v>2</v>
      </c>
      <c r="M16" s="83">
        <v>3</v>
      </c>
      <c r="N16" s="76">
        <v>44104</v>
      </c>
      <c r="O16" s="85">
        <v>44253</v>
      </c>
      <c r="P16" s="86">
        <v>44377</v>
      </c>
      <c r="Q16" s="86"/>
      <c r="R16" s="86"/>
      <c r="S16" s="87"/>
      <c r="T16" s="76" t="s">
        <v>3</v>
      </c>
      <c r="U16" s="88" t="s">
        <v>3</v>
      </c>
      <c r="V16" s="89" t="s">
        <v>4</v>
      </c>
    </row>
    <row r="17" spans="1:22" s="73" customFormat="1" ht="31" x14ac:dyDescent="0.35">
      <c r="A17" s="74" t="str">
        <f>VLOOKUP($B17,[1]Sheet2!$B$2:$E$258,2,FALSE)</f>
        <v>Tswaing</v>
      </c>
      <c r="B17" s="75" t="s">
        <v>41</v>
      </c>
      <c r="C17" s="76">
        <v>44294</v>
      </c>
      <c r="D17" s="144" t="s">
        <v>61</v>
      </c>
      <c r="E17" s="78"/>
      <c r="F17" s="78"/>
      <c r="G17" s="79">
        <v>44375</v>
      </c>
      <c r="H17" s="80" t="s">
        <v>2</v>
      </c>
      <c r="I17" s="78"/>
      <c r="J17" s="78"/>
      <c r="K17" s="81" t="s">
        <v>3</v>
      </c>
      <c r="L17" s="82" t="s">
        <v>2</v>
      </c>
      <c r="M17" s="83">
        <v>1</v>
      </c>
      <c r="N17" s="84">
        <v>44104</v>
      </c>
      <c r="O17" s="85"/>
      <c r="P17" s="86"/>
      <c r="Q17" s="86"/>
      <c r="R17" s="86"/>
      <c r="S17" s="87"/>
      <c r="T17" s="76" t="s">
        <v>3</v>
      </c>
      <c r="U17" s="88" t="s">
        <v>3</v>
      </c>
      <c r="V17" s="89" t="s">
        <v>3</v>
      </c>
    </row>
    <row r="18" spans="1:22" s="73" customFormat="1" ht="15.5" x14ac:dyDescent="0.35">
      <c r="A18" s="90" t="str">
        <f>VLOOKUP($B18,[1]Sheet2!$B$2:$E$258,2,FALSE)</f>
        <v>Mafikeng</v>
      </c>
      <c r="B18" s="91" t="s">
        <v>42</v>
      </c>
      <c r="C18" s="92">
        <v>44285</v>
      </c>
      <c r="D18" s="105" t="s">
        <v>2</v>
      </c>
      <c r="E18" s="94"/>
      <c r="F18" s="94"/>
      <c r="G18" s="95" t="s">
        <v>62</v>
      </c>
      <c r="H18" s="96" t="s">
        <v>2</v>
      </c>
      <c r="I18" s="94"/>
      <c r="J18" s="94"/>
      <c r="K18" s="94" t="s">
        <v>3</v>
      </c>
      <c r="L18" s="97" t="s">
        <v>2</v>
      </c>
      <c r="M18" s="98">
        <v>3</v>
      </c>
      <c r="N18" s="99">
        <v>43871</v>
      </c>
      <c r="O18" s="100" t="s">
        <v>63</v>
      </c>
      <c r="P18" s="101" t="s">
        <v>64</v>
      </c>
      <c r="Q18" s="101"/>
      <c r="R18" s="101"/>
      <c r="S18" s="102"/>
      <c r="T18" s="92"/>
      <c r="U18" s="103" t="s">
        <v>3</v>
      </c>
      <c r="V18" s="104" t="s">
        <v>4</v>
      </c>
    </row>
    <row r="19" spans="1:22" s="73" customFormat="1" ht="15.5" x14ac:dyDescent="0.35">
      <c r="A19" s="74" t="str">
        <f>VLOOKUP($B19,[1]Sheet2!$B$2:$E$258,2,FALSE)</f>
        <v>Ditsobotla</v>
      </c>
      <c r="B19" s="75" t="s">
        <v>43</v>
      </c>
      <c r="C19" s="76">
        <v>44286</v>
      </c>
      <c r="D19" s="77" t="s">
        <v>2</v>
      </c>
      <c r="E19" s="78"/>
      <c r="F19" s="78"/>
      <c r="G19" s="79">
        <v>44347</v>
      </c>
      <c r="H19" s="80" t="s">
        <v>2</v>
      </c>
      <c r="I19" s="78"/>
      <c r="J19" s="78"/>
      <c r="K19" s="81" t="s">
        <v>3</v>
      </c>
      <c r="L19" s="82" t="s">
        <v>2</v>
      </c>
      <c r="M19" s="83">
        <v>2</v>
      </c>
      <c r="N19" s="84">
        <v>44104</v>
      </c>
      <c r="O19" s="85">
        <v>44255</v>
      </c>
      <c r="P19" s="86"/>
      <c r="Q19" s="86"/>
      <c r="R19" s="86"/>
      <c r="S19" s="87"/>
      <c r="T19" s="76" t="s">
        <v>4</v>
      </c>
      <c r="U19" s="88" t="s">
        <v>3</v>
      </c>
      <c r="V19" s="89" t="s">
        <v>4</v>
      </c>
    </row>
    <row r="20" spans="1:22" s="73" customFormat="1" ht="15.5" x14ac:dyDescent="0.35">
      <c r="A20" s="74" t="str">
        <f>VLOOKUP($B20,[1]Sheet2!$B$2:$E$258,2,FALSE)</f>
        <v>Ramotshere Moiloa</v>
      </c>
      <c r="B20" s="75" t="s">
        <v>44</v>
      </c>
      <c r="C20" s="76">
        <v>44286</v>
      </c>
      <c r="D20" s="77" t="s">
        <v>2</v>
      </c>
      <c r="E20" s="78"/>
      <c r="F20" s="78"/>
      <c r="G20" s="79">
        <v>44343</v>
      </c>
      <c r="H20" s="80" t="s">
        <v>2</v>
      </c>
      <c r="I20" s="78"/>
      <c r="J20" s="78"/>
      <c r="K20" s="81" t="s">
        <v>3</v>
      </c>
      <c r="L20" s="82" t="s">
        <v>2</v>
      </c>
      <c r="M20" s="83">
        <v>2</v>
      </c>
      <c r="N20" s="84">
        <v>44103</v>
      </c>
      <c r="O20" s="85">
        <v>44252</v>
      </c>
      <c r="P20" s="86"/>
      <c r="Q20" s="86"/>
      <c r="R20" s="86"/>
      <c r="S20" s="87"/>
      <c r="T20" s="76" t="s">
        <v>4</v>
      </c>
      <c r="U20" s="88" t="s">
        <v>3</v>
      </c>
      <c r="V20" s="89" t="s">
        <v>3</v>
      </c>
    </row>
    <row r="21" spans="1:22" s="73" customFormat="1" ht="15.5" x14ac:dyDescent="0.35">
      <c r="A21" s="74" t="str">
        <f>VLOOKUP($B21,[1]Sheet2!$B$2:$E$258,2,FALSE)</f>
        <v>Ngaka Modiri Molema</v>
      </c>
      <c r="B21" s="75" t="s">
        <v>45</v>
      </c>
      <c r="C21" s="76">
        <v>44286</v>
      </c>
      <c r="D21" s="77" t="s">
        <v>2</v>
      </c>
      <c r="E21" s="78"/>
      <c r="F21" s="78"/>
      <c r="G21" s="79">
        <v>44350</v>
      </c>
      <c r="H21" s="80" t="s">
        <v>2</v>
      </c>
      <c r="I21" s="78"/>
      <c r="J21" s="78"/>
      <c r="K21" s="81" t="s">
        <v>3</v>
      </c>
      <c r="L21" s="82" t="s">
        <v>2</v>
      </c>
      <c r="M21" s="83">
        <v>1</v>
      </c>
      <c r="N21" s="84">
        <v>44255</v>
      </c>
      <c r="O21" s="85"/>
      <c r="P21" s="86"/>
      <c r="Q21" s="86"/>
      <c r="R21" s="86"/>
      <c r="S21" s="87"/>
      <c r="T21" s="76" t="s">
        <v>4</v>
      </c>
      <c r="U21" s="88" t="s">
        <v>3</v>
      </c>
      <c r="V21" s="89" t="s">
        <v>3</v>
      </c>
    </row>
    <row r="22" spans="1:22" s="73" customFormat="1" ht="15.5" x14ac:dyDescent="0.35">
      <c r="A22" s="74" t="str">
        <f>VLOOKUP($B22,[1]Sheet2!$B$2:$E$258,2,FALSE)</f>
        <v>Naledi (Nw)</v>
      </c>
      <c r="B22" s="75" t="s">
        <v>46</v>
      </c>
      <c r="C22" s="76">
        <v>44285</v>
      </c>
      <c r="D22" s="80" t="s">
        <v>2</v>
      </c>
      <c r="E22" s="78"/>
      <c r="F22" s="78"/>
      <c r="G22" s="79">
        <v>44364</v>
      </c>
      <c r="H22" s="106" t="s">
        <v>2</v>
      </c>
      <c r="I22" s="78"/>
      <c r="J22" s="78"/>
      <c r="K22" s="81" t="s">
        <v>3</v>
      </c>
      <c r="L22" s="82" t="s">
        <v>2</v>
      </c>
      <c r="M22" s="83">
        <v>2</v>
      </c>
      <c r="N22" s="84">
        <v>44105</v>
      </c>
      <c r="O22" s="85">
        <v>44252</v>
      </c>
      <c r="P22" s="86"/>
      <c r="Q22" s="86"/>
      <c r="R22" s="86"/>
      <c r="S22" s="87"/>
      <c r="T22" s="76" t="s">
        <v>3</v>
      </c>
      <c r="U22" s="88" t="s">
        <v>3</v>
      </c>
      <c r="V22" s="89" t="s">
        <v>3</v>
      </c>
    </row>
    <row r="23" spans="1:22" s="73" customFormat="1" ht="15.5" x14ac:dyDescent="0.35">
      <c r="A23" s="74" t="str">
        <f>VLOOKUP($B23,[1]Sheet2!$B$2:$E$258,2,FALSE)</f>
        <v>Mamusa</v>
      </c>
      <c r="B23" s="75" t="s">
        <v>47</v>
      </c>
      <c r="C23" s="76">
        <v>44285</v>
      </c>
      <c r="D23" s="80" t="s">
        <v>2</v>
      </c>
      <c r="E23" s="78"/>
      <c r="F23" s="78"/>
      <c r="G23" s="79">
        <v>44347</v>
      </c>
      <c r="H23" s="80" t="s">
        <v>2</v>
      </c>
      <c r="I23" s="78"/>
      <c r="J23" s="78"/>
      <c r="K23" s="81" t="s">
        <v>3</v>
      </c>
      <c r="L23" s="82" t="s">
        <v>2</v>
      </c>
      <c r="M23" s="83">
        <v>2</v>
      </c>
      <c r="N23" s="84">
        <v>44104</v>
      </c>
      <c r="O23" s="85">
        <v>44254</v>
      </c>
      <c r="P23" s="86"/>
      <c r="Q23" s="86"/>
      <c r="R23" s="86"/>
      <c r="S23" s="87"/>
      <c r="T23" s="76" t="s">
        <v>3</v>
      </c>
      <c r="U23" s="88" t="s">
        <v>3</v>
      </c>
      <c r="V23" s="89" t="s">
        <v>3</v>
      </c>
    </row>
    <row r="24" spans="1:22" s="73" customFormat="1" ht="15.5" x14ac:dyDescent="0.35">
      <c r="A24" s="74" t="str">
        <f>VLOOKUP($B24,[1]Sheet2!$B$2:$E$258,2,FALSE)</f>
        <v>Greater Taung</v>
      </c>
      <c r="B24" s="75" t="s">
        <v>48</v>
      </c>
      <c r="C24" s="76">
        <v>44285</v>
      </c>
      <c r="D24" s="80" t="s">
        <v>2</v>
      </c>
      <c r="E24" s="78"/>
      <c r="F24" s="78"/>
      <c r="G24" s="79">
        <v>44347</v>
      </c>
      <c r="H24" s="80" t="s">
        <v>2</v>
      </c>
      <c r="I24" s="78"/>
      <c r="J24" s="78"/>
      <c r="K24" s="81" t="s">
        <v>3</v>
      </c>
      <c r="L24" s="82" t="s">
        <v>2</v>
      </c>
      <c r="M24" s="83">
        <v>2</v>
      </c>
      <c r="N24" s="84">
        <v>44132</v>
      </c>
      <c r="O24" s="85">
        <v>44253</v>
      </c>
      <c r="P24" s="86"/>
      <c r="Q24" s="86"/>
      <c r="R24" s="86"/>
      <c r="S24" s="87"/>
      <c r="T24" s="76" t="s">
        <v>3</v>
      </c>
      <c r="U24" s="88" t="s">
        <v>3</v>
      </c>
      <c r="V24" s="89" t="s">
        <v>3</v>
      </c>
    </row>
    <row r="25" spans="1:22" s="73" customFormat="1" ht="15.5" x14ac:dyDescent="0.35">
      <c r="A25" s="74" t="str">
        <f>VLOOKUP($B25,[1]Sheet2!$B$2:$E$258,2,FALSE)</f>
        <v>Lekwa-Teemane</v>
      </c>
      <c r="B25" s="75" t="s">
        <v>49</v>
      </c>
      <c r="C25" s="76">
        <v>44285</v>
      </c>
      <c r="D25" s="80" t="s">
        <v>2</v>
      </c>
      <c r="E25" s="78"/>
      <c r="F25" s="78"/>
      <c r="G25" s="79">
        <v>44377</v>
      </c>
      <c r="H25" s="80" t="s">
        <v>2</v>
      </c>
      <c r="I25" s="78"/>
      <c r="J25" s="78"/>
      <c r="K25" s="81" t="s">
        <v>3</v>
      </c>
      <c r="L25" s="82" t="s">
        <v>2</v>
      </c>
      <c r="M25" s="83">
        <v>2</v>
      </c>
      <c r="N25" s="84">
        <v>44104</v>
      </c>
      <c r="O25" s="85">
        <v>44253</v>
      </c>
      <c r="P25" s="86"/>
      <c r="Q25" s="86"/>
      <c r="R25" s="86"/>
      <c r="S25" s="87"/>
      <c r="T25" s="76" t="s">
        <v>4</v>
      </c>
      <c r="U25" s="88" t="s">
        <v>3</v>
      </c>
      <c r="V25" s="89" t="s">
        <v>3</v>
      </c>
    </row>
    <row r="26" spans="1:22" s="73" customFormat="1" ht="15.5" x14ac:dyDescent="0.35">
      <c r="A26" s="74" t="str">
        <f>VLOOKUP($B26,[1]Sheet2!$B$2:$E$258,2,FALSE)</f>
        <v>Kagisano-Molopo</v>
      </c>
      <c r="B26" s="75" t="s">
        <v>50</v>
      </c>
      <c r="C26" s="76">
        <v>44286</v>
      </c>
      <c r="D26" s="80" t="s">
        <v>2</v>
      </c>
      <c r="E26" s="78"/>
      <c r="F26" s="78"/>
      <c r="G26" s="79">
        <v>44347</v>
      </c>
      <c r="H26" s="80" t="s">
        <v>2</v>
      </c>
      <c r="I26" s="78"/>
      <c r="J26" s="78"/>
      <c r="K26" s="81" t="s">
        <v>3</v>
      </c>
      <c r="L26" s="82" t="s">
        <v>2</v>
      </c>
      <c r="M26" s="83">
        <v>2</v>
      </c>
      <c r="N26" s="84">
        <v>44103</v>
      </c>
      <c r="O26" s="85">
        <v>44255</v>
      </c>
      <c r="P26" s="86"/>
      <c r="Q26" s="86"/>
      <c r="R26" s="86"/>
      <c r="S26" s="87"/>
      <c r="T26" s="76" t="s">
        <v>4</v>
      </c>
      <c r="U26" s="88" t="s">
        <v>3</v>
      </c>
      <c r="V26" s="89" t="s">
        <v>4</v>
      </c>
    </row>
    <row r="27" spans="1:22" s="73" customFormat="1" ht="15.5" x14ac:dyDescent="0.35">
      <c r="A27" s="74" t="str">
        <f>VLOOKUP($B27,[1]Sheet2!$B$2:$E$258,2,FALSE)</f>
        <v>Dr Ruth Segomotsi Mompati</v>
      </c>
      <c r="B27" s="75" t="s">
        <v>51</v>
      </c>
      <c r="C27" s="76">
        <v>44286</v>
      </c>
      <c r="D27" s="80" t="s">
        <v>2</v>
      </c>
      <c r="E27" s="78"/>
      <c r="F27" s="78"/>
      <c r="G27" s="79">
        <v>44351</v>
      </c>
      <c r="H27" s="80" t="s">
        <v>2</v>
      </c>
      <c r="I27" s="78"/>
      <c r="J27" s="78"/>
      <c r="K27" s="81" t="s">
        <v>3</v>
      </c>
      <c r="L27" s="82" t="s">
        <v>2</v>
      </c>
      <c r="M27" s="83">
        <v>2</v>
      </c>
      <c r="N27" s="84">
        <v>44104</v>
      </c>
      <c r="O27" s="85">
        <v>44255</v>
      </c>
      <c r="P27" s="86"/>
      <c r="Q27" s="86"/>
      <c r="R27" s="86"/>
      <c r="S27" s="87"/>
      <c r="T27" s="76" t="s">
        <v>4</v>
      </c>
      <c r="U27" s="88" t="s">
        <v>4</v>
      </c>
      <c r="V27" s="89" t="s">
        <v>3</v>
      </c>
    </row>
    <row r="28" spans="1:22" s="73" customFormat="1" ht="15.5" x14ac:dyDescent="0.35">
      <c r="A28" s="74" t="str">
        <f>VLOOKUP($B28,[1]Sheet2!$B$2:$E$258,2,FALSE)</f>
        <v>City Of Matlosana</v>
      </c>
      <c r="B28" s="75" t="s">
        <v>52</v>
      </c>
      <c r="C28" s="76">
        <v>44286</v>
      </c>
      <c r="D28" s="80" t="s">
        <v>2</v>
      </c>
      <c r="E28" s="78"/>
      <c r="F28" s="78"/>
      <c r="G28" s="79">
        <v>44351</v>
      </c>
      <c r="H28" s="80" t="s">
        <v>2</v>
      </c>
      <c r="I28" s="78"/>
      <c r="J28" s="78"/>
      <c r="K28" s="81" t="s">
        <v>3</v>
      </c>
      <c r="L28" s="82" t="s">
        <v>2</v>
      </c>
      <c r="M28" s="83">
        <v>3</v>
      </c>
      <c r="N28" s="84">
        <v>44120</v>
      </c>
      <c r="O28" s="85">
        <v>44286</v>
      </c>
      <c r="P28" s="86">
        <v>44351</v>
      </c>
      <c r="Q28" s="86"/>
      <c r="R28" s="86"/>
      <c r="S28" s="87"/>
      <c r="T28" s="76" t="s">
        <v>3</v>
      </c>
      <c r="U28" s="88" t="s">
        <v>3</v>
      </c>
      <c r="V28" s="89" t="s">
        <v>4</v>
      </c>
    </row>
    <row r="29" spans="1:22" s="73" customFormat="1" ht="15.5" x14ac:dyDescent="0.35">
      <c r="A29" s="74" t="str">
        <f>VLOOKUP($B29,[1]Sheet2!$B$2:$E$258,2,FALSE)</f>
        <v>Maquassi Hills</v>
      </c>
      <c r="B29" s="75" t="s">
        <v>53</v>
      </c>
      <c r="C29" s="76">
        <v>44286</v>
      </c>
      <c r="D29" s="80" t="s">
        <v>2</v>
      </c>
      <c r="E29" s="78"/>
      <c r="F29" s="78"/>
      <c r="G29" s="79">
        <v>44347</v>
      </c>
      <c r="H29" s="80" t="s">
        <v>2</v>
      </c>
      <c r="I29" s="78"/>
      <c r="J29" s="78"/>
      <c r="K29" s="81" t="s">
        <v>3</v>
      </c>
      <c r="L29" s="82" t="s">
        <v>2</v>
      </c>
      <c r="M29" s="83">
        <v>1</v>
      </c>
      <c r="N29" s="84">
        <v>44253</v>
      </c>
      <c r="O29" s="85"/>
      <c r="P29" s="86"/>
      <c r="Q29" s="86"/>
      <c r="R29" s="86"/>
      <c r="S29" s="87"/>
      <c r="T29" s="76" t="s">
        <v>3</v>
      </c>
      <c r="U29" s="88" t="s">
        <v>3</v>
      </c>
      <c r="V29" s="89" t="s">
        <v>3</v>
      </c>
    </row>
    <row r="30" spans="1:22" s="73" customFormat="1" ht="31" x14ac:dyDescent="0.35">
      <c r="A30" s="74" t="str">
        <f>VLOOKUP($B30,[1]Sheet2!$B$2:$E$258,2,FALSE)</f>
        <v>Tlokwe-Ventersdorp</v>
      </c>
      <c r="B30" s="75" t="s">
        <v>54</v>
      </c>
      <c r="C30" s="76">
        <v>44277</v>
      </c>
      <c r="D30" s="106" t="s">
        <v>65</v>
      </c>
      <c r="E30" s="78"/>
      <c r="F30" s="78"/>
      <c r="G30" s="79">
        <v>44358</v>
      </c>
      <c r="H30" s="106" t="s">
        <v>2</v>
      </c>
      <c r="I30" s="78"/>
      <c r="J30" s="78"/>
      <c r="K30" s="81" t="s">
        <v>3</v>
      </c>
      <c r="L30" s="82" t="s">
        <v>2</v>
      </c>
      <c r="M30" s="83">
        <v>2</v>
      </c>
      <c r="N30" s="84">
        <v>44104</v>
      </c>
      <c r="O30" s="85">
        <v>44264</v>
      </c>
      <c r="P30" s="86"/>
      <c r="Q30" s="86"/>
      <c r="R30" s="86"/>
      <c r="S30" s="87"/>
      <c r="T30" s="76" t="s">
        <v>3</v>
      </c>
      <c r="U30" s="88" t="s">
        <v>3</v>
      </c>
      <c r="V30" s="89" t="s">
        <v>3</v>
      </c>
    </row>
    <row r="31" spans="1:22" s="73" customFormat="1" ht="15.5" x14ac:dyDescent="0.35">
      <c r="A31" s="74" t="str">
        <f>VLOOKUP($B31,[1]Sheet2!$B$2:$E$258,2,FALSE)</f>
        <v>Dr Kenneth Kaunda</v>
      </c>
      <c r="B31" s="75" t="s">
        <v>55</v>
      </c>
      <c r="C31" s="76">
        <v>44280</v>
      </c>
      <c r="D31" s="80" t="s">
        <v>2</v>
      </c>
      <c r="E31" s="78"/>
      <c r="F31" s="78"/>
      <c r="G31" s="107">
        <v>44354</v>
      </c>
      <c r="H31" s="80" t="s">
        <v>2</v>
      </c>
      <c r="I31" s="78"/>
      <c r="J31" s="78"/>
      <c r="K31" s="81" t="s">
        <v>3</v>
      </c>
      <c r="L31" s="82" t="s">
        <v>2</v>
      </c>
      <c r="M31" s="83">
        <v>3</v>
      </c>
      <c r="N31" s="84">
        <v>44119</v>
      </c>
      <c r="O31" s="85">
        <v>44252</v>
      </c>
      <c r="P31" s="86">
        <v>44377</v>
      </c>
      <c r="Q31" s="86"/>
      <c r="R31" s="86"/>
      <c r="S31" s="87"/>
      <c r="T31" s="108" t="s">
        <v>4</v>
      </c>
      <c r="U31" s="109" t="s">
        <v>3</v>
      </c>
      <c r="V31" s="110" t="s">
        <v>3</v>
      </c>
    </row>
    <row r="32" spans="1:22" s="125" customFormat="1" ht="16" thickBot="1" x14ac:dyDescent="0.4">
      <c r="A32" s="155" t="str">
        <f>COUNTA($A$10:$A$31) &amp; " Municipalities in total"</f>
        <v>22 Municipalities in total</v>
      </c>
      <c r="B32" s="156"/>
      <c r="C32" s="111">
        <f>COUNTA(C10:C31)</f>
        <v>22</v>
      </c>
      <c r="D32" s="112">
        <f>COUNTIF(D10:D31,"N/A")</f>
        <v>19</v>
      </c>
      <c r="E32" s="113">
        <f>COUNTIF(E10:E31,"Yes")</f>
        <v>0</v>
      </c>
      <c r="F32" s="114">
        <f>COUNTIF(F10:F31,"Yes")</f>
        <v>0</v>
      </c>
      <c r="G32" s="115">
        <f>COUNTA($G$10:$G$31)</f>
        <v>22</v>
      </c>
      <c r="H32" s="116">
        <f>COUNTIF(H10:H31,"N/A")</f>
        <v>22</v>
      </c>
      <c r="I32" s="117">
        <f>COUNTIF(I10:I31,"Yes")</f>
        <v>0</v>
      </c>
      <c r="J32" s="117">
        <f>COUNTIF(J10:J31,"Yes")</f>
        <v>0</v>
      </c>
      <c r="K32" s="118">
        <f>COUNTIF($K$10:$K$31,"Yes")</f>
        <v>22</v>
      </c>
      <c r="L32" s="119">
        <f>COUNTIF(L10:L31,"N/A")</f>
        <v>22</v>
      </c>
      <c r="M32" s="120"/>
      <c r="N32" s="121"/>
      <c r="O32" s="121"/>
      <c r="P32" s="121"/>
      <c r="Q32" s="121"/>
      <c r="R32" s="121"/>
      <c r="S32" s="121"/>
      <c r="T32" s="122">
        <f>COUNTIF(T10:T31,"YES")</f>
        <v>11</v>
      </c>
      <c r="U32" s="123">
        <f>COUNTIF(U10:U31,"YES")</f>
        <v>20</v>
      </c>
      <c r="V32" s="124">
        <f>COUNTIF(V10:V31,"Yes")</f>
        <v>15</v>
      </c>
    </row>
    <row r="33" spans="1:85" s="131" customFormat="1" ht="12" customHeight="1" x14ac:dyDescent="0.3">
      <c r="A33" s="145"/>
      <c r="B33" s="145"/>
      <c r="C33" s="145"/>
      <c r="D33" s="145"/>
      <c r="E33" s="126"/>
      <c r="F33" s="126"/>
      <c r="G33" s="127"/>
      <c r="H33" s="127"/>
      <c r="I33" s="127"/>
      <c r="J33" s="127"/>
      <c r="K33" s="127"/>
      <c r="L33" s="128"/>
      <c r="M33" s="129"/>
      <c r="N33" s="128"/>
      <c r="O33" s="128"/>
      <c r="P33" s="128"/>
      <c r="Q33" s="128"/>
      <c r="R33" s="128"/>
      <c r="S33" s="128"/>
      <c r="T33" s="128"/>
      <c r="U33" s="128"/>
      <c r="V33" s="128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</row>
    <row r="34" spans="1:85" s="138" customFormat="1" ht="12" customHeight="1" x14ac:dyDescent="0.25">
      <c r="A34" s="145"/>
      <c r="B34" s="145"/>
      <c r="C34" s="145"/>
      <c r="D34" s="145"/>
      <c r="E34" s="126"/>
      <c r="F34" s="126"/>
      <c r="G34" s="132"/>
      <c r="H34" s="133"/>
      <c r="I34" s="133"/>
      <c r="J34" s="133"/>
      <c r="K34" s="134"/>
      <c r="L34" s="135"/>
      <c r="M34" s="136"/>
      <c r="N34" s="135"/>
      <c r="O34" s="135"/>
      <c r="P34" s="135"/>
      <c r="Q34" s="135"/>
      <c r="R34" s="135"/>
      <c r="S34" s="135"/>
      <c r="T34" s="135"/>
      <c r="U34" s="135"/>
      <c r="V34" s="135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</row>
    <row r="35" spans="1:85" s="138" customFormat="1" ht="12" customHeight="1" x14ac:dyDescent="0.25">
      <c r="A35" s="145"/>
      <c r="B35" s="145"/>
      <c r="C35" s="145"/>
      <c r="D35" s="145"/>
      <c r="E35" s="126"/>
      <c r="F35" s="126"/>
      <c r="G35" s="132"/>
      <c r="H35" s="134"/>
      <c r="I35" s="134"/>
      <c r="J35" s="134"/>
      <c r="K35" s="134"/>
      <c r="L35" s="135"/>
      <c r="M35" s="136"/>
      <c r="N35" s="135"/>
      <c r="O35" s="135"/>
      <c r="P35" s="135"/>
      <c r="Q35" s="135"/>
      <c r="R35" s="135"/>
      <c r="S35" s="135"/>
      <c r="T35" s="135"/>
      <c r="U35" s="135"/>
      <c r="V35" s="135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</row>
    <row r="36" spans="1:85" x14ac:dyDescent="0.25">
      <c r="A36" s="139"/>
      <c r="M36" s="142"/>
    </row>
    <row r="37" spans="1:85" x14ac:dyDescent="0.25">
      <c r="A37" s="140"/>
      <c r="M37" s="142"/>
    </row>
    <row r="38" spans="1:85" x14ac:dyDescent="0.25">
      <c r="A38" s="139"/>
      <c r="M38" s="142"/>
    </row>
    <row r="39" spans="1:85" x14ac:dyDescent="0.25">
      <c r="M39" s="142"/>
    </row>
    <row r="40" spans="1:85" x14ac:dyDescent="0.25">
      <c r="M40" s="142"/>
    </row>
    <row r="41" spans="1:85" x14ac:dyDescent="0.25">
      <c r="A41" s="140"/>
      <c r="M41" s="142"/>
    </row>
    <row r="42" spans="1:85" x14ac:dyDescent="0.25">
      <c r="M42" s="142"/>
    </row>
    <row r="43" spans="1:85" x14ac:dyDescent="0.25">
      <c r="M43" s="142"/>
    </row>
    <row r="44" spans="1:85" x14ac:dyDescent="0.25">
      <c r="A44" s="140"/>
      <c r="M44" s="142"/>
    </row>
    <row r="45" spans="1:85" x14ac:dyDescent="0.25">
      <c r="M45" s="142"/>
    </row>
    <row r="46" spans="1:85" x14ac:dyDescent="0.25">
      <c r="A46" s="140"/>
      <c r="M46" s="142"/>
    </row>
    <row r="47" spans="1:85" x14ac:dyDescent="0.25">
      <c r="M47" s="142"/>
    </row>
    <row r="48" spans="1:85" x14ac:dyDescent="0.25">
      <c r="M48" s="142"/>
    </row>
    <row r="49" spans="1:1" x14ac:dyDescent="0.25">
      <c r="A49" s="140"/>
    </row>
    <row r="128" spans="2:2" x14ac:dyDescent="0.25">
      <c r="B128" s="137" t="s">
        <v>3</v>
      </c>
    </row>
    <row r="129" spans="2:2" x14ac:dyDescent="0.25">
      <c r="B129" s="137" t="s">
        <v>4</v>
      </c>
    </row>
  </sheetData>
  <mergeCells count="9">
    <mergeCell ref="A33:D33"/>
    <mergeCell ref="A34:D34"/>
    <mergeCell ref="A35:D35"/>
    <mergeCell ref="A5:V5"/>
    <mergeCell ref="B6:V6"/>
    <mergeCell ref="N7:S7"/>
    <mergeCell ref="T7:U7"/>
    <mergeCell ref="T9:U9"/>
    <mergeCell ref="A32:B32"/>
  </mergeCells>
  <dataValidations count="3">
    <dataValidation type="list" allowBlank="1" showInputMessage="1" showErrorMessage="1" sqref="T10:V31" xr:uid="{00000000-0002-0000-0000-000000000000}">
      <formula1>$R$3:$S$3</formula1>
    </dataValidation>
    <dataValidation type="list" allowBlank="1" showInputMessage="1" showErrorMessage="1" sqref="E10:F31 I10:K31" xr:uid="{00000000-0002-0000-0000-000001000000}">
      <formula1>$X$3:$Y$3</formula1>
    </dataValidation>
    <dataValidation type="list" allowBlank="1" showInputMessage="1" showErrorMessage="1" sqref="M10:M31" xr:uid="{00000000-0002-0000-0000-000002000000}">
      <formula1>$Z$3:$AG$3</formula1>
    </dataValidation>
  </dataValidations>
  <pageMargins left="0.39370078740157483" right="0.19685039370078741" top="0.39370078740157483" bottom="0.19685039370078741" header="0.39370078740157483" footer="0.39370078740157483"/>
  <pageSetup paperSize="9" scale="41" orientation="landscape" r:id="rId1"/>
  <headerFooter alignWithMargins="0">
    <oddHeader>&amp;R&amp;"Arial,Bold"&amp;12Annexure H - &amp;A</oddHeader>
  </headerFooter>
  <rowBreaks count="1" manualBreakCount="1">
    <brk id="7" max="24" man="1"/>
  </rowBreaks>
  <colBreaks count="1" manualBreakCount="1">
    <brk id="12" max="3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A7BF11-ED54-4A0B-8EDE-3C92824385CE}"/>
</file>

<file path=customXml/itemProps2.xml><?xml version="1.0" encoding="utf-8"?>
<ds:datastoreItem xmlns:ds="http://schemas.openxmlformats.org/officeDocument/2006/customXml" ds:itemID="{95AD22B6-B812-48DA-AE6C-D9E810D42E77}"/>
</file>

<file path=customXml/itemProps3.xml><?xml version="1.0" encoding="utf-8"?>
<ds:datastoreItem xmlns:ds="http://schemas.openxmlformats.org/officeDocument/2006/customXml" ds:itemID="{E113CDFB-6790-4815-B13B-C3DFC72DA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 - Tabling Dates - 2021 MTREF</vt:lpstr>
      <vt:lpstr>'NW - Tabling Dates - 2021 MTREF'!Print_Area</vt:lpstr>
      <vt:lpstr>'NW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2022-09-29T10:29:10Z</cp:lastPrinted>
  <dcterms:created xsi:type="dcterms:W3CDTF">2021-08-06T14:51:06Z</dcterms:created>
  <dcterms:modified xsi:type="dcterms:W3CDTF">2022-09-29T10:29:16Z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2022-09-29T08:43:52Z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e1041add-e1db-47d6-8879-95ae858a3ede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