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'Operating'!$A$1:$W$364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<sst xmlns="http://schemas.openxmlformats.org/spreadsheetml/2006/main" count="941" uniqueCount="658">
  <si>
    <t>MONTHLY OPERATING EXPENDITURE FOR THE 4th Quarter Ended 30 June 2011 (Preliminary results)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</si>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</sst>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 vertical="center"/>
      <protection/>
    </xf>
    <xf numFmtId="171" fontId="9" fillId="0" borderId="29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23" width="10.7109375" style="11" customWidth="1"/>
    <col min="24" max="16384" width="9.140625" style="1" customWidth="1"/>
  </cols>
  <sheetData>
    <row r="1" spans="1:23" ht="16.5">
      <c r="A1" s="12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 customHeight="1">
      <c r="A2" s="13"/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1</v>
      </c>
      <c r="C3" s="2" t="s">
        <v>2</v>
      </c>
      <c r="D3" s="3" t="s">
        <v>3</v>
      </c>
      <c r="E3" s="4" t="s">
        <v>4</v>
      </c>
      <c r="F3" s="4" t="s">
        <v>655</v>
      </c>
      <c r="G3" s="5" t="s">
        <v>5</v>
      </c>
      <c r="H3" s="3" t="s">
        <v>656</v>
      </c>
      <c r="I3" s="4" t="s">
        <v>6</v>
      </c>
      <c r="J3" s="5" t="s">
        <v>7</v>
      </c>
      <c r="K3" s="5" t="s">
        <v>8</v>
      </c>
      <c r="L3" s="3" t="s">
        <v>9</v>
      </c>
      <c r="M3" s="4" t="s">
        <v>10</v>
      </c>
      <c r="N3" s="5" t="s">
        <v>11</v>
      </c>
      <c r="O3" s="5" t="s">
        <v>12</v>
      </c>
      <c r="P3" s="3" t="s">
        <v>13</v>
      </c>
      <c r="Q3" s="4" t="s">
        <v>14</v>
      </c>
      <c r="R3" s="5" t="s">
        <v>15</v>
      </c>
      <c r="S3" s="5" t="s">
        <v>16</v>
      </c>
      <c r="T3" s="3" t="s">
        <v>17</v>
      </c>
      <c r="U3" s="4" t="s">
        <v>657</v>
      </c>
      <c r="V3" s="5" t="s">
        <v>18</v>
      </c>
      <c r="W3" s="5" t="s">
        <v>19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20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21</v>
      </c>
      <c r="B6" s="32" t="s">
        <v>22</v>
      </c>
      <c r="C6" s="33" t="s">
        <v>23</v>
      </c>
      <c r="D6" s="52">
        <v>5640299510</v>
      </c>
      <c r="E6" s="53">
        <v>6035990211</v>
      </c>
      <c r="F6" s="53">
        <v>5631989452</v>
      </c>
      <c r="G6" s="6">
        <f>IF($E6=0,0,$F6/$E6)</f>
        <v>0.9330680228301649</v>
      </c>
      <c r="H6" s="67">
        <v>287243093</v>
      </c>
      <c r="I6" s="53">
        <v>441851491</v>
      </c>
      <c r="J6" s="68">
        <v>451201193</v>
      </c>
      <c r="K6" s="68">
        <v>1180295777</v>
      </c>
      <c r="L6" s="67">
        <v>712475583</v>
      </c>
      <c r="M6" s="53">
        <v>416125916</v>
      </c>
      <c r="N6" s="68">
        <v>369079416</v>
      </c>
      <c r="O6" s="68">
        <v>1497680915</v>
      </c>
      <c r="P6" s="67">
        <v>428150206</v>
      </c>
      <c r="Q6" s="53">
        <v>478870213</v>
      </c>
      <c r="R6" s="68">
        <v>461258814</v>
      </c>
      <c r="S6" s="68">
        <v>1368279233</v>
      </c>
      <c r="T6" s="67">
        <v>477494237</v>
      </c>
      <c r="U6" s="53">
        <v>461392338</v>
      </c>
      <c r="V6" s="68">
        <v>646846952</v>
      </c>
      <c r="W6" s="68">
        <v>1585733527</v>
      </c>
    </row>
    <row r="7" spans="1:23" ht="16.5">
      <c r="A7" s="34"/>
      <c r="B7" s="35" t="s">
        <v>24</v>
      </c>
      <c r="C7" s="36"/>
      <c r="D7" s="54">
        <f>D6</f>
        <v>5640299510</v>
      </c>
      <c r="E7" s="55">
        <f>E6</f>
        <v>6035990211</v>
      </c>
      <c r="F7" s="55">
        <f>F6</f>
        <v>5631989452</v>
      </c>
      <c r="G7" s="7">
        <f>IF($E7=0,0,$F7/$E7)</f>
        <v>0.9330680228301649</v>
      </c>
      <c r="H7" s="69">
        <f aca="true" t="shared" si="0" ref="H7:W7">H6</f>
        <v>287243093</v>
      </c>
      <c r="I7" s="55">
        <f t="shared" si="0"/>
        <v>441851491</v>
      </c>
      <c r="J7" s="70">
        <f t="shared" si="0"/>
        <v>451201193</v>
      </c>
      <c r="K7" s="70">
        <f t="shared" si="0"/>
        <v>1180295777</v>
      </c>
      <c r="L7" s="69">
        <f t="shared" si="0"/>
        <v>712475583</v>
      </c>
      <c r="M7" s="55">
        <f t="shared" si="0"/>
        <v>416125916</v>
      </c>
      <c r="N7" s="70">
        <f t="shared" si="0"/>
        <v>369079416</v>
      </c>
      <c r="O7" s="70">
        <f t="shared" si="0"/>
        <v>1497680915</v>
      </c>
      <c r="P7" s="69">
        <f t="shared" si="0"/>
        <v>428150206</v>
      </c>
      <c r="Q7" s="55">
        <f t="shared" si="0"/>
        <v>478870213</v>
      </c>
      <c r="R7" s="70">
        <f t="shared" si="0"/>
        <v>461258814</v>
      </c>
      <c r="S7" s="70">
        <f t="shared" si="0"/>
        <v>1368279233</v>
      </c>
      <c r="T7" s="69">
        <f t="shared" si="0"/>
        <v>477494237</v>
      </c>
      <c r="U7" s="55">
        <f t="shared" si="0"/>
        <v>461392338</v>
      </c>
      <c r="V7" s="70">
        <f t="shared" si="0"/>
        <v>646846952</v>
      </c>
      <c r="W7" s="70">
        <f t="shared" si="0"/>
        <v>1585733527</v>
      </c>
    </row>
    <row r="8" spans="1:23" ht="12.75">
      <c r="A8" s="31" t="s">
        <v>25</v>
      </c>
      <c r="B8" s="32" t="s">
        <v>26</v>
      </c>
      <c r="C8" s="33" t="s">
        <v>27</v>
      </c>
      <c r="D8" s="52">
        <v>119975827</v>
      </c>
      <c r="E8" s="53">
        <v>134976598</v>
      </c>
      <c r="F8" s="53">
        <v>77944031</v>
      </c>
      <c r="G8" s="6">
        <f>IF($E8=0,0,$F8/$E8)</f>
        <v>0.5774632947853672</v>
      </c>
      <c r="H8" s="67">
        <v>8799745</v>
      </c>
      <c r="I8" s="53">
        <v>9953792</v>
      </c>
      <c r="J8" s="68">
        <v>9017292</v>
      </c>
      <c r="K8" s="68">
        <v>27770829</v>
      </c>
      <c r="L8" s="67">
        <v>8326528</v>
      </c>
      <c r="M8" s="53">
        <v>8946140</v>
      </c>
      <c r="N8" s="68">
        <v>9768484</v>
      </c>
      <c r="O8" s="68">
        <v>27041152</v>
      </c>
      <c r="P8" s="67">
        <v>0</v>
      </c>
      <c r="Q8" s="53">
        <v>0</v>
      </c>
      <c r="R8" s="68">
        <v>7273894</v>
      </c>
      <c r="S8" s="68">
        <v>7273894</v>
      </c>
      <c r="T8" s="67">
        <v>8053909</v>
      </c>
      <c r="U8" s="53">
        <v>7804247</v>
      </c>
      <c r="V8" s="68">
        <v>0</v>
      </c>
      <c r="W8" s="68">
        <v>15858156</v>
      </c>
    </row>
    <row r="9" spans="1:23" ht="12.75">
      <c r="A9" s="31" t="s">
        <v>25</v>
      </c>
      <c r="B9" s="32" t="s">
        <v>28</v>
      </c>
      <c r="C9" s="33" t="s">
        <v>29</v>
      </c>
      <c r="D9" s="52">
        <v>119589715</v>
      </c>
      <c r="E9" s="53">
        <v>119589715</v>
      </c>
      <c r="F9" s="53">
        <v>99158432</v>
      </c>
      <c r="G9" s="6">
        <f>IF($E9=0,0,$F9/$E9)</f>
        <v>0.8291551827847403</v>
      </c>
      <c r="H9" s="67">
        <v>3838090</v>
      </c>
      <c r="I9" s="53">
        <v>9690701</v>
      </c>
      <c r="J9" s="68">
        <v>10803020</v>
      </c>
      <c r="K9" s="68">
        <v>24331811</v>
      </c>
      <c r="L9" s="67">
        <v>7609321</v>
      </c>
      <c r="M9" s="53">
        <v>8196440</v>
      </c>
      <c r="N9" s="68">
        <v>9213877</v>
      </c>
      <c r="O9" s="68">
        <v>25019638</v>
      </c>
      <c r="P9" s="67">
        <v>7268902</v>
      </c>
      <c r="Q9" s="53">
        <v>8489357</v>
      </c>
      <c r="R9" s="68">
        <v>8372643</v>
      </c>
      <c r="S9" s="68">
        <v>24130902</v>
      </c>
      <c r="T9" s="67">
        <v>7683605</v>
      </c>
      <c r="U9" s="53">
        <v>7867547</v>
      </c>
      <c r="V9" s="68">
        <v>10124929</v>
      </c>
      <c r="W9" s="68">
        <v>25676081</v>
      </c>
    </row>
    <row r="10" spans="1:23" ht="12.75">
      <c r="A10" s="31" t="s">
        <v>25</v>
      </c>
      <c r="B10" s="32" t="s">
        <v>30</v>
      </c>
      <c r="C10" s="33" t="s">
        <v>31</v>
      </c>
      <c r="D10" s="52">
        <v>25015330</v>
      </c>
      <c r="E10" s="53">
        <v>25015330</v>
      </c>
      <c r="F10" s="53">
        <v>19045071</v>
      </c>
      <c r="G10" s="6">
        <f aca="true" t="shared" si="1" ref="G10:G41">IF($E10=0,0,$F10/$E10)</f>
        <v>0.7613359887716852</v>
      </c>
      <c r="H10" s="67">
        <v>1770526</v>
      </c>
      <c r="I10" s="53">
        <v>2013820</v>
      </c>
      <c r="J10" s="68">
        <v>1460775</v>
      </c>
      <c r="K10" s="68">
        <v>5245121</v>
      </c>
      <c r="L10" s="67">
        <v>1518633</v>
      </c>
      <c r="M10" s="53">
        <v>1879875</v>
      </c>
      <c r="N10" s="68">
        <v>1757250</v>
      </c>
      <c r="O10" s="68">
        <v>5155758</v>
      </c>
      <c r="P10" s="67">
        <v>1553002</v>
      </c>
      <c r="Q10" s="53">
        <v>1604003</v>
      </c>
      <c r="R10" s="68">
        <v>2054945</v>
      </c>
      <c r="S10" s="68">
        <v>5211950</v>
      </c>
      <c r="T10" s="67">
        <v>1288248</v>
      </c>
      <c r="U10" s="53">
        <v>736016</v>
      </c>
      <c r="V10" s="68">
        <v>1407978</v>
      </c>
      <c r="W10" s="68">
        <v>3432242</v>
      </c>
    </row>
    <row r="11" spans="1:23" ht="12.75">
      <c r="A11" s="31" t="s">
        <v>25</v>
      </c>
      <c r="B11" s="32" t="s">
        <v>32</v>
      </c>
      <c r="C11" s="33" t="s">
        <v>33</v>
      </c>
      <c r="D11" s="52">
        <v>239751335</v>
      </c>
      <c r="E11" s="53">
        <v>239751335</v>
      </c>
      <c r="F11" s="53">
        <v>252031176</v>
      </c>
      <c r="G11" s="6">
        <f t="shared" si="1"/>
        <v>1.0512190724610564</v>
      </c>
      <c r="H11" s="67">
        <v>20107255</v>
      </c>
      <c r="I11" s="53">
        <v>24073175</v>
      </c>
      <c r="J11" s="68">
        <v>20553258</v>
      </c>
      <c r="K11" s="68">
        <v>64733688</v>
      </c>
      <c r="L11" s="67">
        <v>17202199</v>
      </c>
      <c r="M11" s="53">
        <v>20935539</v>
      </c>
      <c r="N11" s="68">
        <v>13573135</v>
      </c>
      <c r="O11" s="68">
        <v>51710873</v>
      </c>
      <c r="P11" s="67">
        <v>22257933</v>
      </c>
      <c r="Q11" s="53">
        <v>13058424</v>
      </c>
      <c r="R11" s="68">
        <v>37049705</v>
      </c>
      <c r="S11" s="68">
        <v>72366062</v>
      </c>
      <c r="T11" s="67">
        <v>18660951</v>
      </c>
      <c r="U11" s="53">
        <v>17323967</v>
      </c>
      <c r="V11" s="68">
        <v>27235635</v>
      </c>
      <c r="W11" s="68">
        <v>63220553</v>
      </c>
    </row>
    <row r="12" spans="1:23" ht="12.75">
      <c r="A12" s="31" t="s">
        <v>25</v>
      </c>
      <c r="B12" s="32" t="s">
        <v>34</v>
      </c>
      <c r="C12" s="33" t="s">
        <v>35</v>
      </c>
      <c r="D12" s="52">
        <v>204404625</v>
      </c>
      <c r="E12" s="53">
        <v>204404625</v>
      </c>
      <c r="F12" s="53">
        <v>191438467</v>
      </c>
      <c r="G12" s="6">
        <f t="shared" si="1"/>
        <v>0.9365662200647368</v>
      </c>
      <c r="H12" s="67">
        <v>12544728</v>
      </c>
      <c r="I12" s="53">
        <v>15054946</v>
      </c>
      <c r="J12" s="68">
        <v>16293273</v>
      </c>
      <c r="K12" s="68">
        <v>43892947</v>
      </c>
      <c r="L12" s="67">
        <v>13005153</v>
      </c>
      <c r="M12" s="53">
        <v>13927518</v>
      </c>
      <c r="N12" s="68">
        <v>18113365</v>
      </c>
      <c r="O12" s="68">
        <v>45046036</v>
      </c>
      <c r="P12" s="67">
        <v>15422679</v>
      </c>
      <c r="Q12" s="53">
        <v>16388734</v>
      </c>
      <c r="R12" s="68">
        <v>19440975</v>
      </c>
      <c r="S12" s="68">
        <v>51252388</v>
      </c>
      <c r="T12" s="67">
        <v>16296561</v>
      </c>
      <c r="U12" s="53">
        <v>18333615</v>
      </c>
      <c r="V12" s="68">
        <v>16616920</v>
      </c>
      <c r="W12" s="68">
        <v>51247096</v>
      </c>
    </row>
    <row r="13" spans="1:23" ht="12.75">
      <c r="A13" s="31" t="s">
        <v>25</v>
      </c>
      <c r="B13" s="32" t="s">
        <v>36</v>
      </c>
      <c r="C13" s="33" t="s">
        <v>37</v>
      </c>
      <c r="D13" s="52">
        <v>74132461</v>
      </c>
      <c r="E13" s="53">
        <v>74132461</v>
      </c>
      <c r="F13" s="53">
        <v>49907785</v>
      </c>
      <c r="G13" s="6">
        <f t="shared" si="1"/>
        <v>0.6732244461707537</v>
      </c>
      <c r="H13" s="67">
        <v>3955026</v>
      </c>
      <c r="I13" s="53">
        <v>4100118</v>
      </c>
      <c r="J13" s="68">
        <v>3618310</v>
      </c>
      <c r="K13" s="68">
        <v>11673454</v>
      </c>
      <c r="L13" s="67">
        <v>1690609</v>
      </c>
      <c r="M13" s="53">
        <v>7492855</v>
      </c>
      <c r="N13" s="68">
        <v>4595733</v>
      </c>
      <c r="O13" s="68">
        <v>13779197</v>
      </c>
      <c r="P13" s="67">
        <v>3994730</v>
      </c>
      <c r="Q13" s="53">
        <v>3158485</v>
      </c>
      <c r="R13" s="68">
        <v>4292031</v>
      </c>
      <c r="S13" s="68">
        <v>11445246</v>
      </c>
      <c r="T13" s="67">
        <v>4502680</v>
      </c>
      <c r="U13" s="53">
        <v>1378257</v>
      </c>
      <c r="V13" s="68">
        <v>7128951</v>
      </c>
      <c r="W13" s="68">
        <v>13009888</v>
      </c>
    </row>
    <row r="14" spans="1:23" ht="12.75">
      <c r="A14" s="31" t="s">
        <v>25</v>
      </c>
      <c r="B14" s="32" t="s">
        <v>38</v>
      </c>
      <c r="C14" s="33" t="s">
        <v>39</v>
      </c>
      <c r="D14" s="52">
        <v>34014000</v>
      </c>
      <c r="E14" s="53">
        <v>34014000</v>
      </c>
      <c r="F14" s="53">
        <v>28476308</v>
      </c>
      <c r="G14" s="6">
        <f t="shared" si="1"/>
        <v>0.8371937437525725</v>
      </c>
      <c r="H14" s="67">
        <v>1673425</v>
      </c>
      <c r="I14" s="53">
        <v>2006784</v>
      </c>
      <c r="J14" s="68">
        <v>3762316</v>
      </c>
      <c r="K14" s="68">
        <v>7442525</v>
      </c>
      <c r="L14" s="67">
        <v>2100291</v>
      </c>
      <c r="M14" s="53">
        <v>2488101</v>
      </c>
      <c r="N14" s="68">
        <v>1271473</v>
      </c>
      <c r="O14" s="68">
        <v>5859865</v>
      </c>
      <c r="P14" s="67">
        <v>2996221</v>
      </c>
      <c r="Q14" s="53">
        <v>2206263</v>
      </c>
      <c r="R14" s="68">
        <v>2180175</v>
      </c>
      <c r="S14" s="68">
        <v>7382659</v>
      </c>
      <c r="T14" s="67">
        <v>2415300</v>
      </c>
      <c r="U14" s="53">
        <v>2289438</v>
      </c>
      <c r="V14" s="68">
        <v>3086521</v>
      </c>
      <c r="W14" s="68">
        <v>7791259</v>
      </c>
    </row>
    <row r="15" spans="1:23" ht="12.75">
      <c r="A15" s="31" t="s">
        <v>25</v>
      </c>
      <c r="B15" s="32" t="s">
        <v>40</v>
      </c>
      <c r="C15" s="33" t="s">
        <v>41</v>
      </c>
      <c r="D15" s="52">
        <v>371604620</v>
      </c>
      <c r="E15" s="53">
        <v>371604620</v>
      </c>
      <c r="F15" s="53">
        <v>324608263</v>
      </c>
      <c r="G15" s="6">
        <f t="shared" si="1"/>
        <v>0.8735312897885931</v>
      </c>
      <c r="H15" s="67">
        <v>37351524</v>
      </c>
      <c r="I15" s="53">
        <v>36992939</v>
      </c>
      <c r="J15" s="68">
        <v>33616078</v>
      </c>
      <c r="K15" s="68">
        <v>107960541</v>
      </c>
      <c r="L15" s="67">
        <v>24647703</v>
      </c>
      <c r="M15" s="53">
        <v>22623786</v>
      </c>
      <c r="N15" s="68">
        <v>23513768</v>
      </c>
      <c r="O15" s="68">
        <v>70785257</v>
      </c>
      <c r="P15" s="67">
        <v>26901573</v>
      </c>
      <c r="Q15" s="53">
        <v>25933751</v>
      </c>
      <c r="R15" s="68">
        <v>32119825</v>
      </c>
      <c r="S15" s="68">
        <v>84955149</v>
      </c>
      <c r="T15" s="67">
        <v>18267943</v>
      </c>
      <c r="U15" s="53">
        <v>23149377</v>
      </c>
      <c r="V15" s="68">
        <v>19489996</v>
      </c>
      <c r="W15" s="68">
        <v>60907316</v>
      </c>
    </row>
    <row r="16" spans="1:23" ht="12.75">
      <c r="A16" s="31" t="s">
        <v>25</v>
      </c>
      <c r="B16" s="32" t="s">
        <v>42</v>
      </c>
      <c r="C16" s="33" t="s">
        <v>43</v>
      </c>
      <c r="D16" s="52">
        <v>0</v>
      </c>
      <c r="E16" s="53">
        <v>0</v>
      </c>
      <c r="F16" s="53">
        <v>12507595</v>
      </c>
      <c r="G16" s="6">
        <f t="shared" si="1"/>
        <v>0</v>
      </c>
      <c r="H16" s="67">
        <v>0</v>
      </c>
      <c r="I16" s="53">
        <v>0</v>
      </c>
      <c r="J16" s="68">
        <v>0</v>
      </c>
      <c r="K16" s="68">
        <v>0</v>
      </c>
      <c r="L16" s="67">
        <v>0</v>
      </c>
      <c r="M16" s="53">
        <v>0</v>
      </c>
      <c r="N16" s="68">
        <v>0</v>
      </c>
      <c r="O16" s="68">
        <v>0</v>
      </c>
      <c r="P16" s="67">
        <v>0</v>
      </c>
      <c r="Q16" s="53">
        <v>3430179</v>
      </c>
      <c r="R16" s="68">
        <v>3266949</v>
      </c>
      <c r="S16" s="68">
        <v>6697128</v>
      </c>
      <c r="T16" s="67">
        <v>3758835</v>
      </c>
      <c r="U16" s="53">
        <v>2051632</v>
      </c>
      <c r="V16" s="68">
        <v>0</v>
      </c>
      <c r="W16" s="68">
        <v>5810467</v>
      </c>
    </row>
    <row r="17" spans="1:23" ht="12.75">
      <c r="A17" s="31" t="s">
        <v>44</v>
      </c>
      <c r="B17" s="32" t="s">
        <v>45</v>
      </c>
      <c r="C17" s="33" t="s">
        <v>46</v>
      </c>
      <c r="D17" s="52">
        <v>279442000</v>
      </c>
      <c r="E17" s="53">
        <v>301641294</v>
      </c>
      <c r="F17" s="53">
        <v>176560464</v>
      </c>
      <c r="G17" s="6">
        <f t="shared" si="1"/>
        <v>0.585332537394565</v>
      </c>
      <c r="H17" s="67">
        <v>10617662</v>
      </c>
      <c r="I17" s="53">
        <v>19233847</v>
      </c>
      <c r="J17" s="68">
        <v>16233775</v>
      </c>
      <c r="K17" s="68">
        <v>46085284</v>
      </c>
      <c r="L17" s="67">
        <v>11431192</v>
      </c>
      <c r="M17" s="53">
        <v>14572866</v>
      </c>
      <c r="N17" s="68">
        <v>8968449</v>
      </c>
      <c r="O17" s="68">
        <v>34972507</v>
      </c>
      <c r="P17" s="67">
        <v>14788691</v>
      </c>
      <c r="Q17" s="53">
        <v>17774477</v>
      </c>
      <c r="R17" s="68">
        <v>19007896</v>
      </c>
      <c r="S17" s="68">
        <v>51571064</v>
      </c>
      <c r="T17" s="67">
        <v>13266748</v>
      </c>
      <c r="U17" s="53">
        <v>13402297</v>
      </c>
      <c r="V17" s="68">
        <v>17262564</v>
      </c>
      <c r="W17" s="68">
        <v>43931609</v>
      </c>
    </row>
    <row r="18" spans="1:23" ht="16.5">
      <c r="A18" s="34"/>
      <c r="B18" s="35" t="s">
        <v>47</v>
      </c>
      <c r="C18" s="36"/>
      <c r="D18" s="54">
        <f>SUM(D8:D17)</f>
        <v>1467929913</v>
      </c>
      <c r="E18" s="55">
        <f>SUM(E8:E17)</f>
        <v>1505129978</v>
      </c>
      <c r="F18" s="55">
        <f>SUM(F8:F17)</f>
        <v>1231677592</v>
      </c>
      <c r="G18" s="7">
        <f t="shared" si="1"/>
        <v>0.8183197531130431</v>
      </c>
      <c r="H18" s="69">
        <f aca="true" t="shared" si="2" ref="H18:W18">SUM(H8:H17)</f>
        <v>100657981</v>
      </c>
      <c r="I18" s="55">
        <f t="shared" si="2"/>
        <v>123120122</v>
      </c>
      <c r="J18" s="70">
        <f t="shared" si="2"/>
        <v>115358097</v>
      </c>
      <c r="K18" s="70">
        <f t="shared" si="2"/>
        <v>339136200</v>
      </c>
      <c r="L18" s="69">
        <f t="shared" si="2"/>
        <v>87531629</v>
      </c>
      <c r="M18" s="55">
        <f t="shared" si="2"/>
        <v>101063120</v>
      </c>
      <c r="N18" s="70">
        <f t="shared" si="2"/>
        <v>90775534</v>
      </c>
      <c r="O18" s="70">
        <f t="shared" si="2"/>
        <v>279370283</v>
      </c>
      <c r="P18" s="69">
        <f t="shared" si="2"/>
        <v>95183731</v>
      </c>
      <c r="Q18" s="55">
        <f t="shared" si="2"/>
        <v>92043673</v>
      </c>
      <c r="R18" s="70">
        <f t="shared" si="2"/>
        <v>135059038</v>
      </c>
      <c r="S18" s="70">
        <f t="shared" si="2"/>
        <v>322286442</v>
      </c>
      <c r="T18" s="69">
        <f t="shared" si="2"/>
        <v>94194780</v>
      </c>
      <c r="U18" s="55">
        <f t="shared" si="2"/>
        <v>94336393</v>
      </c>
      <c r="V18" s="70">
        <f t="shared" si="2"/>
        <v>102353494</v>
      </c>
      <c r="W18" s="70">
        <f t="shared" si="2"/>
        <v>290884667</v>
      </c>
    </row>
    <row r="19" spans="1:23" ht="12.75">
      <c r="A19" s="31" t="s">
        <v>25</v>
      </c>
      <c r="B19" s="32" t="s">
        <v>48</v>
      </c>
      <c r="C19" s="33" t="s">
        <v>49</v>
      </c>
      <c r="D19" s="52">
        <v>184823239</v>
      </c>
      <c r="E19" s="53">
        <v>184823239</v>
      </c>
      <c r="F19" s="53">
        <v>69030965</v>
      </c>
      <c r="G19" s="6">
        <f t="shared" si="1"/>
        <v>0.3734972148172341</v>
      </c>
      <c r="H19" s="67">
        <v>3375205</v>
      </c>
      <c r="I19" s="53">
        <v>6133980</v>
      </c>
      <c r="J19" s="68">
        <v>6446189</v>
      </c>
      <c r="K19" s="68">
        <v>15955374</v>
      </c>
      <c r="L19" s="67">
        <v>8286229</v>
      </c>
      <c r="M19" s="53">
        <v>6072984</v>
      </c>
      <c r="N19" s="68">
        <v>7260307</v>
      </c>
      <c r="O19" s="68">
        <v>21619520</v>
      </c>
      <c r="P19" s="67">
        <v>5803854</v>
      </c>
      <c r="Q19" s="53">
        <v>6942378</v>
      </c>
      <c r="R19" s="68">
        <v>3584028</v>
      </c>
      <c r="S19" s="68">
        <v>16330260</v>
      </c>
      <c r="T19" s="67">
        <v>3584028</v>
      </c>
      <c r="U19" s="53">
        <v>11541783</v>
      </c>
      <c r="V19" s="68">
        <v>0</v>
      </c>
      <c r="W19" s="68">
        <v>15125811</v>
      </c>
    </row>
    <row r="20" spans="1:23" ht="12.75">
      <c r="A20" s="31" t="s">
        <v>25</v>
      </c>
      <c r="B20" s="32" t="s">
        <v>50</v>
      </c>
      <c r="C20" s="33" t="s">
        <v>51</v>
      </c>
      <c r="D20" s="52">
        <v>139858952</v>
      </c>
      <c r="E20" s="53">
        <v>135608812</v>
      </c>
      <c r="F20" s="53">
        <v>138664225</v>
      </c>
      <c r="G20" s="6">
        <f t="shared" si="1"/>
        <v>1.0225310800599006</v>
      </c>
      <c r="H20" s="67">
        <v>7526619</v>
      </c>
      <c r="I20" s="53">
        <v>9923450</v>
      </c>
      <c r="J20" s="68">
        <v>15022660</v>
      </c>
      <c r="K20" s="68">
        <v>32472729</v>
      </c>
      <c r="L20" s="67">
        <v>12038529</v>
      </c>
      <c r="M20" s="53">
        <v>14842216</v>
      </c>
      <c r="N20" s="68">
        <v>10197464</v>
      </c>
      <c r="O20" s="68">
        <v>37078209</v>
      </c>
      <c r="P20" s="67">
        <v>11383589</v>
      </c>
      <c r="Q20" s="53">
        <v>11780198</v>
      </c>
      <c r="R20" s="68">
        <v>9872681</v>
      </c>
      <c r="S20" s="68">
        <v>33036468</v>
      </c>
      <c r="T20" s="67">
        <v>12445932</v>
      </c>
      <c r="U20" s="53">
        <v>8737545</v>
      </c>
      <c r="V20" s="68">
        <v>14893342</v>
      </c>
      <c r="W20" s="68">
        <v>36076819</v>
      </c>
    </row>
    <row r="21" spans="1:23" ht="12.75">
      <c r="A21" s="31" t="s">
        <v>25</v>
      </c>
      <c r="B21" s="32" t="s">
        <v>52</v>
      </c>
      <c r="C21" s="33" t="s">
        <v>53</v>
      </c>
      <c r="D21" s="52">
        <v>22341000</v>
      </c>
      <c r="E21" s="53">
        <v>22341000</v>
      </c>
      <c r="F21" s="53">
        <v>33746506</v>
      </c>
      <c r="G21" s="6">
        <f t="shared" si="1"/>
        <v>1.5105190457007296</v>
      </c>
      <c r="H21" s="67">
        <v>2425227</v>
      </c>
      <c r="I21" s="53">
        <v>1692455</v>
      </c>
      <c r="J21" s="68">
        <v>3529206</v>
      </c>
      <c r="K21" s="68">
        <v>7646888</v>
      </c>
      <c r="L21" s="67">
        <v>3031211</v>
      </c>
      <c r="M21" s="53">
        <v>3034133</v>
      </c>
      <c r="N21" s="68">
        <v>2143798</v>
      </c>
      <c r="O21" s="68">
        <v>8209142</v>
      </c>
      <c r="P21" s="67">
        <v>3225153</v>
      </c>
      <c r="Q21" s="53">
        <v>2989309</v>
      </c>
      <c r="R21" s="68">
        <v>2369683</v>
      </c>
      <c r="S21" s="68">
        <v>8584145</v>
      </c>
      <c r="T21" s="67">
        <v>2963501</v>
      </c>
      <c r="U21" s="53">
        <v>2847208</v>
      </c>
      <c r="V21" s="68">
        <v>3495622</v>
      </c>
      <c r="W21" s="68">
        <v>9306331</v>
      </c>
    </row>
    <row r="22" spans="1:23" ht="12.75">
      <c r="A22" s="31" t="s">
        <v>25</v>
      </c>
      <c r="B22" s="32" t="s">
        <v>54</v>
      </c>
      <c r="C22" s="33" t="s">
        <v>55</v>
      </c>
      <c r="D22" s="52">
        <v>115944031</v>
      </c>
      <c r="E22" s="53">
        <v>115944031</v>
      </c>
      <c r="F22" s="53">
        <v>83442640</v>
      </c>
      <c r="G22" s="6">
        <f t="shared" si="1"/>
        <v>0.7196803430096371</v>
      </c>
      <c r="H22" s="67">
        <v>5826645</v>
      </c>
      <c r="I22" s="53">
        <v>6542604</v>
      </c>
      <c r="J22" s="68">
        <v>5987690</v>
      </c>
      <c r="K22" s="68">
        <v>18356939</v>
      </c>
      <c r="L22" s="67">
        <v>7176604</v>
      </c>
      <c r="M22" s="53">
        <v>7741145</v>
      </c>
      <c r="N22" s="68">
        <v>6838700</v>
      </c>
      <c r="O22" s="68">
        <v>21756449</v>
      </c>
      <c r="P22" s="67">
        <v>7245294</v>
      </c>
      <c r="Q22" s="53">
        <v>6051089</v>
      </c>
      <c r="R22" s="68">
        <v>6779649</v>
      </c>
      <c r="S22" s="68">
        <v>20076032</v>
      </c>
      <c r="T22" s="67">
        <v>4809462</v>
      </c>
      <c r="U22" s="53">
        <v>6654797</v>
      </c>
      <c r="V22" s="68">
        <v>11788961</v>
      </c>
      <c r="W22" s="68">
        <v>23253220</v>
      </c>
    </row>
    <row r="23" spans="1:23" ht="12.75">
      <c r="A23" s="31" t="s">
        <v>25</v>
      </c>
      <c r="B23" s="32" t="s">
        <v>56</v>
      </c>
      <c r="C23" s="33" t="s">
        <v>57</v>
      </c>
      <c r="D23" s="52">
        <v>3899978628</v>
      </c>
      <c r="E23" s="53">
        <v>3258668778</v>
      </c>
      <c r="F23" s="53">
        <v>3010596991</v>
      </c>
      <c r="G23" s="6">
        <f t="shared" si="1"/>
        <v>0.92387327344381</v>
      </c>
      <c r="H23" s="67">
        <v>173484759</v>
      </c>
      <c r="I23" s="53">
        <v>244534132</v>
      </c>
      <c r="J23" s="68">
        <v>146550935</v>
      </c>
      <c r="K23" s="68">
        <v>564569826</v>
      </c>
      <c r="L23" s="67">
        <v>264674301</v>
      </c>
      <c r="M23" s="53">
        <v>227246640</v>
      </c>
      <c r="N23" s="68">
        <v>410041262</v>
      </c>
      <c r="O23" s="68">
        <v>901962203</v>
      </c>
      <c r="P23" s="67">
        <v>197303160</v>
      </c>
      <c r="Q23" s="53">
        <v>269275388</v>
      </c>
      <c r="R23" s="68">
        <v>230175348</v>
      </c>
      <c r="S23" s="68">
        <v>696753896</v>
      </c>
      <c r="T23" s="67">
        <v>230904664</v>
      </c>
      <c r="U23" s="53">
        <v>191325710</v>
      </c>
      <c r="V23" s="68">
        <v>425080692</v>
      </c>
      <c r="W23" s="68">
        <v>847311066</v>
      </c>
    </row>
    <row r="24" spans="1:23" ht="12.75">
      <c r="A24" s="31" t="s">
        <v>25</v>
      </c>
      <c r="B24" s="32" t="s">
        <v>58</v>
      </c>
      <c r="C24" s="33" t="s">
        <v>59</v>
      </c>
      <c r="D24" s="52">
        <v>47990838</v>
      </c>
      <c r="E24" s="53">
        <v>47990838</v>
      </c>
      <c r="F24" s="53">
        <v>65483476</v>
      </c>
      <c r="G24" s="6">
        <f t="shared" si="1"/>
        <v>1.3644995321815385</v>
      </c>
      <c r="H24" s="67">
        <v>3421684</v>
      </c>
      <c r="I24" s="53">
        <v>4698873</v>
      </c>
      <c r="J24" s="68">
        <v>5074197</v>
      </c>
      <c r="K24" s="68">
        <v>13194754</v>
      </c>
      <c r="L24" s="67">
        <v>3395645</v>
      </c>
      <c r="M24" s="53">
        <v>4265800</v>
      </c>
      <c r="N24" s="68">
        <v>4470396</v>
      </c>
      <c r="O24" s="68">
        <v>12131841</v>
      </c>
      <c r="P24" s="67">
        <v>3827295</v>
      </c>
      <c r="Q24" s="53">
        <v>7880918</v>
      </c>
      <c r="R24" s="68">
        <v>6730082</v>
      </c>
      <c r="S24" s="68">
        <v>18438295</v>
      </c>
      <c r="T24" s="67">
        <v>5780789</v>
      </c>
      <c r="U24" s="53">
        <v>7456391</v>
      </c>
      <c r="V24" s="68">
        <v>8481406</v>
      </c>
      <c r="W24" s="68">
        <v>21718586</v>
      </c>
    </row>
    <row r="25" spans="1:23" ht="12.75">
      <c r="A25" s="31" t="s">
        <v>25</v>
      </c>
      <c r="B25" s="32" t="s">
        <v>60</v>
      </c>
      <c r="C25" s="33" t="s">
        <v>61</v>
      </c>
      <c r="D25" s="52">
        <v>117993000</v>
      </c>
      <c r="E25" s="53">
        <v>117993000</v>
      </c>
      <c r="F25" s="53">
        <v>102601571</v>
      </c>
      <c r="G25" s="6">
        <f t="shared" si="1"/>
        <v>0.869556422838643</v>
      </c>
      <c r="H25" s="67">
        <v>10151946</v>
      </c>
      <c r="I25" s="53">
        <v>7182104</v>
      </c>
      <c r="J25" s="68">
        <v>9361050</v>
      </c>
      <c r="K25" s="68">
        <v>26695100</v>
      </c>
      <c r="L25" s="67">
        <v>7678390</v>
      </c>
      <c r="M25" s="53">
        <v>7767248</v>
      </c>
      <c r="N25" s="68">
        <v>8027546</v>
      </c>
      <c r="O25" s="68">
        <v>23473184</v>
      </c>
      <c r="P25" s="67">
        <v>8591695</v>
      </c>
      <c r="Q25" s="53">
        <v>4509625</v>
      </c>
      <c r="R25" s="68">
        <v>9984494</v>
      </c>
      <c r="S25" s="68">
        <v>23085814</v>
      </c>
      <c r="T25" s="67">
        <v>7379345</v>
      </c>
      <c r="U25" s="53">
        <v>10753873</v>
      </c>
      <c r="V25" s="68">
        <v>11214255</v>
      </c>
      <c r="W25" s="68">
        <v>29347473</v>
      </c>
    </row>
    <row r="26" spans="1:23" ht="12.75">
      <c r="A26" s="31" t="s">
        <v>25</v>
      </c>
      <c r="B26" s="32" t="s">
        <v>62</v>
      </c>
      <c r="C26" s="33" t="s">
        <v>63</v>
      </c>
      <c r="D26" s="52">
        <v>43010432</v>
      </c>
      <c r="E26" s="53">
        <v>43010432</v>
      </c>
      <c r="F26" s="53">
        <v>29436423</v>
      </c>
      <c r="G26" s="6">
        <f t="shared" si="1"/>
        <v>0.6844019376508471</v>
      </c>
      <c r="H26" s="67">
        <v>3950982</v>
      </c>
      <c r="I26" s="53">
        <v>4590671</v>
      </c>
      <c r="J26" s="68">
        <v>2357981</v>
      </c>
      <c r="K26" s="68">
        <v>10899634</v>
      </c>
      <c r="L26" s="67">
        <v>1867194</v>
      </c>
      <c r="M26" s="53">
        <v>2316921</v>
      </c>
      <c r="N26" s="68">
        <v>1892379</v>
      </c>
      <c r="O26" s="68">
        <v>6076494</v>
      </c>
      <c r="P26" s="67">
        <v>3183500</v>
      </c>
      <c r="Q26" s="53">
        <v>1838811</v>
      </c>
      <c r="R26" s="68">
        <v>5725239</v>
      </c>
      <c r="S26" s="68">
        <v>10747550</v>
      </c>
      <c r="T26" s="67">
        <v>1712745</v>
      </c>
      <c r="U26" s="53">
        <v>0</v>
      </c>
      <c r="V26" s="68">
        <v>0</v>
      </c>
      <c r="W26" s="68">
        <v>1712745</v>
      </c>
    </row>
    <row r="27" spans="1:23" ht="12.75">
      <c r="A27" s="31" t="s">
        <v>44</v>
      </c>
      <c r="B27" s="32" t="s">
        <v>64</v>
      </c>
      <c r="C27" s="33" t="s">
        <v>65</v>
      </c>
      <c r="D27" s="52">
        <v>882388510</v>
      </c>
      <c r="E27" s="53">
        <v>882388510</v>
      </c>
      <c r="F27" s="53">
        <v>612102332</v>
      </c>
      <c r="G27" s="6">
        <f t="shared" si="1"/>
        <v>0.6936880127779542</v>
      </c>
      <c r="H27" s="67">
        <v>29171268</v>
      </c>
      <c r="I27" s="53">
        <v>51457347</v>
      </c>
      <c r="J27" s="68">
        <v>45409387</v>
      </c>
      <c r="K27" s="68">
        <v>126038002</v>
      </c>
      <c r="L27" s="67">
        <v>47515465</v>
      </c>
      <c r="M27" s="53">
        <v>46386160</v>
      </c>
      <c r="N27" s="68">
        <v>56421616</v>
      </c>
      <c r="O27" s="68">
        <v>150323241</v>
      </c>
      <c r="P27" s="67">
        <v>43193299</v>
      </c>
      <c r="Q27" s="53">
        <v>57865692</v>
      </c>
      <c r="R27" s="68">
        <v>48733326</v>
      </c>
      <c r="S27" s="68">
        <v>149792317</v>
      </c>
      <c r="T27" s="67">
        <v>60944540</v>
      </c>
      <c r="U27" s="53">
        <v>57732186</v>
      </c>
      <c r="V27" s="68">
        <v>67272046</v>
      </c>
      <c r="W27" s="68">
        <v>185948772</v>
      </c>
    </row>
    <row r="28" spans="1:23" ht="16.5">
      <c r="A28" s="34"/>
      <c r="B28" s="35" t="s">
        <v>66</v>
      </c>
      <c r="C28" s="36"/>
      <c r="D28" s="54">
        <f>SUM(D19:D27)</f>
        <v>5454328630</v>
      </c>
      <c r="E28" s="55">
        <f>SUM(E19:E27)</f>
        <v>4808768640</v>
      </c>
      <c r="F28" s="55">
        <f>SUM(F19:F27)</f>
        <v>4145105129</v>
      </c>
      <c r="G28" s="7">
        <f t="shared" si="1"/>
        <v>0.8619888872424522</v>
      </c>
      <c r="H28" s="69">
        <f aca="true" t="shared" si="3" ref="H28:W28">SUM(H19:H27)</f>
        <v>239334335</v>
      </c>
      <c r="I28" s="55">
        <f t="shared" si="3"/>
        <v>336755616</v>
      </c>
      <c r="J28" s="70">
        <f t="shared" si="3"/>
        <v>239739295</v>
      </c>
      <c r="K28" s="70">
        <f t="shared" si="3"/>
        <v>815829246</v>
      </c>
      <c r="L28" s="69">
        <f t="shared" si="3"/>
        <v>355663568</v>
      </c>
      <c r="M28" s="55">
        <f t="shared" si="3"/>
        <v>319673247</v>
      </c>
      <c r="N28" s="70">
        <f t="shared" si="3"/>
        <v>507293468</v>
      </c>
      <c r="O28" s="70">
        <f t="shared" si="3"/>
        <v>1182630283</v>
      </c>
      <c r="P28" s="69">
        <f t="shared" si="3"/>
        <v>283756839</v>
      </c>
      <c r="Q28" s="55">
        <f t="shared" si="3"/>
        <v>369133408</v>
      </c>
      <c r="R28" s="70">
        <f t="shared" si="3"/>
        <v>323954530</v>
      </c>
      <c r="S28" s="70">
        <f t="shared" si="3"/>
        <v>976844777</v>
      </c>
      <c r="T28" s="69">
        <f t="shared" si="3"/>
        <v>330525006</v>
      </c>
      <c r="U28" s="55">
        <f t="shared" si="3"/>
        <v>297049493</v>
      </c>
      <c r="V28" s="70">
        <f t="shared" si="3"/>
        <v>542226324</v>
      </c>
      <c r="W28" s="70">
        <f t="shared" si="3"/>
        <v>1169800823</v>
      </c>
    </row>
    <row r="29" spans="1:23" ht="12.75">
      <c r="A29" s="31" t="s">
        <v>25</v>
      </c>
      <c r="B29" s="32" t="s">
        <v>67</v>
      </c>
      <c r="C29" s="33" t="s">
        <v>68</v>
      </c>
      <c r="D29" s="52">
        <v>128142312</v>
      </c>
      <c r="E29" s="53">
        <v>128142312</v>
      </c>
      <c r="F29" s="53">
        <v>96133264</v>
      </c>
      <c r="G29" s="6">
        <f t="shared" si="1"/>
        <v>0.7502070354404095</v>
      </c>
      <c r="H29" s="67">
        <v>8381109</v>
      </c>
      <c r="I29" s="53">
        <v>8381109</v>
      </c>
      <c r="J29" s="68">
        <v>8381109</v>
      </c>
      <c r="K29" s="68">
        <v>25143327</v>
      </c>
      <c r="L29" s="67">
        <v>8381109</v>
      </c>
      <c r="M29" s="53">
        <v>8381109</v>
      </c>
      <c r="N29" s="68">
        <v>8381109</v>
      </c>
      <c r="O29" s="68">
        <v>25143327</v>
      </c>
      <c r="P29" s="67">
        <v>8381109</v>
      </c>
      <c r="Q29" s="53">
        <v>8381109</v>
      </c>
      <c r="R29" s="68">
        <v>12180457</v>
      </c>
      <c r="S29" s="68">
        <v>28942675</v>
      </c>
      <c r="T29" s="67">
        <v>8230730</v>
      </c>
      <c r="U29" s="53">
        <v>8673205</v>
      </c>
      <c r="V29" s="68">
        <v>0</v>
      </c>
      <c r="W29" s="68">
        <v>16903935</v>
      </c>
    </row>
    <row r="30" spans="1:23" ht="12.75">
      <c r="A30" s="31" t="s">
        <v>25</v>
      </c>
      <c r="B30" s="32" t="s">
        <v>69</v>
      </c>
      <c r="C30" s="33" t="s">
        <v>70</v>
      </c>
      <c r="D30" s="52">
        <v>39308146</v>
      </c>
      <c r="E30" s="53">
        <v>39308146</v>
      </c>
      <c r="F30" s="53">
        <v>40303809</v>
      </c>
      <c r="G30" s="6">
        <f t="shared" si="1"/>
        <v>1.0253296861164605</v>
      </c>
      <c r="H30" s="67">
        <v>2078368</v>
      </c>
      <c r="I30" s="53">
        <v>3476096</v>
      </c>
      <c r="J30" s="68">
        <v>3344593</v>
      </c>
      <c r="K30" s="68">
        <v>8899057</v>
      </c>
      <c r="L30" s="67">
        <v>3659675</v>
      </c>
      <c r="M30" s="53">
        <v>2770284</v>
      </c>
      <c r="N30" s="68">
        <v>3871095</v>
      </c>
      <c r="O30" s="68">
        <v>10301054</v>
      </c>
      <c r="P30" s="67">
        <v>3258933</v>
      </c>
      <c r="Q30" s="53">
        <v>3629715</v>
      </c>
      <c r="R30" s="68">
        <v>2739952</v>
      </c>
      <c r="S30" s="68">
        <v>9628600</v>
      </c>
      <c r="T30" s="67">
        <v>3745420</v>
      </c>
      <c r="U30" s="53">
        <v>4339864</v>
      </c>
      <c r="V30" s="68">
        <v>3389814</v>
      </c>
      <c r="W30" s="68">
        <v>11475098</v>
      </c>
    </row>
    <row r="31" spans="1:23" ht="12.75">
      <c r="A31" s="31" t="s">
        <v>25</v>
      </c>
      <c r="B31" s="32" t="s">
        <v>71</v>
      </c>
      <c r="C31" s="33" t="s">
        <v>72</v>
      </c>
      <c r="D31" s="52">
        <v>33754032</v>
      </c>
      <c r="E31" s="53">
        <v>33754032</v>
      </c>
      <c r="F31" s="53">
        <v>37083010</v>
      </c>
      <c r="G31" s="6">
        <f t="shared" si="1"/>
        <v>1.0986246028326334</v>
      </c>
      <c r="H31" s="67">
        <v>2073030</v>
      </c>
      <c r="I31" s="53">
        <v>3470500</v>
      </c>
      <c r="J31" s="68">
        <v>3359098</v>
      </c>
      <c r="K31" s="68">
        <v>8902628</v>
      </c>
      <c r="L31" s="67">
        <v>2988902</v>
      </c>
      <c r="M31" s="53">
        <v>3223250</v>
      </c>
      <c r="N31" s="68">
        <v>4052776</v>
      </c>
      <c r="O31" s="68">
        <v>10264928</v>
      </c>
      <c r="P31" s="67">
        <v>5435340</v>
      </c>
      <c r="Q31" s="53">
        <v>2873106</v>
      </c>
      <c r="R31" s="68">
        <v>2522428</v>
      </c>
      <c r="S31" s="68">
        <v>10830874</v>
      </c>
      <c r="T31" s="67">
        <v>1857071</v>
      </c>
      <c r="U31" s="53">
        <v>2899950</v>
      </c>
      <c r="V31" s="68">
        <v>2327559</v>
      </c>
      <c r="W31" s="68">
        <v>7084580</v>
      </c>
    </row>
    <row r="32" spans="1:23" ht="12.75">
      <c r="A32" s="31" t="s">
        <v>25</v>
      </c>
      <c r="B32" s="32" t="s">
        <v>73</v>
      </c>
      <c r="C32" s="33" t="s">
        <v>74</v>
      </c>
      <c r="D32" s="52">
        <v>398487755</v>
      </c>
      <c r="E32" s="53">
        <v>398487755</v>
      </c>
      <c r="F32" s="53">
        <v>352121373</v>
      </c>
      <c r="G32" s="6">
        <f t="shared" si="1"/>
        <v>0.8836441486138011</v>
      </c>
      <c r="H32" s="67">
        <v>55880349</v>
      </c>
      <c r="I32" s="53">
        <v>17158844</v>
      </c>
      <c r="J32" s="68">
        <v>28501487</v>
      </c>
      <c r="K32" s="68">
        <v>101540680</v>
      </c>
      <c r="L32" s="67">
        <v>28501487</v>
      </c>
      <c r="M32" s="53">
        <v>27837977</v>
      </c>
      <c r="N32" s="68">
        <v>27429384</v>
      </c>
      <c r="O32" s="68">
        <v>83768848</v>
      </c>
      <c r="P32" s="67">
        <v>24759937</v>
      </c>
      <c r="Q32" s="53">
        <v>26453698</v>
      </c>
      <c r="R32" s="68">
        <v>23134834</v>
      </c>
      <c r="S32" s="68">
        <v>74348469</v>
      </c>
      <c r="T32" s="67">
        <v>25502447</v>
      </c>
      <c r="U32" s="53">
        <v>26173847</v>
      </c>
      <c r="V32" s="68">
        <v>40787082</v>
      </c>
      <c r="W32" s="68">
        <v>92463376</v>
      </c>
    </row>
    <row r="33" spans="1:23" ht="12.75">
      <c r="A33" s="31" t="s">
        <v>25</v>
      </c>
      <c r="B33" s="32" t="s">
        <v>75</v>
      </c>
      <c r="C33" s="33" t="s">
        <v>76</v>
      </c>
      <c r="D33" s="52">
        <v>90378568</v>
      </c>
      <c r="E33" s="53">
        <v>77931576</v>
      </c>
      <c r="F33" s="53">
        <v>260362640</v>
      </c>
      <c r="G33" s="6">
        <f t="shared" si="1"/>
        <v>3.3409133160607456</v>
      </c>
      <c r="H33" s="67">
        <v>18746302</v>
      </c>
      <c r="I33" s="53">
        <v>0</v>
      </c>
      <c r="J33" s="68">
        <v>30051</v>
      </c>
      <c r="K33" s="68">
        <v>18776353</v>
      </c>
      <c r="L33" s="67">
        <v>20487933</v>
      </c>
      <c r="M33" s="53">
        <v>13610908</v>
      </c>
      <c r="N33" s="68">
        <v>6579770</v>
      </c>
      <c r="O33" s="68">
        <v>40678611</v>
      </c>
      <c r="P33" s="67">
        <v>10843334</v>
      </c>
      <c r="Q33" s="53">
        <v>35272820</v>
      </c>
      <c r="R33" s="68">
        <v>35272820</v>
      </c>
      <c r="S33" s="68">
        <v>81388974</v>
      </c>
      <c r="T33" s="67">
        <v>33899502</v>
      </c>
      <c r="U33" s="53">
        <v>33809725</v>
      </c>
      <c r="V33" s="68">
        <v>51809475</v>
      </c>
      <c r="W33" s="68">
        <v>119518702</v>
      </c>
    </row>
    <row r="34" spans="1:23" ht="12.75">
      <c r="A34" s="31" t="s">
        <v>25</v>
      </c>
      <c r="B34" s="32" t="s">
        <v>77</v>
      </c>
      <c r="C34" s="33" t="s">
        <v>78</v>
      </c>
      <c r="D34" s="52">
        <v>77677054</v>
      </c>
      <c r="E34" s="53">
        <v>77677054</v>
      </c>
      <c r="F34" s="53">
        <v>87210680</v>
      </c>
      <c r="G34" s="6">
        <f t="shared" si="1"/>
        <v>1.122734134587545</v>
      </c>
      <c r="H34" s="67">
        <v>3507648</v>
      </c>
      <c r="I34" s="53">
        <v>4684589</v>
      </c>
      <c r="J34" s="68">
        <v>3693658</v>
      </c>
      <c r="K34" s="68">
        <v>11885895</v>
      </c>
      <c r="L34" s="67">
        <v>6895100</v>
      </c>
      <c r="M34" s="53">
        <v>7452271</v>
      </c>
      <c r="N34" s="68">
        <v>8153662</v>
      </c>
      <c r="O34" s="68">
        <v>22501033</v>
      </c>
      <c r="P34" s="67">
        <v>6835729</v>
      </c>
      <c r="Q34" s="53">
        <v>7637716</v>
      </c>
      <c r="R34" s="68">
        <v>11282953</v>
      </c>
      <c r="S34" s="68">
        <v>25756398</v>
      </c>
      <c r="T34" s="67">
        <v>8394724</v>
      </c>
      <c r="U34" s="53">
        <v>8394724</v>
      </c>
      <c r="V34" s="68">
        <v>10277906</v>
      </c>
      <c r="W34" s="68">
        <v>27067354</v>
      </c>
    </row>
    <row r="35" spans="1:23" ht="12.75">
      <c r="A35" s="31" t="s">
        <v>25</v>
      </c>
      <c r="B35" s="32" t="s">
        <v>79</v>
      </c>
      <c r="C35" s="33" t="s">
        <v>80</v>
      </c>
      <c r="D35" s="52">
        <v>47118038</v>
      </c>
      <c r="E35" s="53">
        <v>47118038</v>
      </c>
      <c r="F35" s="53">
        <v>45695866</v>
      </c>
      <c r="G35" s="6">
        <f t="shared" si="1"/>
        <v>0.9698168247158339</v>
      </c>
      <c r="H35" s="67">
        <v>3190823</v>
      </c>
      <c r="I35" s="53">
        <v>3769544</v>
      </c>
      <c r="J35" s="68">
        <v>4104023</v>
      </c>
      <c r="K35" s="68">
        <v>11064390</v>
      </c>
      <c r="L35" s="67">
        <v>3565275</v>
      </c>
      <c r="M35" s="53">
        <v>4322171</v>
      </c>
      <c r="N35" s="68">
        <v>6866800</v>
      </c>
      <c r="O35" s="68">
        <v>14754246</v>
      </c>
      <c r="P35" s="67">
        <v>3285448</v>
      </c>
      <c r="Q35" s="53">
        <v>4150632</v>
      </c>
      <c r="R35" s="68">
        <v>4150632</v>
      </c>
      <c r="S35" s="68">
        <v>11586712</v>
      </c>
      <c r="T35" s="67">
        <v>4145259</v>
      </c>
      <c r="U35" s="53">
        <v>4145259</v>
      </c>
      <c r="V35" s="68">
        <v>0</v>
      </c>
      <c r="W35" s="68">
        <v>8290518</v>
      </c>
    </row>
    <row r="36" spans="1:23" ht="12.75">
      <c r="A36" s="31" t="s">
        <v>25</v>
      </c>
      <c r="B36" s="32" t="s">
        <v>81</v>
      </c>
      <c r="C36" s="33" t="s">
        <v>82</v>
      </c>
      <c r="D36" s="52">
        <v>75658448</v>
      </c>
      <c r="E36" s="53">
        <v>75658448</v>
      </c>
      <c r="F36" s="53">
        <v>77841995</v>
      </c>
      <c r="G36" s="6">
        <f t="shared" si="1"/>
        <v>1.028860584081767</v>
      </c>
      <c r="H36" s="67">
        <v>4300223</v>
      </c>
      <c r="I36" s="53">
        <v>6082030</v>
      </c>
      <c r="J36" s="68">
        <v>24270838</v>
      </c>
      <c r="K36" s="68">
        <v>34653091</v>
      </c>
      <c r="L36" s="67">
        <v>4789573</v>
      </c>
      <c r="M36" s="53">
        <v>4705274</v>
      </c>
      <c r="N36" s="68">
        <v>5157606</v>
      </c>
      <c r="O36" s="68">
        <v>14652453</v>
      </c>
      <c r="P36" s="67">
        <v>5573970</v>
      </c>
      <c r="Q36" s="53">
        <v>5010075</v>
      </c>
      <c r="R36" s="68">
        <v>5820113</v>
      </c>
      <c r="S36" s="68">
        <v>16404158</v>
      </c>
      <c r="T36" s="67">
        <v>5049828</v>
      </c>
      <c r="U36" s="53">
        <v>7082465</v>
      </c>
      <c r="V36" s="68">
        <v>0</v>
      </c>
      <c r="W36" s="68">
        <v>12132293</v>
      </c>
    </row>
    <row r="37" spans="1:23" ht="12.75">
      <c r="A37" s="31" t="s">
        <v>44</v>
      </c>
      <c r="B37" s="32" t="s">
        <v>83</v>
      </c>
      <c r="C37" s="33" t="s">
        <v>84</v>
      </c>
      <c r="D37" s="52">
        <v>332884730</v>
      </c>
      <c r="E37" s="53">
        <v>332884730</v>
      </c>
      <c r="F37" s="53">
        <v>184506040</v>
      </c>
      <c r="G37" s="6">
        <f t="shared" si="1"/>
        <v>0.5542640541066572</v>
      </c>
      <c r="H37" s="67">
        <v>17708385</v>
      </c>
      <c r="I37" s="53">
        <v>24859127</v>
      </c>
      <c r="J37" s="68">
        <v>13726532</v>
      </c>
      <c r="K37" s="68">
        <v>56294044</v>
      </c>
      <c r="L37" s="67">
        <v>28121130</v>
      </c>
      <c r="M37" s="53">
        <v>0</v>
      </c>
      <c r="N37" s="68">
        <v>22911926</v>
      </c>
      <c r="O37" s="68">
        <v>51033056</v>
      </c>
      <c r="P37" s="67">
        <v>13445475</v>
      </c>
      <c r="Q37" s="53">
        <v>16806788</v>
      </c>
      <c r="R37" s="68">
        <v>3245353</v>
      </c>
      <c r="S37" s="68">
        <v>33497616</v>
      </c>
      <c r="T37" s="67">
        <v>24695737</v>
      </c>
      <c r="U37" s="53">
        <v>18985587</v>
      </c>
      <c r="V37" s="68">
        <v>0</v>
      </c>
      <c r="W37" s="68">
        <v>43681324</v>
      </c>
    </row>
    <row r="38" spans="1:23" ht="16.5">
      <c r="A38" s="34"/>
      <c r="B38" s="35" t="s">
        <v>85</v>
      </c>
      <c r="C38" s="36"/>
      <c r="D38" s="54">
        <f>SUM(D29:D37)</f>
        <v>1223409083</v>
      </c>
      <c r="E38" s="55">
        <f>SUM(E29:E37)</f>
        <v>1210962091</v>
      </c>
      <c r="F38" s="55">
        <f>SUM(F29:F37)</f>
        <v>1181258677</v>
      </c>
      <c r="G38" s="7">
        <f t="shared" si="1"/>
        <v>0.97547122719963</v>
      </c>
      <c r="H38" s="69">
        <f aca="true" t="shared" si="4" ref="H38:W38">SUM(H29:H37)</f>
        <v>115866237</v>
      </c>
      <c r="I38" s="55">
        <f t="shared" si="4"/>
        <v>71881839</v>
      </c>
      <c r="J38" s="70">
        <f t="shared" si="4"/>
        <v>89411389</v>
      </c>
      <c r="K38" s="70">
        <f t="shared" si="4"/>
        <v>277159465</v>
      </c>
      <c r="L38" s="69">
        <f t="shared" si="4"/>
        <v>107390184</v>
      </c>
      <c r="M38" s="55">
        <f t="shared" si="4"/>
        <v>72303244</v>
      </c>
      <c r="N38" s="70">
        <f t="shared" si="4"/>
        <v>93404128</v>
      </c>
      <c r="O38" s="70">
        <f t="shared" si="4"/>
        <v>273097556</v>
      </c>
      <c r="P38" s="69">
        <f t="shared" si="4"/>
        <v>81819275</v>
      </c>
      <c r="Q38" s="55">
        <f t="shared" si="4"/>
        <v>110215659</v>
      </c>
      <c r="R38" s="70">
        <f t="shared" si="4"/>
        <v>100349542</v>
      </c>
      <c r="S38" s="70">
        <f t="shared" si="4"/>
        <v>292384476</v>
      </c>
      <c r="T38" s="69">
        <f t="shared" si="4"/>
        <v>115520718</v>
      </c>
      <c r="U38" s="55">
        <f t="shared" si="4"/>
        <v>114504626</v>
      </c>
      <c r="V38" s="70">
        <f t="shared" si="4"/>
        <v>108591836</v>
      </c>
      <c r="W38" s="70">
        <f t="shared" si="4"/>
        <v>338617180</v>
      </c>
    </row>
    <row r="39" spans="1:23" ht="12.75">
      <c r="A39" s="31" t="s">
        <v>25</v>
      </c>
      <c r="B39" s="32" t="s">
        <v>86</v>
      </c>
      <c r="C39" s="33" t="s">
        <v>87</v>
      </c>
      <c r="D39" s="52">
        <v>116531948</v>
      </c>
      <c r="E39" s="53">
        <v>124778008</v>
      </c>
      <c r="F39" s="53">
        <v>102341476</v>
      </c>
      <c r="G39" s="6">
        <f t="shared" si="1"/>
        <v>0.8201884101243225</v>
      </c>
      <c r="H39" s="67">
        <v>10170670</v>
      </c>
      <c r="I39" s="53">
        <v>6357269</v>
      </c>
      <c r="J39" s="68">
        <v>8765997</v>
      </c>
      <c r="K39" s="68">
        <v>25293936</v>
      </c>
      <c r="L39" s="67">
        <v>6195582</v>
      </c>
      <c r="M39" s="53">
        <v>7716415</v>
      </c>
      <c r="N39" s="68">
        <v>6897377</v>
      </c>
      <c r="O39" s="68">
        <v>20809374</v>
      </c>
      <c r="P39" s="67">
        <v>8262099</v>
      </c>
      <c r="Q39" s="53">
        <v>6325747</v>
      </c>
      <c r="R39" s="68">
        <v>7815961</v>
      </c>
      <c r="S39" s="68">
        <v>22403807</v>
      </c>
      <c r="T39" s="67">
        <v>9828083</v>
      </c>
      <c r="U39" s="53">
        <v>9137617</v>
      </c>
      <c r="V39" s="68">
        <v>14868659</v>
      </c>
      <c r="W39" s="68">
        <v>33834359</v>
      </c>
    </row>
    <row r="40" spans="1:23" ht="12.75">
      <c r="A40" s="31" t="s">
        <v>25</v>
      </c>
      <c r="B40" s="32" t="s">
        <v>88</v>
      </c>
      <c r="C40" s="33" t="s">
        <v>89</v>
      </c>
      <c r="D40" s="52">
        <v>117822424</v>
      </c>
      <c r="E40" s="53">
        <v>117822424</v>
      </c>
      <c r="F40" s="53">
        <v>104878783</v>
      </c>
      <c r="G40" s="6">
        <f t="shared" si="1"/>
        <v>0.8901428050741852</v>
      </c>
      <c r="H40" s="67">
        <v>6225282</v>
      </c>
      <c r="I40" s="53">
        <v>7526804</v>
      </c>
      <c r="J40" s="68">
        <v>6829970</v>
      </c>
      <c r="K40" s="68">
        <v>20582056</v>
      </c>
      <c r="L40" s="67">
        <v>6417425</v>
      </c>
      <c r="M40" s="53">
        <v>8200449</v>
      </c>
      <c r="N40" s="68">
        <v>9179703</v>
      </c>
      <c r="O40" s="68">
        <v>23797577</v>
      </c>
      <c r="P40" s="67">
        <v>7271771</v>
      </c>
      <c r="Q40" s="53">
        <v>6423267</v>
      </c>
      <c r="R40" s="68">
        <v>7426993</v>
      </c>
      <c r="S40" s="68">
        <v>21122031</v>
      </c>
      <c r="T40" s="67">
        <v>18224887</v>
      </c>
      <c r="U40" s="53">
        <v>8264454</v>
      </c>
      <c r="V40" s="68">
        <v>12887778</v>
      </c>
      <c r="W40" s="68">
        <v>39377119</v>
      </c>
    </row>
    <row r="41" spans="1:23" ht="12.75">
      <c r="A41" s="31" t="s">
        <v>25</v>
      </c>
      <c r="B41" s="32" t="s">
        <v>90</v>
      </c>
      <c r="C41" s="33" t="s">
        <v>91</v>
      </c>
      <c r="D41" s="52">
        <v>89208434</v>
      </c>
      <c r="E41" s="53">
        <v>89208434</v>
      </c>
      <c r="F41" s="53">
        <v>119024037</v>
      </c>
      <c r="G41" s="6">
        <f t="shared" si="1"/>
        <v>1.3342240376061303</v>
      </c>
      <c r="H41" s="67">
        <v>8328758</v>
      </c>
      <c r="I41" s="53">
        <v>9694987</v>
      </c>
      <c r="J41" s="68">
        <v>10261815</v>
      </c>
      <c r="K41" s="68">
        <v>28285560</v>
      </c>
      <c r="L41" s="67">
        <v>8055320</v>
      </c>
      <c r="M41" s="53">
        <v>9488773</v>
      </c>
      <c r="N41" s="68">
        <v>14153110</v>
      </c>
      <c r="O41" s="68">
        <v>31697203</v>
      </c>
      <c r="P41" s="67">
        <v>8561624</v>
      </c>
      <c r="Q41" s="53">
        <v>8725565</v>
      </c>
      <c r="R41" s="68">
        <v>8907816</v>
      </c>
      <c r="S41" s="68">
        <v>26195005</v>
      </c>
      <c r="T41" s="67">
        <v>8238665</v>
      </c>
      <c r="U41" s="53">
        <v>9011565</v>
      </c>
      <c r="V41" s="68">
        <v>15596039</v>
      </c>
      <c r="W41" s="68">
        <v>32846269</v>
      </c>
    </row>
    <row r="42" spans="1:23" ht="12.75">
      <c r="A42" s="31" t="s">
        <v>25</v>
      </c>
      <c r="B42" s="32" t="s">
        <v>92</v>
      </c>
      <c r="C42" s="33" t="s">
        <v>93</v>
      </c>
      <c r="D42" s="52">
        <v>58835239</v>
      </c>
      <c r="E42" s="53">
        <v>58835239</v>
      </c>
      <c r="F42" s="53">
        <v>64813004</v>
      </c>
      <c r="G42" s="6">
        <f aca="true" t="shared" si="5" ref="G42:G58">IF($E42=0,0,$F42/$E42)</f>
        <v>1.1016017798448987</v>
      </c>
      <c r="H42" s="67">
        <v>4862085</v>
      </c>
      <c r="I42" s="53">
        <v>6605167</v>
      </c>
      <c r="J42" s="68">
        <v>6875913</v>
      </c>
      <c r="K42" s="68">
        <v>18343165</v>
      </c>
      <c r="L42" s="67">
        <v>6875913</v>
      </c>
      <c r="M42" s="53">
        <v>5917464</v>
      </c>
      <c r="N42" s="68">
        <v>5002810</v>
      </c>
      <c r="O42" s="68">
        <v>17796187</v>
      </c>
      <c r="P42" s="67">
        <v>6899727</v>
      </c>
      <c r="Q42" s="53">
        <v>6206353</v>
      </c>
      <c r="R42" s="68">
        <v>7977289</v>
      </c>
      <c r="S42" s="68">
        <v>21083369</v>
      </c>
      <c r="T42" s="67">
        <v>3693963</v>
      </c>
      <c r="U42" s="53">
        <v>3896320</v>
      </c>
      <c r="V42" s="68">
        <v>0</v>
      </c>
      <c r="W42" s="68">
        <v>7590283</v>
      </c>
    </row>
    <row r="43" spans="1:23" ht="12.75">
      <c r="A43" s="31" t="s">
        <v>44</v>
      </c>
      <c r="B43" s="32" t="s">
        <v>94</v>
      </c>
      <c r="C43" s="33" t="s">
        <v>95</v>
      </c>
      <c r="D43" s="52">
        <v>314353180</v>
      </c>
      <c r="E43" s="53">
        <v>314353180</v>
      </c>
      <c r="F43" s="53">
        <v>219491904</v>
      </c>
      <c r="G43" s="6">
        <f t="shared" si="5"/>
        <v>0.6982334455786323</v>
      </c>
      <c r="H43" s="67">
        <v>15133961</v>
      </c>
      <c r="I43" s="53">
        <v>19672007</v>
      </c>
      <c r="J43" s="68">
        <v>19854176</v>
      </c>
      <c r="K43" s="68">
        <v>54660144</v>
      </c>
      <c r="L43" s="67">
        <v>12479650</v>
      </c>
      <c r="M43" s="53">
        <v>21526440</v>
      </c>
      <c r="N43" s="68">
        <v>16637651</v>
      </c>
      <c r="O43" s="68">
        <v>50643741</v>
      </c>
      <c r="P43" s="67">
        <v>8214074</v>
      </c>
      <c r="Q43" s="53">
        <v>17912944</v>
      </c>
      <c r="R43" s="68">
        <v>12504353</v>
      </c>
      <c r="S43" s="68">
        <v>38631371</v>
      </c>
      <c r="T43" s="67">
        <v>42436261</v>
      </c>
      <c r="U43" s="53">
        <v>33120387</v>
      </c>
      <c r="V43" s="68">
        <v>0</v>
      </c>
      <c r="W43" s="68">
        <v>75556648</v>
      </c>
    </row>
    <row r="44" spans="1:23" ht="16.5">
      <c r="A44" s="34"/>
      <c r="B44" s="35" t="s">
        <v>96</v>
      </c>
      <c r="C44" s="36"/>
      <c r="D44" s="54">
        <f>SUM(D39:D43)</f>
        <v>696751225</v>
      </c>
      <c r="E44" s="55">
        <f>SUM(E39:E43)</f>
        <v>704997285</v>
      </c>
      <c r="F44" s="55">
        <f>SUM(F39:F43)</f>
        <v>610549204</v>
      </c>
      <c r="G44" s="7">
        <f t="shared" si="5"/>
        <v>0.8660305748553344</v>
      </c>
      <c r="H44" s="69">
        <f aca="true" t="shared" si="6" ref="H44:W44">SUM(H39:H43)</f>
        <v>44720756</v>
      </c>
      <c r="I44" s="55">
        <f t="shared" si="6"/>
        <v>49856234</v>
      </c>
      <c r="J44" s="70">
        <f t="shared" si="6"/>
        <v>52587871</v>
      </c>
      <c r="K44" s="70">
        <f t="shared" si="6"/>
        <v>147164861</v>
      </c>
      <c r="L44" s="69">
        <f t="shared" si="6"/>
        <v>40023890</v>
      </c>
      <c r="M44" s="55">
        <f t="shared" si="6"/>
        <v>52849541</v>
      </c>
      <c r="N44" s="70">
        <f t="shared" si="6"/>
        <v>51870651</v>
      </c>
      <c r="O44" s="70">
        <f t="shared" si="6"/>
        <v>144744082</v>
      </c>
      <c r="P44" s="69">
        <f t="shared" si="6"/>
        <v>39209295</v>
      </c>
      <c r="Q44" s="55">
        <f t="shared" si="6"/>
        <v>45593876</v>
      </c>
      <c r="R44" s="70">
        <f t="shared" si="6"/>
        <v>44632412</v>
      </c>
      <c r="S44" s="70">
        <f t="shared" si="6"/>
        <v>129435583</v>
      </c>
      <c r="T44" s="69">
        <f t="shared" si="6"/>
        <v>82421859</v>
      </c>
      <c r="U44" s="55">
        <f t="shared" si="6"/>
        <v>63430343</v>
      </c>
      <c r="V44" s="70">
        <f t="shared" si="6"/>
        <v>43352476</v>
      </c>
      <c r="W44" s="70">
        <f t="shared" si="6"/>
        <v>189204678</v>
      </c>
    </row>
    <row r="45" spans="1:23" ht="12.75">
      <c r="A45" s="31" t="s">
        <v>25</v>
      </c>
      <c r="B45" s="32" t="s">
        <v>97</v>
      </c>
      <c r="C45" s="33" t="s">
        <v>98</v>
      </c>
      <c r="D45" s="52">
        <v>88002958</v>
      </c>
      <c r="E45" s="53">
        <v>88002958</v>
      </c>
      <c r="F45" s="53">
        <v>68650179</v>
      </c>
      <c r="G45" s="6">
        <f t="shared" si="5"/>
        <v>0.780089448811482</v>
      </c>
      <c r="H45" s="67">
        <v>4434513</v>
      </c>
      <c r="I45" s="53">
        <v>3982725</v>
      </c>
      <c r="J45" s="68">
        <v>4575698</v>
      </c>
      <c r="K45" s="68">
        <v>12992936</v>
      </c>
      <c r="L45" s="67">
        <v>5486068</v>
      </c>
      <c r="M45" s="53">
        <v>6371165</v>
      </c>
      <c r="N45" s="68">
        <v>4962325</v>
      </c>
      <c r="O45" s="68">
        <v>16819558</v>
      </c>
      <c r="P45" s="67">
        <v>6771977</v>
      </c>
      <c r="Q45" s="53">
        <v>7292815</v>
      </c>
      <c r="R45" s="68">
        <v>6389905</v>
      </c>
      <c r="S45" s="68">
        <v>20454697</v>
      </c>
      <c r="T45" s="67">
        <v>5553289</v>
      </c>
      <c r="U45" s="53">
        <v>6437578</v>
      </c>
      <c r="V45" s="68">
        <v>6392121</v>
      </c>
      <c r="W45" s="68">
        <v>18382988</v>
      </c>
    </row>
    <row r="46" spans="1:23" ht="12.75">
      <c r="A46" s="31" t="s">
        <v>25</v>
      </c>
      <c r="B46" s="32" t="s">
        <v>99</v>
      </c>
      <c r="C46" s="33" t="s">
        <v>100</v>
      </c>
      <c r="D46" s="52">
        <v>82556972</v>
      </c>
      <c r="E46" s="53">
        <v>84511064</v>
      </c>
      <c r="F46" s="53">
        <v>59505580</v>
      </c>
      <c r="G46" s="6">
        <f t="shared" si="5"/>
        <v>0.7041158539904313</v>
      </c>
      <c r="H46" s="67">
        <v>2530015</v>
      </c>
      <c r="I46" s="53">
        <v>5424258</v>
      </c>
      <c r="J46" s="68">
        <v>4225497</v>
      </c>
      <c r="K46" s="68">
        <v>12179770</v>
      </c>
      <c r="L46" s="67">
        <v>4225497</v>
      </c>
      <c r="M46" s="53">
        <v>4348931</v>
      </c>
      <c r="N46" s="68">
        <v>4885569</v>
      </c>
      <c r="O46" s="68">
        <v>13459997</v>
      </c>
      <c r="P46" s="67">
        <v>5596899</v>
      </c>
      <c r="Q46" s="53">
        <v>3976178</v>
      </c>
      <c r="R46" s="68">
        <v>4494104</v>
      </c>
      <c r="S46" s="68">
        <v>14067181</v>
      </c>
      <c r="T46" s="67">
        <v>4810559</v>
      </c>
      <c r="U46" s="53">
        <v>5942361</v>
      </c>
      <c r="V46" s="68">
        <v>9045712</v>
      </c>
      <c r="W46" s="68">
        <v>19798632</v>
      </c>
    </row>
    <row r="47" spans="1:23" ht="12.75">
      <c r="A47" s="31" t="s">
        <v>25</v>
      </c>
      <c r="B47" s="32" t="s">
        <v>101</v>
      </c>
      <c r="C47" s="33" t="s">
        <v>102</v>
      </c>
      <c r="D47" s="52">
        <v>90699751</v>
      </c>
      <c r="E47" s="53">
        <v>90699751</v>
      </c>
      <c r="F47" s="53">
        <v>68118527</v>
      </c>
      <c r="G47" s="6">
        <f t="shared" si="5"/>
        <v>0.7510332305101918</v>
      </c>
      <c r="H47" s="67">
        <v>6168396</v>
      </c>
      <c r="I47" s="53">
        <v>5938993</v>
      </c>
      <c r="J47" s="68">
        <v>5879438</v>
      </c>
      <c r="K47" s="68">
        <v>17986827</v>
      </c>
      <c r="L47" s="67">
        <v>5456866</v>
      </c>
      <c r="M47" s="53">
        <v>4852331</v>
      </c>
      <c r="N47" s="68">
        <v>6779457</v>
      </c>
      <c r="O47" s="68">
        <v>17088654</v>
      </c>
      <c r="P47" s="67">
        <v>6313075</v>
      </c>
      <c r="Q47" s="53">
        <v>6844431</v>
      </c>
      <c r="R47" s="68">
        <v>0</v>
      </c>
      <c r="S47" s="68">
        <v>13157506</v>
      </c>
      <c r="T47" s="67">
        <v>5391555</v>
      </c>
      <c r="U47" s="53">
        <v>6612042</v>
      </c>
      <c r="V47" s="68">
        <v>7881943</v>
      </c>
      <c r="W47" s="68">
        <v>19885540</v>
      </c>
    </row>
    <row r="48" spans="1:23" ht="12.75">
      <c r="A48" s="31" t="s">
        <v>25</v>
      </c>
      <c r="B48" s="32" t="s">
        <v>103</v>
      </c>
      <c r="C48" s="33" t="s">
        <v>104</v>
      </c>
      <c r="D48" s="52">
        <v>42622603</v>
      </c>
      <c r="E48" s="53">
        <v>42622603</v>
      </c>
      <c r="F48" s="53">
        <v>46364562</v>
      </c>
      <c r="G48" s="6">
        <f t="shared" si="5"/>
        <v>1.087792831423271</v>
      </c>
      <c r="H48" s="67">
        <v>5556236</v>
      </c>
      <c r="I48" s="53">
        <v>3130064</v>
      </c>
      <c r="J48" s="68">
        <v>1722616</v>
      </c>
      <c r="K48" s="68">
        <v>10408916</v>
      </c>
      <c r="L48" s="67">
        <v>3603442</v>
      </c>
      <c r="M48" s="53">
        <v>2412426</v>
      </c>
      <c r="N48" s="68">
        <v>5077036</v>
      </c>
      <c r="O48" s="68">
        <v>11092904</v>
      </c>
      <c r="P48" s="67">
        <v>3281285</v>
      </c>
      <c r="Q48" s="53">
        <v>3455454</v>
      </c>
      <c r="R48" s="68">
        <v>5834120</v>
      </c>
      <c r="S48" s="68">
        <v>12570859</v>
      </c>
      <c r="T48" s="67">
        <v>3660172</v>
      </c>
      <c r="U48" s="53">
        <v>1493726</v>
      </c>
      <c r="V48" s="68">
        <v>7137985</v>
      </c>
      <c r="W48" s="68">
        <v>12291883</v>
      </c>
    </row>
    <row r="49" spans="1:23" ht="12.75">
      <c r="A49" s="31" t="s">
        <v>25</v>
      </c>
      <c r="B49" s="32" t="s">
        <v>105</v>
      </c>
      <c r="C49" s="33" t="s">
        <v>106</v>
      </c>
      <c r="D49" s="52">
        <v>90209949</v>
      </c>
      <c r="E49" s="53">
        <v>90209949</v>
      </c>
      <c r="F49" s="53">
        <v>75529794</v>
      </c>
      <c r="G49" s="6">
        <f t="shared" si="5"/>
        <v>0.8372667852855121</v>
      </c>
      <c r="H49" s="67">
        <v>8287451</v>
      </c>
      <c r="I49" s="53">
        <v>7721552</v>
      </c>
      <c r="J49" s="68">
        <v>7079976</v>
      </c>
      <c r="K49" s="68">
        <v>23088979</v>
      </c>
      <c r="L49" s="67">
        <v>7072628</v>
      </c>
      <c r="M49" s="53">
        <v>6224262</v>
      </c>
      <c r="N49" s="68">
        <v>6921629</v>
      </c>
      <c r="O49" s="68">
        <v>20218519</v>
      </c>
      <c r="P49" s="67">
        <v>7336259</v>
      </c>
      <c r="Q49" s="53">
        <v>7681486</v>
      </c>
      <c r="R49" s="68">
        <v>5290190</v>
      </c>
      <c r="S49" s="68">
        <v>20307935</v>
      </c>
      <c r="T49" s="67">
        <v>5405692</v>
      </c>
      <c r="U49" s="53">
        <v>6508669</v>
      </c>
      <c r="V49" s="68">
        <v>0</v>
      </c>
      <c r="W49" s="68">
        <v>11914361</v>
      </c>
    </row>
    <row r="50" spans="1:23" ht="12.75">
      <c r="A50" s="31" t="s">
        <v>25</v>
      </c>
      <c r="B50" s="32" t="s">
        <v>107</v>
      </c>
      <c r="C50" s="33" t="s">
        <v>108</v>
      </c>
      <c r="D50" s="52">
        <v>0</v>
      </c>
      <c r="E50" s="53">
        <v>0</v>
      </c>
      <c r="F50" s="53">
        <v>60993993</v>
      </c>
      <c r="G50" s="6">
        <f t="shared" si="5"/>
        <v>0</v>
      </c>
      <c r="H50" s="67">
        <v>9733279</v>
      </c>
      <c r="I50" s="53">
        <v>8639450</v>
      </c>
      <c r="J50" s="68">
        <v>8103016</v>
      </c>
      <c r="K50" s="68">
        <v>26475745</v>
      </c>
      <c r="L50" s="67">
        <v>6313698</v>
      </c>
      <c r="M50" s="53">
        <v>4762646</v>
      </c>
      <c r="N50" s="68">
        <v>6313698</v>
      </c>
      <c r="O50" s="68">
        <v>17390042</v>
      </c>
      <c r="P50" s="67">
        <v>0</v>
      </c>
      <c r="Q50" s="53">
        <v>6313698</v>
      </c>
      <c r="R50" s="68">
        <v>6313698</v>
      </c>
      <c r="S50" s="68">
        <v>12627396</v>
      </c>
      <c r="T50" s="67">
        <v>4500810</v>
      </c>
      <c r="U50" s="53">
        <v>0</v>
      </c>
      <c r="V50" s="68">
        <v>0</v>
      </c>
      <c r="W50" s="68">
        <v>4500810</v>
      </c>
    </row>
    <row r="51" spans="1:23" ht="12.75">
      <c r="A51" s="31" t="s">
        <v>25</v>
      </c>
      <c r="B51" s="32" t="s">
        <v>109</v>
      </c>
      <c r="C51" s="33" t="s">
        <v>110</v>
      </c>
      <c r="D51" s="52">
        <v>516482801</v>
      </c>
      <c r="E51" s="53">
        <v>516482801</v>
      </c>
      <c r="F51" s="53">
        <v>917934670</v>
      </c>
      <c r="G51" s="6">
        <f t="shared" si="5"/>
        <v>1.7772802273816666</v>
      </c>
      <c r="H51" s="67">
        <v>56437975</v>
      </c>
      <c r="I51" s="53">
        <v>63414061</v>
      </c>
      <c r="J51" s="68">
        <v>54174310</v>
      </c>
      <c r="K51" s="68">
        <v>174026346</v>
      </c>
      <c r="L51" s="67">
        <v>161802478</v>
      </c>
      <c r="M51" s="53">
        <v>186645344</v>
      </c>
      <c r="N51" s="68">
        <v>208945938</v>
      </c>
      <c r="O51" s="68">
        <v>557393760</v>
      </c>
      <c r="P51" s="67">
        <v>29709587</v>
      </c>
      <c r="Q51" s="53">
        <v>31840591</v>
      </c>
      <c r="R51" s="68">
        <v>20654908</v>
      </c>
      <c r="S51" s="68">
        <v>82205086</v>
      </c>
      <c r="T51" s="67">
        <v>31176125</v>
      </c>
      <c r="U51" s="53">
        <v>40445391</v>
      </c>
      <c r="V51" s="68">
        <v>32687962</v>
      </c>
      <c r="W51" s="68">
        <v>104309478</v>
      </c>
    </row>
    <row r="52" spans="1:23" ht="12.75">
      <c r="A52" s="31" t="s">
        <v>44</v>
      </c>
      <c r="B52" s="32" t="s">
        <v>111</v>
      </c>
      <c r="C52" s="33" t="s">
        <v>112</v>
      </c>
      <c r="D52" s="52">
        <v>1063371725</v>
      </c>
      <c r="E52" s="53">
        <v>1063371725</v>
      </c>
      <c r="F52" s="53">
        <v>728069900</v>
      </c>
      <c r="G52" s="6">
        <f t="shared" si="5"/>
        <v>0.6846805147090026</v>
      </c>
      <c r="H52" s="67">
        <v>26863856</v>
      </c>
      <c r="I52" s="53">
        <v>36222996</v>
      </c>
      <c r="J52" s="68">
        <v>34253078</v>
      </c>
      <c r="K52" s="68">
        <v>97339930</v>
      </c>
      <c r="L52" s="67">
        <v>44450058</v>
      </c>
      <c r="M52" s="53">
        <v>33737541</v>
      </c>
      <c r="N52" s="68">
        <v>42468302</v>
      </c>
      <c r="O52" s="68">
        <v>120655901</v>
      </c>
      <c r="P52" s="67">
        <v>57445800</v>
      </c>
      <c r="Q52" s="53">
        <v>29037900</v>
      </c>
      <c r="R52" s="68">
        <v>52843956</v>
      </c>
      <c r="S52" s="68">
        <v>139327656</v>
      </c>
      <c r="T52" s="67">
        <v>62225623</v>
      </c>
      <c r="U52" s="53">
        <v>100744656</v>
      </c>
      <c r="V52" s="68">
        <v>207776134</v>
      </c>
      <c r="W52" s="68">
        <v>370746413</v>
      </c>
    </row>
    <row r="53" spans="1:23" ht="16.5">
      <c r="A53" s="34"/>
      <c r="B53" s="35" t="s">
        <v>113</v>
      </c>
      <c r="C53" s="36"/>
      <c r="D53" s="54">
        <f>SUM(D45:D52)</f>
        <v>1973946759</v>
      </c>
      <c r="E53" s="55">
        <f>SUM(E45:E52)</f>
        <v>1975900851</v>
      </c>
      <c r="F53" s="55">
        <f>SUM(F45:F52)</f>
        <v>2025167205</v>
      </c>
      <c r="G53" s="7">
        <f t="shared" si="5"/>
        <v>1.0249336164692</v>
      </c>
      <c r="H53" s="69">
        <f aca="true" t="shared" si="7" ref="H53:W53">SUM(H45:H52)</f>
        <v>120011721</v>
      </c>
      <c r="I53" s="55">
        <f t="shared" si="7"/>
        <v>134474099</v>
      </c>
      <c r="J53" s="70">
        <f t="shared" si="7"/>
        <v>120013629</v>
      </c>
      <c r="K53" s="70">
        <f t="shared" si="7"/>
        <v>374499449</v>
      </c>
      <c r="L53" s="69">
        <f t="shared" si="7"/>
        <v>238410735</v>
      </c>
      <c r="M53" s="55">
        <f t="shared" si="7"/>
        <v>249354646</v>
      </c>
      <c r="N53" s="70">
        <f t="shared" si="7"/>
        <v>286353954</v>
      </c>
      <c r="O53" s="70">
        <f t="shared" si="7"/>
        <v>774119335</v>
      </c>
      <c r="P53" s="69">
        <f t="shared" si="7"/>
        <v>116454882</v>
      </c>
      <c r="Q53" s="55">
        <f t="shared" si="7"/>
        <v>96442553</v>
      </c>
      <c r="R53" s="70">
        <f t="shared" si="7"/>
        <v>101820881</v>
      </c>
      <c r="S53" s="70">
        <f t="shared" si="7"/>
        <v>314718316</v>
      </c>
      <c r="T53" s="69">
        <f t="shared" si="7"/>
        <v>122723825</v>
      </c>
      <c r="U53" s="55">
        <f t="shared" si="7"/>
        <v>168184423</v>
      </c>
      <c r="V53" s="70">
        <f t="shared" si="7"/>
        <v>270921857</v>
      </c>
      <c r="W53" s="70">
        <f t="shared" si="7"/>
        <v>561830105</v>
      </c>
    </row>
    <row r="54" spans="1:23" ht="12.75">
      <c r="A54" s="31" t="s">
        <v>25</v>
      </c>
      <c r="B54" s="32" t="s">
        <v>114</v>
      </c>
      <c r="C54" s="33" t="s">
        <v>115</v>
      </c>
      <c r="D54" s="52">
        <v>155461000</v>
      </c>
      <c r="E54" s="53">
        <v>155461000</v>
      </c>
      <c r="F54" s="53">
        <v>109102036</v>
      </c>
      <c r="G54" s="6">
        <f t="shared" si="5"/>
        <v>0.7017968236406559</v>
      </c>
      <c r="H54" s="67">
        <v>5365271</v>
      </c>
      <c r="I54" s="53">
        <v>7033167</v>
      </c>
      <c r="J54" s="68">
        <v>10566063</v>
      </c>
      <c r="K54" s="68">
        <v>22964501</v>
      </c>
      <c r="L54" s="67">
        <v>10623457</v>
      </c>
      <c r="M54" s="53">
        <v>6352891</v>
      </c>
      <c r="N54" s="68">
        <v>9596609</v>
      </c>
      <c r="O54" s="68">
        <v>26572957</v>
      </c>
      <c r="P54" s="67">
        <v>12130273</v>
      </c>
      <c r="Q54" s="53">
        <v>10000524</v>
      </c>
      <c r="R54" s="68">
        <v>9590293</v>
      </c>
      <c r="S54" s="68">
        <v>31721090</v>
      </c>
      <c r="T54" s="67">
        <v>7679825</v>
      </c>
      <c r="U54" s="53">
        <v>10047620</v>
      </c>
      <c r="V54" s="68">
        <v>10116043</v>
      </c>
      <c r="W54" s="68">
        <v>27843488</v>
      </c>
    </row>
    <row r="55" spans="1:23" ht="12.75">
      <c r="A55" s="31" t="s">
        <v>25</v>
      </c>
      <c r="B55" s="32" t="s">
        <v>116</v>
      </c>
      <c r="C55" s="33" t="s">
        <v>117</v>
      </c>
      <c r="D55" s="52">
        <v>74815127</v>
      </c>
      <c r="E55" s="53">
        <v>74815127</v>
      </c>
      <c r="F55" s="53">
        <v>42603049</v>
      </c>
      <c r="G55" s="6">
        <f t="shared" si="5"/>
        <v>0.5694443183929903</v>
      </c>
      <c r="H55" s="67">
        <v>5072908</v>
      </c>
      <c r="I55" s="53">
        <v>6022306</v>
      </c>
      <c r="J55" s="68">
        <v>1896640</v>
      </c>
      <c r="K55" s="68">
        <v>12991854</v>
      </c>
      <c r="L55" s="67">
        <v>6905447</v>
      </c>
      <c r="M55" s="53">
        <v>7309891</v>
      </c>
      <c r="N55" s="68">
        <v>713100</v>
      </c>
      <c r="O55" s="68">
        <v>14928438</v>
      </c>
      <c r="P55" s="67">
        <v>2378031</v>
      </c>
      <c r="Q55" s="53">
        <v>2485808</v>
      </c>
      <c r="R55" s="68">
        <v>2378031</v>
      </c>
      <c r="S55" s="68">
        <v>7241870</v>
      </c>
      <c r="T55" s="67">
        <v>0</v>
      </c>
      <c r="U55" s="53">
        <v>0</v>
      </c>
      <c r="V55" s="68">
        <v>7440887</v>
      </c>
      <c r="W55" s="68">
        <v>7440887</v>
      </c>
    </row>
    <row r="56" spans="1:23" ht="12.75">
      <c r="A56" s="31" t="s">
        <v>44</v>
      </c>
      <c r="B56" s="32" t="s">
        <v>118</v>
      </c>
      <c r="C56" s="33" t="s">
        <v>119</v>
      </c>
      <c r="D56" s="52">
        <v>163857128</v>
      </c>
      <c r="E56" s="53">
        <v>163857128</v>
      </c>
      <c r="F56" s="53">
        <v>186335266</v>
      </c>
      <c r="G56" s="6">
        <f t="shared" si="5"/>
        <v>1.1371813254288212</v>
      </c>
      <c r="H56" s="67">
        <v>30998187</v>
      </c>
      <c r="I56" s="53">
        <v>21393225</v>
      </c>
      <c r="J56" s="68">
        <v>23093079</v>
      </c>
      <c r="K56" s="68">
        <v>75484491</v>
      </c>
      <c r="L56" s="67">
        <v>19251868</v>
      </c>
      <c r="M56" s="53">
        <v>15040378</v>
      </c>
      <c r="N56" s="68">
        <v>9811080</v>
      </c>
      <c r="O56" s="68">
        <v>44103326</v>
      </c>
      <c r="P56" s="67">
        <v>13005609</v>
      </c>
      <c r="Q56" s="53">
        <v>10791705</v>
      </c>
      <c r="R56" s="68">
        <v>10151580</v>
      </c>
      <c r="S56" s="68">
        <v>33948894</v>
      </c>
      <c r="T56" s="67">
        <v>0</v>
      </c>
      <c r="U56" s="53">
        <v>12322937</v>
      </c>
      <c r="V56" s="68">
        <v>20475618</v>
      </c>
      <c r="W56" s="68">
        <v>32798555</v>
      </c>
    </row>
    <row r="57" spans="1:23" ht="16.5">
      <c r="A57" s="34"/>
      <c r="B57" s="35" t="s">
        <v>120</v>
      </c>
      <c r="C57" s="36"/>
      <c r="D57" s="54">
        <f>SUM(D54:D56)</f>
        <v>394133255</v>
      </c>
      <c r="E57" s="55">
        <f>SUM(E54:E56)</f>
        <v>394133255</v>
      </c>
      <c r="F57" s="55">
        <f>SUM(F54:F56)</f>
        <v>338040351</v>
      </c>
      <c r="G57" s="7">
        <f t="shared" si="5"/>
        <v>0.8576803573705041</v>
      </c>
      <c r="H57" s="69">
        <f aca="true" t="shared" si="8" ref="H57:W57">SUM(H54:H56)</f>
        <v>41436366</v>
      </c>
      <c r="I57" s="55">
        <f t="shared" si="8"/>
        <v>34448698</v>
      </c>
      <c r="J57" s="70">
        <f t="shared" si="8"/>
        <v>35555782</v>
      </c>
      <c r="K57" s="70">
        <f t="shared" si="8"/>
        <v>111440846</v>
      </c>
      <c r="L57" s="69">
        <f t="shared" si="8"/>
        <v>36780772</v>
      </c>
      <c r="M57" s="55">
        <f t="shared" si="8"/>
        <v>28703160</v>
      </c>
      <c r="N57" s="70">
        <f t="shared" si="8"/>
        <v>20120789</v>
      </c>
      <c r="O57" s="70">
        <f t="shared" si="8"/>
        <v>85604721</v>
      </c>
      <c r="P57" s="69">
        <f t="shared" si="8"/>
        <v>27513913</v>
      </c>
      <c r="Q57" s="55">
        <f t="shared" si="8"/>
        <v>23278037</v>
      </c>
      <c r="R57" s="70">
        <f t="shared" si="8"/>
        <v>22119904</v>
      </c>
      <c r="S57" s="70">
        <f t="shared" si="8"/>
        <v>72911854</v>
      </c>
      <c r="T57" s="69">
        <f t="shared" si="8"/>
        <v>7679825</v>
      </c>
      <c r="U57" s="55">
        <f t="shared" si="8"/>
        <v>22370557</v>
      </c>
      <c r="V57" s="70">
        <f t="shared" si="8"/>
        <v>38032548</v>
      </c>
      <c r="W57" s="70">
        <f t="shared" si="8"/>
        <v>68082930</v>
      </c>
    </row>
    <row r="58" spans="1:23" ht="16.5">
      <c r="A58" s="37"/>
      <c r="B58" s="38" t="s">
        <v>121</v>
      </c>
      <c r="C58" s="39"/>
      <c r="D58" s="56">
        <f>SUM(D6,D8:D17,D19:D27,D29:D37,D39:D43,D45:D52,D54:D56)</f>
        <v>16850798375</v>
      </c>
      <c r="E58" s="57">
        <f>SUM(E6,E8:E17,E19:E27,E29:E37,E39:E43,E45:E52,E54:E56)</f>
        <v>16635882311</v>
      </c>
      <c r="F58" s="57">
        <f>SUM(F6,F8:F17,F19:F27,F29:F37,F39:F43,F45:F52,F54:F56)</f>
        <v>15163787610</v>
      </c>
      <c r="G58" s="8">
        <f t="shared" si="5"/>
        <v>0.9115108730946828</v>
      </c>
      <c r="H58" s="71">
        <f aca="true" t="shared" si="9" ref="H58:W58">SUM(H6,H8:H17,H19:H27,H29:H37,H39:H43,H45:H52,H54:H56)</f>
        <v>949270489</v>
      </c>
      <c r="I58" s="57">
        <f t="shared" si="9"/>
        <v>1192388099</v>
      </c>
      <c r="J58" s="72">
        <f t="shared" si="9"/>
        <v>1103867256</v>
      </c>
      <c r="K58" s="72">
        <f t="shared" si="9"/>
        <v>3245525844</v>
      </c>
      <c r="L58" s="71">
        <f t="shared" si="9"/>
        <v>1578276361</v>
      </c>
      <c r="M58" s="57">
        <f t="shared" si="9"/>
        <v>1240072874</v>
      </c>
      <c r="N58" s="72">
        <f t="shared" si="9"/>
        <v>1418897940</v>
      </c>
      <c r="O58" s="72">
        <f t="shared" si="9"/>
        <v>4237247175</v>
      </c>
      <c r="P58" s="71">
        <f t="shared" si="9"/>
        <v>1072088141</v>
      </c>
      <c r="Q58" s="57">
        <f t="shared" si="9"/>
        <v>1215577419</v>
      </c>
      <c r="R58" s="72">
        <f t="shared" si="9"/>
        <v>1189195121</v>
      </c>
      <c r="S58" s="72">
        <f t="shared" si="9"/>
        <v>3476860681</v>
      </c>
      <c r="T58" s="71">
        <f t="shared" si="9"/>
        <v>1230560250</v>
      </c>
      <c r="U58" s="57">
        <f t="shared" si="9"/>
        <v>1221268173</v>
      </c>
      <c r="V58" s="72">
        <f t="shared" si="9"/>
        <v>1752325487</v>
      </c>
      <c r="W58" s="72">
        <f t="shared" si="9"/>
        <v>4204153910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122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25</v>
      </c>
      <c r="B61" s="32" t="s">
        <v>123</v>
      </c>
      <c r="C61" s="33" t="s">
        <v>124</v>
      </c>
      <c r="D61" s="52">
        <v>92868572</v>
      </c>
      <c r="E61" s="53">
        <v>82649488</v>
      </c>
      <c r="F61" s="53">
        <v>52221049</v>
      </c>
      <c r="G61" s="6">
        <f aca="true" t="shared" si="10" ref="G61:G91">IF($E61=0,0,$F61/$E61)</f>
        <v>0.631837537819956</v>
      </c>
      <c r="H61" s="67">
        <v>2178012</v>
      </c>
      <c r="I61" s="53">
        <v>6203239</v>
      </c>
      <c r="J61" s="68">
        <v>4613759</v>
      </c>
      <c r="K61" s="68">
        <v>12995010</v>
      </c>
      <c r="L61" s="67">
        <v>4148946</v>
      </c>
      <c r="M61" s="53">
        <v>5032335</v>
      </c>
      <c r="N61" s="68">
        <v>3525558</v>
      </c>
      <c r="O61" s="68">
        <v>12706839</v>
      </c>
      <c r="P61" s="67">
        <v>1362763</v>
      </c>
      <c r="Q61" s="53">
        <v>6189776</v>
      </c>
      <c r="R61" s="68">
        <v>3536453</v>
      </c>
      <c r="S61" s="68">
        <v>11088992</v>
      </c>
      <c r="T61" s="67">
        <v>4858907</v>
      </c>
      <c r="U61" s="53">
        <v>3394323</v>
      </c>
      <c r="V61" s="68">
        <v>7176978</v>
      </c>
      <c r="W61" s="68">
        <v>15430208</v>
      </c>
    </row>
    <row r="62" spans="1:23" ht="12.75">
      <c r="A62" s="31" t="s">
        <v>25</v>
      </c>
      <c r="B62" s="32" t="s">
        <v>125</v>
      </c>
      <c r="C62" s="33" t="s">
        <v>126</v>
      </c>
      <c r="D62" s="52">
        <v>147146914</v>
      </c>
      <c r="E62" s="53">
        <v>147223245</v>
      </c>
      <c r="F62" s="53">
        <v>187578141</v>
      </c>
      <c r="G62" s="6">
        <f t="shared" si="10"/>
        <v>1.274106823280522</v>
      </c>
      <c r="H62" s="67">
        <v>21040708</v>
      </c>
      <c r="I62" s="53">
        <v>23790503</v>
      </c>
      <c r="J62" s="68">
        <v>11642076</v>
      </c>
      <c r="K62" s="68">
        <v>56473287</v>
      </c>
      <c r="L62" s="67">
        <v>11838829</v>
      </c>
      <c r="M62" s="53">
        <v>17644338</v>
      </c>
      <c r="N62" s="68">
        <v>18602998</v>
      </c>
      <c r="O62" s="68">
        <v>48086165</v>
      </c>
      <c r="P62" s="67">
        <v>12810378</v>
      </c>
      <c r="Q62" s="53">
        <v>12893450</v>
      </c>
      <c r="R62" s="68">
        <v>20059605</v>
      </c>
      <c r="S62" s="68">
        <v>45763433</v>
      </c>
      <c r="T62" s="67">
        <v>14849252</v>
      </c>
      <c r="U62" s="53">
        <v>11200638</v>
      </c>
      <c r="V62" s="68">
        <v>11205366</v>
      </c>
      <c r="W62" s="68">
        <v>37255256</v>
      </c>
    </row>
    <row r="63" spans="1:23" ht="12.75">
      <c r="A63" s="31" t="s">
        <v>25</v>
      </c>
      <c r="B63" s="32" t="s">
        <v>127</v>
      </c>
      <c r="C63" s="33" t="s">
        <v>128</v>
      </c>
      <c r="D63" s="52">
        <v>85543487</v>
      </c>
      <c r="E63" s="53">
        <v>88167815</v>
      </c>
      <c r="F63" s="53">
        <v>62948603</v>
      </c>
      <c r="G63" s="6">
        <f t="shared" si="10"/>
        <v>0.713963513783346</v>
      </c>
      <c r="H63" s="67">
        <v>7838945</v>
      </c>
      <c r="I63" s="53">
        <v>5034036</v>
      </c>
      <c r="J63" s="68">
        <v>3874575</v>
      </c>
      <c r="K63" s="68">
        <v>16747556</v>
      </c>
      <c r="L63" s="67">
        <v>5790861</v>
      </c>
      <c r="M63" s="53">
        <v>5216689</v>
      </c>
      <c r="N63" s="68">
        <v>4109956</v>
      </c>
      <c r="O63" s="68">
        <v>15117506</v>
      </c>
      <c r="P63" s="67">
        <v>3674551</v>
      </c>
      <c r="Q63" s="53">
        <v>3289510</v>
      </c>
      <c r="R63" s="68">
        <v>7414944</v>
      </c>
      <c r="S63" s="68">
        <v>14379005</v>
      </c>
      <c r="T63" s="67">
        <v>6522217</v>
      </c>
      <c r="U63" s="53">
        <v>5641491</v>
      </c>
      <c r="V63" s="68">
        <v>4540828</v>
      </c>
      <c r="W63" s="68">
        <v>16704536</v>
      </c>
    </row>
    <row r="64" spans="1:23" ht="12.75">
      <c r="A64" s="31" t="s">
        <v>44</v>
      </c>
      <c r="B64" s="32" t="s">
        <v>129</v>
      </c>
      <c r="C64" s="33" t="s">
        <v>130</v>
      </c>
      <c r="D64" s="52">
        <v>37060119</v>
      </c>
      <c r="E64" s="53">
        <v>41594974</v>
      </c>
      <c r="F64" s="53">
        <v>39727585</v>
      </c>
      <c r="G64" s="6">
        <f t="shared" si="10"/>
        <v>0.9551054173035425</v>
      </c>
      <c r="H64" s="67">
        <v>2673590</v>
      </c>
      <c r="I64" s="53">
        <v>3839911</v>
      </c>
      <c r="J64" s="68">
        <v>2938699</v>
      </c>
      <c r="K64" s="68">
        <v>9452200</v>
      </c>
      <c r="L64" s="67">
        <v>3170889</v>
      </c>
      <c r="M64" s="53">
        <v>2555587</v>
      </c>
      <c r="N64" s="68">
        <v>5672260</v>
      </c>
      <c r="O64" s="68">
        <v>11398736</v>
      </c>
      <c r="P64" s="67">
        <v>2584473</v>
      </c>
      <c r="Q64" s="53">
        <v>3237486</v>
      </c>
      <c r="R64" s="68">
        <v>2738423</v>
      </c>
      <c r="S64" s="68">
        <v>8560382</v>
      </c>
      <c r="T64" s="67">
        <v>2708728</v>
      </c>
      <c r="U64" s="53">
        <v>4211702</v>
      </c>
      <c r="V64" s="68">
        <v>3395837</v>
      </c>
      <c r="W64" s="68">
        <v>10316267</v>
      </c>
    </row>
    <row r="65" spans="1:23" ht="16.5">
      <c r="A65" s="34"/>
      <c r="B65" s="35" t="s">
        <v>131</v>
      </c>
      <c r="C65" s="36"/>
      <c r="D65" s="54">
        <f>SUM(D61:D64)</f>
        <v>362619092</v>
      </c>
      <c r="E65" s="55">
        <f>SUM(E61:E64)</f>
        <v>359635522</v>
      </c>
      <c r="F65" s="55">
        <f>SUM(F61:F64)</f>
        <v>342475378</v>
      </c>
      <c r="G65" s="7">
        <f t="shared" si="10"/>
        <v>0.9522846244315099</v>
      </c>
      <c r="H65" s="69">
        <f aca="true" t="shared" si="11" ref="H65:W65">SUM(H61:H64)</f>
        <v>33731255</v>
      </c>
      <c r="I65" s="55">
        <f t="shared" si="11"/>
        <v>38867689</v>
      </c>
      <c r="J65" s="70">
        <f t="shared" si="11"/>
        <v>23069109</v>
      </c>
      <c r="K65" s="70">
        <f t="shared" si="11"/>
        <v>95668053</v>
      </c>
      <c r="L65" s="69">
        <f t="shared" si="11"/>
        <v>24949525</v>
      </c>
      <c r="M65" s="55">
        <f t="shared" si="11"/>
        <v>30448949</v>
      </c>
      <c r="N65" s="70">
        <f t="shared" si="11"/>
        <v>31910772</v>
      </c>
      <c r="O65" s="70">
        <f t="shared" si="11"/>
        <v>87309246</v>
      </c>
      <c r="P65" s="69">
        <f t="shared" si="11"/>
        <v>20432165</v>
      </c>
      <c r="Q65" s="55">
        <f t="shared" si="11"/>
        <v>25610222</v>
      </c>
      <c r="R65" s="70">
        <f t="shared" si="11"/>
        <v>33749425</v>
      </c>
      <c r="S65" s="70">
        <f t="shared" si="11"/>
        <v>79791812</v>
      </c>
      <c r="T65" s="69">
        <f t="shared" si="11"/>
        <v>28939104</v>
      </c>
      <c r="U65" s="55">
        <f t="shared" si="11"/>
        <v>24448154</v>
      </c>
      <c r="V65" s="70">
        <f t="shared" si="11"/>
        <v>26319009</v>
      </c>
      <c r="W65" s="70">
        <f t="shared" si="11"/>
        <v>79706267</v>
      </c>
    </row>
    <row r="66" spans="1:23" ht="12.75">
      <c r="A66" s="31" t="s">
        <v>25</v>
      </c>
      <c r="B66" s="32" t="s">
        <v>132</v>
      </c>
      <c r="C66" s="33" t="s">
        <v>133</v>
      </c>
      <c r="D66" s="52">
        <v>44608317</v>
      </c>
      <c r="E66" s="53">
        <v>44608317</v>
      </c>
      <c r="F66" s="53">
        <v>41935567</v>
      </c>
      <c r="G66" s="6">
        <f t="shared" si="10"/>
        <v>0.9400840430720576</v>
      </c>
      <c r="H66" s="67">
        <v>3747163</v>
      </c>
      <c r="I66" s="53">
        <v>3857628</v>
      </c>
      <c r="J66" s="68">
        <v>3382516</v>
      </c>
      <c r="K66" s="68">
        <v>10987307</v>
      </c>
      <c r="L66" s="67">
        <v>2186817</v>
      </c>
      <c r="M66" s="53">
        <v>2543676</v>
      </c>
      <c r="N66" s="68">
        <v>4724529</v>
      </c>
      <c r="O66" s="68">
        <v>9455022</v>
      </c>
      <c r="P66" s="67">
        <v>3573994</v>
      </c>
      <c r="Q66" s="53">
        <v>1890845</v>
      </c>
      <c r="R66" s="68">
        <v>2707039</v>
      </c>
      <c r="S66" s="68">
        <v>8171878</v>
      </c>
      <c r="T66" s="67">
        <v>3762986</v>
      </c>
      <c r="U66" s="53">
        <v>4865174</v>
      </c>
      <c r="V66" s="68">
        <v>4693200</v>
      </c>
      <c r="W66" s="68">
        <v>13321360</v>
      </c>
    </row>
    <row r="67" spans="1:23" ht="12.75">
      <c r="A67" s="31" t="s">
        <v>25</v>
      </c>
      <c r="B67" s="32" t="s">
        <v>134</v>
      </c>
      <c r="C67" s="33" t="s">
        <v>135</v>
      </c>
      <c r="D67" s="52">
        <v>2988324214</v>
      </c>
      <c r="E67" s="53">
        <v>3080947380</v>
      </c>
      <c r="F67" s="53">
        <v>2537428078</v>
      </c>
      <c r="G67" s="6">
        <f t="shared" si="10"/>
        <v>0.8235869572040533</v>
      </c>
      <c r="H67" s="67">
        <v>63738942</v>
      </c>
      <c r="I67" s="53">
        <v>338706139</v>
      </c>
      <c r="J67" s="68">
        <v>271481547</v>
      </c>
      <c r="K67" s="68">
        <v>673926628</v>
      </c>
      <c r="L67" s="67">
        <v>240858664</v>
      </c>
      <c r="M67" s="53">
        <v>204619559</v>
      </c>
      <c r="N67" s="68">
        <v>189071639</v>
      </c>
      <c r="O67" s="68">
        <v>634549862</v>
      </c>
      <c r="P67" s="67">
        <v>229417813</v>
      </c>
      <c r="Q67" s="53">
        <v>183044512</v>
      </c>
      <c r="R67" s="68">
        <v>223289223</v>
      </c>
      <c r="S67" s="68">
        <v>635751548</v>
      </c>
      <c r="T67" s="67">
        <v>246528846</v>
      </c>
      <c r="U67" s="53">
        <v>152736801</v>
      </c>
      <c r="V67" s="68">
        <v>193934393</v>
      </c>
      <c r="W67" s="68">
        <v>593200040</v>
      </c>
    </row>
    <row r="68" spans="1:23" ht="12.75">
      <c r="A68" s="31" t="s">
        <v>25</v>
      </c>
      <c r="B68" s="32" t="s">
        <v>136</v>
      </c>
      <c r="C68" s="33" t="s">
        <v>137</v>
      </c>
      <c r="D68" s="52">
        <v>138803339</v>
      </c>
      <c r="E68" s="53">
        <v>140125244</v>
      </c>
      <c r="F68" s="53">
        <v>117098175</v>
      </c>
      <c r="G68" s="6">
        <f t="shared" si="10"/>
        <v>0.8356679471687486</v>
      </c>
      <c r="H68" s="67">
        <v>12726730</v>
      </c>
      <c r="I68" s="53">
        <v>9205328</v>
      </c>
      <c r="J68" s="68">
        <v>9902886</v>
      </c>
      <c r="K68" s="68">
        <v>31834944</v>
      </c>
      <c r="L68" s="67">
        <v>15583397</v>
      </c>
      <c r="M68" s="53">
        <v>8693636</v>
      </c>
      <c r="N68" s="68">
        <v>11951473</v>
      </c>
      <c r="O68" s="68">
        <v>36228506</v>
      </c>
      <c r="P68" s="67">
        <v>8608350</v>
      </c>
      <c r="Q68" s="53">
        <v>8360538</v>
      </c>
      <c r="R68" s="68">
        <v>9158474</v>
      </c>
      <c r="S68" s="68">
        <v>26127362</v>
      </c>
      <c r="T68" s="67">
        <v>7435424</v>
      </c>
      <c r="U68" s="53">
        <v>7019832</v>
      </c>
      <c r="V68" s="68">
        <v>8452107</v>
      </c>
      <c r="W68" s="68">
        <v>22907363</v>
      </c>
    </row>
    <row r="69" spans="1:23" ht="12.75">
      <c r="A69" s="31" t="s">
        <v>44</v>
      </c>
      <c r="B69" s="32" t="s">
        <v>138</v>
      </c>
      <c r="C69" s="33" t="s">
        <v>139</v>
      </c>
      <c r="D69" s="52">
        <v>159407800</v>
      </c>
      <c r="E69" s="53">
        <v>162716</v>
      </c>
      <c r="F69" s="53">
        <v>126185298</v>
      </c>
      <c r="G69" s="6">
        <f t="shared" si="10"/>
        <v>775.4941001499545</v>
      </c>
      <c r="H69" s="67">
        <v>6893503</v>
      </c>
      <c r="I69" s="53">
        <v>8590965</v>
      </c>
      <c r="J69" s="68">
        <v>8716694</v>
      </c>
      <c r="K69" s="68">
        <v>24201162</v>
      </c>
      <c r="L69" s="67">
        <v>8545725</v>
      </c>
      <c r="M69" s="53">
        <v>7848130</v>
      </c>
      <c r="N69" s="68">
        <v>14802769</v>
      </c>
      <c r="O69" s="68">
        <v>31196624</v>
      </c>
      <c r="P69" s="67">
        <v>7714665</v>
      </c>
      <c r="Q69" s="53">
        <v>11128482</v>
      </c>
      <c r="R69" s="68">
        <v>8762396</v>
      </c>
      <c r="S69" s="68">
        <v>27605543</v>
      </c>
      <c r="T69" s="67">
        <v>10490622</v>
      </c>
      <c r="U69" s="53">
        <v>16304180</v>
      </c>
      <c r="V69" s="68">
        <v>16387167</v>
      </c>
      <c r="W69" s="68">
        <v>43181969</v>
      </c>
    </row>
    <row r="70" spans="1:23" ht="16.5">
      <c r="A70" s="34"/>
      <c r="B70" s="35" t="s">
        <v>140</v>
      </c>
      <c r="C70" s="36"/>
      <c r="D70" s="54">
        <f>SUM(D66:D69)</f>
        <v>3331143670</v>
      </c>
      <c r="E70" s="55">
        <f>SUM(E66:E69)</f>
        <v>3265843657</v>
      </c>
      <c r="F70" s="55">
        <f>SUM(F66:F69)</f>
        <v>2822647118</v>
      </c>
      <c r="G70" s="7">
        <f t="shared" si="10"/>
        <v>0.8642933999458138</v>
      </c>
      <c r="H70" s="69">
        <f aca="true" t="shared" si="12" ref="H70:W70">SUM(H66:H69)</f>
        <v>87106338</v>
      </c>
      <c r="I70" s="55">
        <f t="shared" si="12"/>
        <v>360360060</v>
      </c>
      <c r="J70" s="70">
        <f t="shared" si="12"/>
        <v>293483643</v>
      </c>
      <c r="K70" s="70">
        <f t="shared" si="12"/>
        <v>740950041</v>
      </c>
      <c r="L70" s="69">
        <f t="shared" si="12"/>
        <v>267174603</v>
      </c>
      <c r="M70" s="55">
        <f t="shared" si="12"/>
        <v>223705001</v>
      </c>
      <c r="N70" s="70">
        <f t="shared" si="12"/>
        <v>220550410</v>
      </c>
      <c r="O70" s="70">
        <f t="shared" si="12"/>
        <v>711430014</v>
      </c>
      <c r="P70" s="69">
        <f t="shared" si="12"/>
        <v>249314822</v>
      </c>
      <c r="Q70" s="55">
        <f t="shared" si="12"/>
        <v>204424377</v>
      </c>
      <c r="R70" s="70">
        <f t="shared" si="12"/>
        <v>243917132</v>
      </c>
      <c r="S70" s="70">
        <f t="shared" si="12"/>
        <v>697656331</v>
      </c>
      <c r="T70" s="69">
        <f t="shared" si="12"/>
        <v>268217878</v>
      </c>
      <c r="U70" s="55">
        <f t="shared" si="12"/>
        <v>180925987</v>
      </c>
      <c r="V70" s="70">
        <f t="shared" si="12"/>
        <v>223466867</v>
      </c>
      <c r="W70" s="70">
        <f t="shared" si="12"/>
        <v>672610732</v>
      </c>
    </row>
    <row r="71" spans="1:23" ht="12.75">
      <c r="A71" s="31" t="s">
        <v>25</v>
      </c>
      <c r="B71" s="32" t="s">
        <v>141</v>
      </c>
      <c r="C71" s="33" t="s">
        <v>142</v>
      </c>
      <c r="D71" s="52">
        <v>147584474</v>
      </c>
      <c r="E71" s="53">
        <v>150599070</v>
      </c>
      <c r="F71" s="53">
        <v>90683818</v>
      </c>
      <c r="G71" s="6">
        <f t="shared" si="10"/>
        <v>0.6021539044032609</v>
      </c>
      <c r="H71" s="67">
        <v>3867450</v>
      </c>
      <c r="I71" s="53">
        <v>3994572</v>
      </c>
      <c r="J71" s="68">
        <v>3996413</v>
      </c>
      <c r="K71" s="68">
        <v>11858435</v>
      </c>
      <c r="L71" s="67">
        <v>11004542</v>
      </c>
      <c r="M71" s="53">
        <v>11074293</v>
      </c>
      <c r="N71" s="68">
        <v>10130862</v>
      </c>
      <c r="O71" s="68">
        <v>32209697</v>
      </c>
      <c r="P71" s="67">
        <v>3784287</v>
      </c>
      <c r="Q71" s="53">
        <v>3784287</v>
      </c>
      <c r="R71" s="68">
        <v>7051088</v>
      </c>
      <c r="S71" s="68">
        <v>14619662</v>
      </c>
      <c r="T71" s="67">
        <v>8796006</v>
      </c>
      <c r="U71" s="53">
        <v>11723306</v>
      </c>
      <c r="V71" s="68">
        <v>11476712</v>
      </c>
      <c r="W71" s="68">
        <v>31996024</v>
      </c>
    </row>
    <row r="72" spans="1:23" ht="12.75">
      <c r="A72" s="31" t="s">
        <v>25</v>
      </c>
      <c r="B72" s="32" t="s">
        <v>143</v>
      </c>
      <c r="C72" s="33" t="s">
        <v>144</v>
      </c>
      <c r="D72" s="52">
        <v>46470937</v>
      </c>
      <c r="E72" s="53">
        <v>46470937</v>
      </c>
      <c r="F72" s="53">
        <v>45999032</v>
      </c>
      <c r="G72" s="6">
        <f t="shared" si="10"/>
        <v>0.9898451584912092</v>
      </c>
      <c r="H72" s="67">
        <v>2165391</v>
      </c>
      <c r="I72" s="53">
        <v>4779756</v>
      </c>
      <c r="J72" s="68">
        <v>6194272</v>
      </c>
      <c r="K72" s="68">
        <v>13139419</v>
      </c>
      <c r="L72" s="67">
        <v>3698699</v>
      </c>
      <c r="M72" s="53">
        <v>5093773</v>
      </c>
      <c r="N72" s="68">
        <v>4916270</v>
      </c>
      <c r="O72" s="68">
        <v>13708742</v>
      </c>
      <c r="P72" s="67">
        <v>3447324</v>
      </c>
      <c r="Q72" s="53">
        <v>2825997</v>
      </c>
      <c r="R72" s="68">
        <v>2532482</v>
      </c>
      <c r="S72" s="68">
        <v>8805803</v>
      </c>
      <c r="T72" s="67">
        <v>3448356</v>
      </c>
      <c r="U72" s="53">
        <v>3448356</v>
      </c>
      <c r="V72" s="68">
        <v>3448356</v>
      </c>
      <c r="W72" s="68">
        <v>10345068</v>
      </c>
    </row>
    <row r="73" spans="1:23" ht="12.75">
      <c r="A73" s="31" t="s">
        <v>25</v>
      </c>
      <c r="B73" s="32" t="s">
        <v>145</v>
      </c>
      <c r="C73" s="33" t="s">
        <v>146</v>
      </c>
      <c r="D73" s="52">
        <v>79976541</v>
      </c>
      <c r="E73" s="53">
        <v>78937963</v>
      </c>
      <c r="F73" s="53">
        <v>76900402</v>
      </c>
      <c r="G73" s="6">
        <f t="shared" si="10"/>
        <v>0.9741878188571955</v>
      </c>
      <c r="H73" s="67">
        <v>4360555</v>
      </c>
      <c r="I73" s="53">
        <v>9169984</v>
      </c>
      <c r="J73" s="68">
        <v>5133281</v>
      </c>
      <c r="K73" s="68">
        <v>18663820</v>
      </c>
      <c r="L73" s="67">
        <v>3457946</v>
      </c>
      <c r="M73" s="53">
        <v>5255250</v>
      </c>
      <c r="N73" s="68">
        <v>6100569</v>
      </c>
      <c r="O73" s="68">
        <v>14813765</v>
      </c>
      <c r="P73" s="67">
        <v>6063043</v>
      </c>
      <c r="Q73" s="53">
        <v>4912848</v>
      </c>
      <c r="R73" s="68">
        <v>5973118</v>
      </c>
      <c r="S73" s="68">
        <v>16949009</v>
      </c>
      <c r="T73" s="67">
        <v>5640696</v>
      </c>
      <c r="U73" s="53">
        <v>5324060</v>
      </c>
      <c r="V73" s="68">
        <v>15509052</v>
      </c>
      <c r="W73" s="68">
        <v>26473808</v>
      </c>
    </row>
    <row r="74" spans="1:23" ht="12.75">
      <c r="A74" s="31" t="s">
        <v>25</v>
      </c>
      <c r="B74" s="32" t="s">
        <v>147</v>
      </c>
      <c r="C74" s="33" t="s">
        <v>148</v>
      </c>
      <c r="D74" s="52">
        <v>1419343000</v>
      </c>
      <c r="E74" s="53">
        <v>1419343000</v>
      </c>
      <c r="F74" s="53">
        <v>920609880</v>
      </c>
      <c r="G74" s="6">
        <f t="shared" si="10"/>
        <v>0.648616916418371</v>
      </c>
      <c r="H74" s="67">
        <v>116870492</v>
      </c>
      <c r="I74" s="53">
        <v>64478171</v>
      </c>
      <c r="J74" s="68">
        <v>90896143</v>
      </c>
      <c r="K74" s="68">
        <v>272244806</v>
      </c>
      <c r="L74" s="67">
        <v>57730450</v>
      </c>
      <c r="M74" s="53">
        <v>55486355</v>
      </c>
      <c r="N74" s="68">
        <v>118478450</v>
      </c>
      <c r="O74" s="68">
        <v>231695255</v>
      </c>
      <c r="P74" s="67">
        <v>78339839</v>
      </c>
      <c r="Q74" s="53">
        <v>55010743</v>
      </c>
      <c r="R74" s="68">
        <v>102156989</v>
      </c>
      <c r="S74" s="68">
        <v>235507571</v>
      </c>
      <c r="T74" s="67">
        <v>59355026</v>
      </c>
      <c r="U74" s="53">
        <v>58012601</v>
      </c>
      <c r="V74" s="68">
        <v>63794621</v>
      </c>
      <c r="W74" s="68">
        <v>181162248</v>
      </c>
    </row>
    <row r="75" spans="1:23" ht="12.75">
      <c r="A75" s="31" t="s">
        <v>25</v>
      </c>
      <c r="B75" s="32" t="s">
        <v>149</v>
      </c>
      <c r="C75" s="33" t="s">
        <v>150</v>
      </c>
      <c r="D75" s="52">
        <v>238283410</v>
      </c>
      <c r="E75" s="53">
        <v>238283410</v>
      </c>
      <c r="F75" s="53">
        <v>65486747</v>
      </c>
      <c r="G75" s="6">
        <f t="shared" si="10"/>
        <v>0.2748271354686421</v>
      </c>
      <c r="H75" s="67">
        <v>22259672</v>
      </c>
      <c r="I75" s="53">
        <v>6465731</v>
      </c>
      <c r="J75" s="68">
        <v>11706423</v>
      </c>
      <c r="K75" s="68">
        <v>40431826</v>
      </c>
      <c r="L75" s="67">
        <v>4509947</v>
      </c>
      <c r="M75" s="53">
        <v>3828</v>
      </c>
      <c r="N75" s="68">
        <v>20541146</v>
      </c>
      <c r="O75" s="68">
        <v>25054921</v>
      </c>
      <c r="P75" s="67">
        <v>0</v>
      </c>
      <c r="Q75" s="53">
        <v>0</v>
      </c>
      <c r="R75" s="68">
        <v>0</v>
      </c>
      <c r="S75" s="68">
        <v>0</v>
      </c>
      <c r="T75" s="67">
        <v>0</v>
      </c>
      <c r="U75" s="53">
        <v>0</v>
      </c>
      <c r="V75" s="68">
        <v>0</v>
      </c>
      <c r="W75" s="68">
        <v>0</v>
      </c>
    </row>
    <row r="76" spans="1:23" ht="12.75">
      <c r="A76" s="31" t="s">
        <v>44</v>
      </c>
      <c r="B76" s="32" t="s">
        <v>151</v>
      </c>
      <c r="C76" s="33" t="s">
        <v>152</v>
      </c>
      <c r="D76" s="52">
        <v>92709222</v>
      </c>
      <c r="E76" s="53">
        <v>109094000</v>
      </c>
      <c r="F76" s="53">
        <v>86400678</v>
      </c>
      <c r="G76" s="6">
        <f t="shared" si="10"/>
        <v>0.7919837754596953</v>
      </c>
      <c r="H76" s="67">
        <v>4737650</v>
      </c>
      <c r="I76" s="53">
        <v>6232448</v>
      </c>
      <c r="J76" s="68">
        <v>7902848</v>
      </c>
      <c r="K76" s="68">
        <v>18872946</v>
      </c>
      <c r="L76" s="67">
        <v>6961862</v>
      </c>
      <c r="M76" s="53">
        <v>8256242</v>
      </c>
      <c r="N76" s="68">
        <v>8511161</v>
      </c>
      <c r="O76" s="68">
        <v>23729265</v>
      </c>
      <c r="P76" s="67">
        <v>6122984</v>
      </c>
      <c r="Q76" s="53">
        <v>6122984</v>
      </c>
      <c r="R76" s="68">
        <v>8764953</v>
      </c>
      <c r="S76" s="68">
        <v>21010921</v>
      </c>
      <c r="T76" s="67">
        <v>5586276</v>
      </c>
      <c r="U76" s="53">
        <v>8187130</v>
      </c>
      <c r="V76" s="68">
        <v>9014140</v>
      </c>
      <c r="W76" s="68">
        <v>22787546</v>
      </c>
    </row>
    <row r="77" spans="1:23" ht="16.5">
      <c r="A77" s="34"/>
      <c r="B77" s="35" t="s">
        <v>153</v>
      </c>
      <c r="C77" s="36"/>
      <c r="D77" s="54">
        <f>SUM(D71:D76)</f>
        <v>2024367584</v>
      </c>
      <c r="E77" s="55">
        <f>SUM(E71:E76)</f>
        <v>2042728380</v>
      </c>
      <c r="F77" s="55">
        <f>SUM(F71:F76)</f>
        <v>1286080557</v>
      </c>
      <c r="G77" s="7">
        <f t="shared" si="10"/>
        <v>0.6295896065241919</v>
      </c>
      <c r="H77" s="69">
        <f aca="true" t="shared" si="13" ref="H77:W77">SUM(H71:H76)</f>
        <v>154261210</v>
      </c>
      <c r="I77" s="55">
        <f t="shared" si="13"/>
        <v>95120662</v>
      </c>
      <c r="J77" s="70">
        <f t="shared" si="13"/>
        <v>125829380</v>
      </c>
      <c r="K77" s="70">
        <f t="shared" si="13"/>
        <v>375211252</v>
      </c>
      <c r="L77" s="69">
        <f t="shared" si="13"/>
        <v>87363446</v>
      </c>
      <c r="M77" s="55">
        <f t="shared" si="13"/>
        <v>85169741</v>
      </c>
      <c r="N77" s="70">
        <f t="shared" si="13"/>
        <v>168678458</v>
      </c>
      <c r="O77" s="70">
        <f t="shared" si="13"/>
        <v>341211645</v>
      </c>
      <c r="P77" s="69">
        <f t="shared" si="13"/>
        <v>97757477</v>
      </c>
      <c r="Q77" s="55">
        <f t="shared" si="13"/>
        <v>72656859</v>
      </c>
      <c r="R77" s="70">
        <f t="shared" si="13"/>
        <v>126478630</v>
      </c>
      <c r="S77" s="70">
        <f t="shared" si="13"/>
        <v>296892966</v>
      </c>
      <c r="T77" s="69">
        <f t="shared" si="13"/>
        <v>82826360</v>
      </c>
      <c r="U77" s="55">
        <f t="shared" si="13"/>
        <v>86695453</v>
      </c>
      <c r="V77" s="70">
        <f t="shared" si="13"/>
        <v>103242881</v>
      </c>
      <c r="W77" s="70">
        <f t="shared" si="13"/>
        <v>272764694</v>
      </c>
    </row>
    <row r="78" spans="1:23" ht="12.75">
      <c r="A78" s="31" t="s">
        <v>25</v>
      </c>
      <c r="B78" s="32" t="s">
        <v>154</v>
      </c>
      <c r="C78" s="33" t="s">
        <v>155</v>
      </c>
      <c r="D78" s="52">
        <v>276327867</v>
      </c>
      <c r="E78" s="53">
        <v>276327867</v>
      </c>
      <c r="F78" s="53">
        <v>102100637</v>
      </c>
      <c r="G78" s="6">
        <f t="shared" si="10"/>
        <v>0.369490917106815</v>
      </c>
      <c r="H78" s="67">
        <v>13230806</v>
      </c>
      <c r="I78" s="53">
        <v>7164649</v>
      </c>
      <c r="J78" s="68">
        <v>32955109</v>
      </c>
      <c r="K78" s="68">
        <v>53350564</v>
      </c>
      <c r="L78" s="67">
        <v>5318180</v>
      </c>
      <c r="M78" s="53">
        <v>21779848</v>
      </c>
      <c r="N78" s="68">
        <v>16497583</v>
      </c>
      <c r="O78" s="68">
        <v>43595611</v>
      </c>
      <c r="P78" s="67">
        <v>5154462</v>
      </c>
      <c r="Q78" s="53">
        <v>0</v>
      </c>
      <c r="R78" s="68">
        <v>0</v>
      </c>
      <c r="S78" s="68">
        <v>5154462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25</v>
      </c>
      <c r="B79" s="32" t="s">
        <v>156</v>
      </c>
      <c r="C79" s="33" t="s">
        <v>157</v>
      </c>
      <c r="D79" s="52">
        <v>475128000</v>
      </c>
      <c r="E79" s="53">
        <v>451335899</v>
      </c>
      <c r="F79" s="53">
        <v>306837862</v>
      </c>
      <c r="G79" s="6">
        <f t="shared" si="10"/>
        <v>0.6798436877718872</v>
      </c>
      <c r="H79" s="67">
        <v>33283366</v>
      </c>
      <c r="I79" s="53">
        <v>28965068</v>
      </c>
      <c r="J79" s="68">
        <v>19571022</v>
      </c>
      <c r="K79" s="68">
        <v>81819456</v>
      </c>
      <c r="L79" s="67">
        <v>20038768</v>
      </c>
      <c r="M79" s="53">
        <v>39730148</v>
      </c>
      <c r="N79" s="68">
        <v>25701405</v>
      </c>
      <c r="O79" s="68">
        <v>85470321</v>
      </c>
      <c r="P79" s="67">
        <v>17590518</v>
      </c>
      <c r="Q79" s="53">
        <v>13241585</v>
      </c>
      <c r="R79" s="68">
        <v>39483320</v>
      </c>
      <c r="S79" s="68">
        <v>70315423</v>
      </c>
      <c r="T79" s="67">
        <v>16792028</v>
      </c>
      <c r="U79" s="53">
        <v>15055396</v>
      </c>
      <c r="V79" s="68">
        <v>37385238</v>
      </c>
      <c r="W79" s="68">
        <v>69232662</v>
      </c>
    </row>
    <row r="80" spans="1:23" ht="12.75">
      <c r="A80" s="31" t="s">
        <v>25</v>
      </c>
      <c r="B80" s="32" t="s">
        <v>158</v>
      </c>
      <c r="C80" s="33" t="s">
        <v>159</v>
      </c>
      <c r="D80" s="52">
        <v>156995994</v>
      </c>
      <c r="E80" s="53">
        <v>156995994</v>
      </c>
      <c r="F80" s="53">
        <v>124860870</v>
      </c>
      <c r="G80" s="6">
        <f t="shared" si="10"/>
        <v>0.7953124587370045</v>
      </c>
      <c r="H80" s="67">
        <v>8035280</v>
      </c>
      <c r="I80" s="53">
        <v>9551182</v>
      </c>
      <c r="J80" s="68">
        <v>5924759</v>
      </c>
      <c r="K80" s="68">
        <v>23511221</v>
      </c>
      <c r="L80" s="67">
        <v>6977493</v>
      </c>
      <c r="M80" s="53">
        <v>7436152</v>
      </c>
      <c r="N80" s="68">
        <v>9049954</v>
      </c>
      <c r="O80" s="68">
        <v>23463599</v>
      </c>
      <c r="P80" s="67">
        <v>7566733</v>
      </c>
      <c r="Q80" s="53">
        <v>9580208</v>
      </c>
      <c r="R80" s="68">
        <v>9489786</v>
      </c>
      <c r="S80" s="68">
        <v>26636727</v>
      </c>
      <c r="T80" s="67">
        <v>31911134</v>
      </c>
      <c r="U80" s="53">
        <v>19338189</v>
      </c>
      <c r="V80" s="68">
        <v>0</v>
      </c>
      <c r="W80" s="68">
        <v>51249323</v>
      </c>
    </row>
    <row r="81" spans="1:23" ht="12.75">
      <c r="A81" s="31" t="s">
        <v>25</v>
      </c>
      <c r="B81" s="32" t="s">
        <v>160</v>
      </c>
      <c r="C81" s="33" t="s">
        <v>161</v>
      </c>
      <c r="D81" s="52">
        <v>998108925</v>
      </c>
      <c r="E81" s="53">
        <v>880691000</v>
      </c>
      <c r="F81" s="53">
        <v>701016531</v>
      </c>
      <c r="G81" s="6">
        <f t="shared" si="10"/>
        <v>0.7959846654501976</v>
      </c>
      <c r="H81" s="67">
        <v>37326421</v>
      </c>
      <c r="I81" s="53">
        <v>93746644</v>
      </c>
      <c r="J81" s="68">
        <v>56506808</v>
      </c>
      <c r="K81" s="68">
        <v>187579873</v>
      </c>
      <c r="L81" s="67">
        <v>32602704</v>
      </c>
      <c r="M81" s="53">
        <v>57486966</v>
      </c>
      <c r="N81" s="68">
        <v>60147642</v>
      </c>
      <c r="O81" s="68">
        <v>150237312</v>
      </c>
      <c r="P81" s="67">
        <v>56620742</v>
      </c>
      <c r="Q81" s="53">
        <v>41082870</v>
      </c>
      <c r="R81" s="68">
        <v>40690580</v>
      </c>
      <c r="S81" s="68">
        <v>138394192</v>
      </c>
      <c r="T81" s="67">
        <v>69536036</v>
      </c>
      <c r="U81" s="53">
        <v>58780162</v>
      </c>
      <c r="V81" s="68">
        <v>96488956</v>
      </c>
      <c r="W81" s="68">
        <v>224805154</v>
      </c>
    </row>
    <row r="82" spans="1:23" ht="12.75">
      <c r="A82" s="31" t="s">
        <v>25</v>
      </c>
      <c r="B82" s="32" t="s">
        <v>162</v>
      </c>
      <c r="C82" s="33" t="s">
        <v>163</v>
      </c>
      <c r="D82" s="52">
        <v>128988401</v>
      </c>
      <c r="E82" s="53">
        <v>82139081</v>
      </c>
      <c r="F82" s="53">
        <v>74256506</v>
      </c>
      <c r="G82" s="6">
        <f t="shared" si="10"/>
        <v>0.9040338057836318</v>
      </c>
      <c r="H82" s="67">
        <v>5502860</v>
      </c>
      <c r="I82" s="53">
        <v>4533434</v>
      </c>
      <c r="J82" s="68">
        <v>7822552</v>
      </c>
      <c r="K82" s="68">
        <v>17858846</v>
      </c>
      <c r="L82" s="67">
        <v>5228881</v>
      </c>
      <c r="M82" s="53">
        <v>6624345</v>
      </c>
      <c r="N82" s="68">
        <v>7806053</v>
      </c>
      <c r="O82" s="68">
        <v>19659279</v>
      </c>
      <c r="P82" s="67">
        <v>5873713</v>
      </c>
      <c r="Q82" s="53">
        <v>5643967</v>
      </c>
      <c r="R82" s="68">
        <v>5938867</v>
      </c>
      <c r="S82" s="68">
        <v>17456547</v>
      </c>
      <c r="T82" s="67">
        <v>5476687</v>
      </c>
      <c r="U82" s="53">
        <v>5255753</v>
      </c>
      <c r="V82" s="68">
        <v>8549394</v>
      </c>
      <c r="W82" s="68">
        <v>19281834</v>
      </c>
    </row>
    <row r="83" spans="1:23" ht="12.75">
      <c r="A83" s="31" t="s">
        <v>44</v>
      </c>
      <c r="B83" s="32" t="s">
        <v>164</v>
      </c>
      <c r="C83" s="33" t="s">
        <v>165</v>
      </c>
      <c r="D83" s="52">
        <v>44878245</v>
      </c>
      <c r="E83" s="53">
        <v>66272575</v>
      </c>
      <c r="F83" s="53">
        <v>64735632</v>
      </c>
      <c r="G83" s="6">
        <f t="shared" si="10"/>
        <v>0.9768087629007927</v>
      </c>
      <c r="H83" s="67">
        <v>4749832</v>
      </c>
      <c r="I83" s="53">
        <v>9360367</v>
      </c>
      <c r="J83" s="68">
        <v>3792516</v>
      </c>
      <c r="K83" s="68">
        <v>17902715</v>
      </c>
      <c r="L83" s="67">
        <v>5363480</v>
      </c>
      <c r="M83" s="53">
        <v>4846353</v>
      </c>
      <c r="N83" s="68">
        <v>7122563</v>
      </c>
      <c r="O83" s="68">
        <v>17332396</v>
      </c>
      <c r="P83" s="67">
        <v>4222617</v>
      </c>
      <c r="Q83" s="53">
        <v>4185982</v>
      </c>
      <c r="R83" s="68">
        <v>4830835</v>
      </c>
      <c r="S83" s="68">
        <v>13239434</v>
      </c>
      <c r="T83" s="67">
        <v>7108118</v>
      </c>
      <c r="U83" s="53">
        <v>4608843</v>
      </c>
      <c r="V83" s="68">
        <v>4544126</v>
      </c>
      <c r="W83" s="68">
        <v>16261087</v>
      </c>
    </row>
    <row r="84" spans="1:23" ht="16.5">
      <c r="A84" s="34"/>
      <c r="B84" s="35" t="s">
        <v>166</v>
      </c>
      <c r="C84" s="36"/>
      <c r="D84" s="54">
        <f>SUM(D78:D83)</f>
        <v>2080427432</v>
      </c>
      <c r="E84" s="55">
        <f>SUM(E78:E83)</f>
        <v>1913762416</v>
      </c>
      <c r="F84" s="55">
        <f>SUM(F78:F83)</f>
        <v>1373808038</v>
      </c>
      <c r="G84" s="7">
        <f t="shared" si="10"/>
        <v>0.7178571522328402</v>
      </c>
      <c r="H84" s="69">
        <f aca="true" t="shared" si="14" ref="H84:W84">SUM(H78:H83)</f>
        <v>102128565</v>
      </c>
      <c r="I84" s="55">
        <f t="shared" si="14"/>
        <v>153321344</v>
      </c>
      <c r="J84" s="70">
        <f t="shared" si="14"/>
        <v>126572766</v>
      </c>
      <c r="K84" s="70">
        <f t="shared" si="14"/>
        <v>382022675</v>
      </c>
      <c r="L84" s="69">
        <f t="shared" si="14"/>
        <v>75529506</v>
      </c>
      <c r="M84" s="55">
        <f t="shared" si="14"/>
        <v>137903812</v>
      </c>
      <c r="N84" s="70">
        <f t="shared" si="14"/>
        <v>126325200</v>
      </c>
      <c r="O84" s="70">
        <f t="shared" si="14"/>
        <v>339758518</v>
      </c>
      <c r="P84" s="69">
        <f t="shared" si="14"/>
        <v>97028785</v>
      </c>
      <c r="Q84" s="55">
        <f t="shared" si="14"/>
        <v>73734612</v>
      </c>
      <c r="R84" s="70">
        <f t="shared" si="14"/>
        <v>100433388</v>
      </c>
      <c r="S84" s="70">
        <f t="shared" si="14"/>
        <v>271196785</v>
      </c>
      <c r="T84" s="69">
        <f t="shared" si="14"/>
        <v>130824003</v>
      </c>
      <c r="U84" s="55">
        <f t="shared" si="14"/>
        <v>103038343</v>
      </c>
      <c r="V84" s="70">
        <f t="shared" si="14"/>
        <v>146967714</v>
      </c>
      <c r="W84" s="70">
        <f t="shared" si="14"/>
        <v>380830060</v>
      </c>
    </row>
    <row r="85" spans="1:23" ht="12.75">
      <c r="A85" s="31" t="s">
        <v>25</v>
      </c>
      <c r="B85" s="32" t="s">
        <v>167</v>
      </c>
      <c r="C85" s="33" t="s">
        <v>168</v>
      </c>
      <c r="D85" s="52">
        <v>420159184</v>
      </c>
      <c r="E85" s="53">
        <v>420159184</v>
      </c>
      <c r="F85" s="53">
        <v>205114409</v>
      </c>
      <c r="G85" s="6">
        <f t="shared" si="10"/>
        <v>0.4881826146158928</v>
      </c>
      <c r="H85" s="67">
        <v>13966842</v>
      </c>
      <c r="I85" s="53">
        <v>27700653</v>
      </c>
      <c r="J85" s="68">
        <v>20759738</v>
      </c>
      <c r="K85" s="68">
        <v>62427233</v>
      </c>
      <c r="L85" s="67">
        <v>20759738</v>
      </c>
      <c r="M85" s="53">
        <v>36521425</v>
      </c>
      <c r="N85" s="68">
        <v>20759738</v>
      </c>
      <c r="O85" s="68">
        <v>78040901</v>
      </c>
      <c r="P85" s="67">
        <v>1729686</v>
      </c>
      <c r="Q85" s="53">
        <v>20759738</v>
      </c>
      <c r="R85" s="68">
        <v>0</v>
      </c>
      <c r="S85" s="68">
        <v>22489424</v>
      </c>
      <c r="T85" s="67">
        <v>1729686</v>
      </c>
      <c r="U85" s="53">
        <v>20402177</v>
      </c>
      <c r="V85" s="68">
        <v>20024988</v>
      </c>
      <c r="W85" s="68">
        <v>42156851</v>
      </c>
    </row>
    <row r="86" spans="1:23" ht="12.75">
      <c r="A86" s="31" t="s">
        <v>25</v>
      </c>
      <c r="B86" s="32" t="s">
        <v>169</v>
      </c>
      <c r="C86" s="33" t="s">
        <v>170</v>
      </c>
      <c r="D86" s="52">
        <v>354038979</v>
      </c>
      <c r="E86" s="53">
        <v>363183542</v>
      </c>
      <c r="F86" s="53">
        <v>288558926</v>
      </c>
      <c r="G86" s="6">
        <f t="shared" si="10"/>
        <v>0.794526438095039</v>
      </c>
      <c r="H86" s="67">
        <v>18486767</v>
      </c>
      <c r="I86" s="53">
        <v>15869737</v>
      </c>
      <c r="J86" s="68">
        <v>19682929</v>
      </c>
      <c r="K86" s="68">
        <v>54039433</v>
      </c>
      <c r="L86" s="67">
        <v>18593413</v>
      </c>
      <c r="M86" s="53">
        <v>24736356</v>
      </c>
      <c r="N86" s="68">
        <v>36383574</v>
      </c>
      <c r="O86" s="68">
        <v>79713343</v>
      </c>
      <c r="P86" s="67">
        <v>21319954</v>
      </c>
      <c r="Q86" s="53">
        <v>12670119</v>
      </c>
      <c r="R86" s="68">
        <v>34507731</v>
      </c>
      <c r="S86" s="68">
        <v>68497804</v>
      </c>
      <c r="T86" s="67">
        <v>27292069</v>
      </c>
      <c r="U86" s="53">
        <v>20126677</v>
      </c>
      <c r="V86" s="68">
        <v>38889600</v>
      </c>
      <c r="W86" s="68">
        <v>86308346</v>
      </c>
    </row>
    <row r="87" spans="1:23" ht="12.75">
      <c r="A87" s="31" t="s">
        <v>25</v>
      </c>
      <c r="B87" s="32" t="s">
        <v>171</v>
      </c>
      <c r="C87" s="33" t="s">
        <v>172</v>
      </c>
      <c r="D87" s="52">
        <v>635489660</v>
      </c>
      <c r="E87" s="53">
        <v>620203550</v>
      </c>
      <c r="F87" s="53">
        <v>489349380</v>
      </c>
      <c r="G87" s="6">
        <f t="shared" si="10"/>
        <v>0.7890141551108503</v>
      </c>
      <c r="H87" s="67">
        <v>15160766</v>
      </c>
      <c r="I87" s="53">
        <v>42426910</v>
      </c>
      <c r="J87" s="68">
        <v>38663844</v>
      </c>
      <c r="K87" s="68">
        <v>96251520</v>
      </c>
      <c r="L87" s="67">
        <v>33807357</v>
      </c>
      <c r="M87" s="53">
        <v>38875129</v>
      </c>
      <c r="N87" s="68">
        <v>20177147</v>
      </c>
      <c r="O87" s="68">
        <v>92859633</v>
      </c>
      <c r="P87" s="67">
        <v>56866979</v>
      </c>
      <c r="Q87" s="53">
        <v>39290529</v>
      </c>
      <c r="R87" s="68">
        <v>35771722</v>
      </c>
      <c r="S87" s="68">
        <v>131929230</v>
      </c>
      <c r="T87" s="67">
        <v>36595634</v>
      </c>
      <c r="U87" s="53">
        <v>37348119</v>
      </c>
      <c r="V87" s="68">
        <v>94365244</v>
      </c>
      <c r="W87" s="68">
        <v>168308997</v>
      </c>
    </row>
    <row r="88" spans="1:23" ht="12.75">
      <c r="A88" s="31" t="s">
        <v>25</v>
      </c>
      <c r="B88" s="32" t="s">
        <v>173</v>
      </c>
      <c r="C88" s="33" t="s">
        <v>174</v>
      </c>
      <c r="D88" s="52">
        <v>124518816</v>
      </c>
      <c r="E88" s="53">
        <v>147529000</v>
      </c>
      <c r="F88" s="53">
        <v>130792012</v>
      </c>
      <c r="G88" s="6">
        <f t="shared" si="10"/>
        <v>0.8865512001030306</v>
      </c>
      <c r="H88" s="67">
        <v>28289484</v>
      </c>
      <c r="I88" s="53">
        <v>11466864</v>
      </c>
      <c r="J88" s="68">
        <v>8537785</v>
      </c>
      <c r="K88" s="68">
        <v>48294133</v>
      </c>
      <c r="L88" s="67">
        <v>5414242</v>
      </c>
      <c r="M88" s="53">
        <v>7728779</v>
      </c>
      <c r="N88" s="68">
        <v>19594331</v>
      </c>
      <c r="O88" s="68">
        <v>32737352</v>
      </c>
      <c r="P88" s="67">
        <v>7496150</v>
      </c>
      <c r="Q88" s="53">
        <v>4984629</v>
      </c>
      <c r="R88" s="68">
        <v>18649581</v>
      </c>
      <c r="S88" s="68">
        <v>31130360</v>
      </c>
      <c r="T88" s="67">
        <v>6837277</v>
      </c>
      <c r="U88" s="53">
        <v>6376786</v>
      </c>
      <c r="V88" s="68">
        <v>5416104</v>
      </c>
      <c r="W88" s="68">
        <v>18630167</v>
      </c>
    </row>
    <row r="89" spans="1:23" ht="12.75">
      <c r="A89" s="31" t="s">
        <v>44</v>
      </c>
      <c r="B89" s="32" t="s">
        <v>175</v>
      </c>
      <c r="C89" s="33" t="s">
        <v>176</v>
      </c>
      <c r="D89" s="52">
        <v>223764750</v>
      </c>
      <c r="E89" s="53">
        <v>238406275</v>
      </c>
      <c r="F89" s="53">
        <v>120109536</v>
      </c>
      <c r="G89" s="6">
        <f t="shared" si="10"/>
        <v>0.5038019070597031</v>
      </c>
      <c r="H89" s="67">
        <v>7552475</v>
      </c>
      <c r="I89" s="53">
        <v>9400806</v>
      </c>
      <c r="J89" s="68">
        <v>8353125</v>
      </c>
      <c r="K89" s="68">
        <v>25306406</v>
      </c>
      <c r="L89" s="67">
        <v>8017349</v>
      </c>
      <c r="M89" s="53">
        <v>8521895</v>
      </c>
      <c r="N89" s="68">
        <v>11412460</v>
      </c>
      <c r="O89" s="68">
        <v>27951704</v>
      </c>
      <c r="P89" s="67">
        <v>6827386</v>
      </c>
      <c r="Q89" s="53">
        <v>7680987</v>
      </c>
      <c r="R89" s="68">
        <v>8700995</v>
      </c>
      <c r="S89" s="68">
        <v>23209368</v>
      </c>
      <c r="T89" s="67">
        <v>10061377</v>
      </c>
      <c r="U89" s="53">
        <v>11857847</v>
      </c>
      <c r="V89" s="68">
        <v>21722834</v>
      </c>
      <c r="W89" s="68">
        <v>43642058</v>
      </c>
    </row>
    <row r="90" spans="1:23" ht="16.5">
      <c r="A90" s="34"/>
      <c r="B90" s="35" t="s">
        <v>177</v>
      </c>
      <c r="C90" s="36"/>
      <c r="D90" s="54">
        <f>SUM(D85:D89)</f>
        <v>1757971389</v>
      </c>
      <c r="E90" s="55">
        <f>SUM(E85:E89)</f>
        <v>1789481551</v>
      </c>
      <c r="F90" s="55">
        <f>SUM(F85:F89)</f>
        <v>1233924263</v>
      </c>
      <c r="G90" s="7">
        <f t="shared" si="10"/>
        <v>0.6895428803445652</v>
      </c>
      <c r="H90" s="69">
        <f aca="true" t="shared" si="15" ref="H90:W90">SUM(H85:H89)</f>
        <v>83456334</v>
      </c>
      <c r="I90" s="55">
        <f t="shared" si="15"/>
        <v>106864970</v>
      </c>
      <c r="J90" s="70">
        <f t="shared" si="15"/>
        <v>95997421</v>
      </c>
      <c r="K90" s="70">
        <f t="shared" si="15"/>
        <v>286318725</v>
      </c>
      <c r="L90" s="69">
        <f t="shared" si="15"/>
        <v>86592099</v>
      </c>
      <c r="M90" s="55">
        <f t="shared" si="15"/>
        <v>116383584</v>
      </c>
      <c r="N90" s="70">
        <f t="shared" si="15"/>
        <v>108327250</v>
      </c>
      <c r="O90" s="70">
        <f t="shared" si="15"/>
        <v>311302933</v>
      </c>
      <c r="P90" s="69">
        <f t="shared" si="15"/>
        <v>94240155</v>
      </c>
      <c r="Q90" s="55">
        <f t="shared" si="15"/>
        <v>85386002</v>
      </c>
      <c r="R90" s="70">
        <f t="shared" si="15"/>
        <v>97630029</v>
      </c>
      <c r="S90" s="70">
        <f t="shared" si="15"/>
        <v>277256186</v>
      </c>
      <c r="T90" s="69">
        <f t="shared" si="15"/>
        <v>82516043</v>
      </c>
      <c r="U90" s="55">
        <f t="shared" si="15"/>
        <v>96111606</v>
      </c>
      <c r="V90" s="70">
        <f t="shared" si="15"/>
        <v>180418770</v>
      </c>
      <c r="W90" s="70">
        <f t="shared" si="15"/>
        <v>359046419</v>
      </c>
    </row>
    <row r="91" spans="1:23" ht="16.5">
      <c r="A91" s="37"/>
      <c r="B91" s="38" t="s">
        <v>178</v>
      </c>
      <c r="C91" s="39"/>
      <c r="D91" s="56">
        <f>SUM(D61:D64,D66:D69,D71:D76,D78:D83,D85:D89)</f>
        <v>9556529167</v>
      </c>
      <c r="E91" s="57">
        <f>SUM(E61:E64,E66:E69,E71:E76,E78:E83,E85:E89)</f>
        <v>9371451526</v>
      </c>
      <c r="F91" s="57">
        <f>SUM(F61:F64,F66:F69,F71:F76,F78:F83,F85:F89)</f>
        <v>7058935354</v>
      </c>
      <c r="G91" s="8">
        <f t="shared" si="10"/>
        <v>0.75323820802101</v>
      </c>
      <c r="H91" s="71">
        <f aca="true" t="shared" si="16" ref="H91:W91">SUM(H61:H64,H66:H69,H71:H76,H78:H83,H85:H89)</f>
        <v>460683702</v>
      </c>
      <c r="I91" s="57">
        <f t="shared" si="16"/>
        <v>754534725</v>
      </c>
      <c r="J91" s="72">
        <f t="shared" si="16"/>
        <v>664952319</v>
      </c>
      <c r="K91" s="72">
        <f t="shared" si="16"/>
        <v>1880170746</v>
      </c>
      <c r="L91" s="71">
        <f t="shared" si="16"/>
        <v>541609179</v>
      </c>
      <c r="M91" s="57">
        <f t="shared" si="16"/>
        <v>593611087</v>
      </c>
      <c r="N91" s="72">
        <f t="shared" si="16"/>
        <v>655792090</v>
      </c>
      <c r="O91" s="72">
        <f t="shared" si="16"/>
        <v>1791012356</v>
      </c>
      <c r="P91" s="71">
        <f t="shared" si="16"/>
        <v>558773404</v>
      </c>
      <c r="Q91" s="57">
        <f t="shared" si="16"/>
        <v>461812072</v>
      </c>
      <c r="R91" s="72">
        <f t="shared" si="16"/>
        <v>602208604</v>
      </c>
      <c r="S91" s="72">
        <f t="shared" si="16"/>
        <v>1622794080</v>
      </c>
      <c r="T91" s="71">
        <f t="shared" si="16"/>
        <v>593323388</v>
      </c>
      <c r="U91" s="57">
        <f t="shared" si="16"/>
        <v>491219543</v>
      </c>
      <c r="V91" s="72">
        <f t="shared" si="16"/>
        <v>680415241</v>
      </c>
      <c r="W91" s="72">
        <f t="shared" si="16"/>
        <v>1764958172</v>
      </c>
    </row>
    <row r="92" spans="1:23" ht="16.5">
      <c r="A92" s="23"/>
      <c r="B92" s="40"/>
      <c r="C92" s="41"/>
      <c r="D92" s="58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6.5">
      <c r="A93" s="23"/>
      <c r="B93" s="24" t="s">
        <v>179</v>
      </c>
      <c r="C93" s="25"/>
      <c r="D93" s="60"/>
      <c r="E93" s="59"/>
      <c r="F93" s="59"/>
      <c r="G93" s="28"/>
      <c r="H93" s="67"/>
      <c r="I93" s="53"/>
      <c r="J93" s="68"/>
      <c r="K93" s="68"/>
      <c r="L93" s="67"/>
      <c r="M93" s="53"/>
      <c r="N93" s="68"/>
      <c r="O93" s="68"/>
      <c r="P93" s="67"/>
      <c r="Q93" s="53"/>
      <c r="R93" s="68"/>
      <c r="S93" s="68"/>
      <c r="T93" s="67"/>
      <c r="U93" s="53"/>
      <c r="V93" s="68"/>
      <c r="W93" s="68"/>
    </row>
    <row r="94" spans="1:23" ht="12.75">
      <c r="A94" s="31" t="s">
        <v>21</v>
      </c>
      <c r="B94" s="32" t="s">
        <v>180</v>
      </c>
      <c r="C94" s="33" t="s">
        <v>181</v>
      </c>
      <c r="D94" s="52">
        <v>20206393046</v>
      </c>
      <c r="E94" s="53">
        <v>20265720807</v>
      </c>
      <c r="F94" s="53">
        <v>18707543615</v>
      </c>
      <c r="G94" s="6">
        <f aca="true" t="shared" si="17" ref="G94:G99">IF($E94=0,0,$F94/$E94)</f>
        <v>0.9231126685875496</v>
      </c>
      <c r="H94" s="67">
        <v>1522655255</v>
      </c>
      <c r="I94" s="53">
        <v>1771674712</v>
      </c>
      <c r="J94" s="68">
        <v>1432635435</v>
      </c>
      <c r="K94" s="68">
        <v>4726965402</v>
      </c>
      <c r="L94" s="67">
        <v>1780325306</v>
      </c>
      <c r="M94" s="53">
        <v>1494220649</v>
      </c>
      <c r="N94" s="68">
        <v>1434531708</v>
      </c>
      <c r="O94" s="68">
        <v>4709077663</v>
      </c>
      <c r="P94" s="67">
        <v>1582121067</v>
      </c>
      <c r="Q94" s="53">
        <v>1356222482</v>
      </c>
      <c r="R94" s="68">
        <v>1398501407</v>
      </c>
      <c r="S94" s="68">
        <v>4336844956</v>
      </c>
      <c r="T94" s="67">
        <v>1402509929</v>
      </c>
      <c r="U94" s="53">
        <v>1619423899</v>
      </c>
      <c r="V94" s="68">
        <v>1912721766</v>
      </c>
      <c r="W94" s="68">
        <v>4934655594</v>
      </c>
    </row>
    <row r="95" spans="1:23" ht="12.75">
      <c r="A95" s="31" t="s">
        <v>21</v>
      </c>
      <c r="B95" s="32" t="s">
        <v>182</v>
      </c>
      <c r="C95" s="33" t="s">
        <v>183</v>
      </c>
      <c r="D95" s="52">
        <v>25295241460</v>
      </c>
      <c r="E95" s="53">
        <v>26071423797</v>
      </c>
      <c r="F95" s="53">
        <v>26238019071</v>
      </c>
      <c r="G95" s="6">
        <f t="shared" si="17"/>
        <v>1.0063899568852535</v>
      </c>
      <c r="H95" s="67">
        <v>1803913679</v>
      </c>
      <c r="I95" s="53">
        <v>2337085471</v>
      </c>
      <c r="J95" s="68">
        <v>2237686514</v>
      </c>
      <c r="K95" s="68">
        <v>6378685664</v>
      </c>
      <c r="L95" s="67">
        <v>2087790957</v>
      </c>
      <c r="M95" s="53">
        <v>2213968899</v>
      </c>
      <c r="N95" s="68">
        <v>2010892481</v>
      </c>
      <c r="O95" s="68">
        <v>6312652337</v>
      </c>
      <c r="P95" s="67">
        <v>2142765684</v>
      </c>
      <c r="Q95" s="53">
        <v>2154463166</v>
      </c>
      <c r="R95" s="68">
        <v>2061508236</v>
      </c>
      <c r="S95" s="68">
        <v>6358737086</v>
      </c>
      <c r="T95" s="67">
        <v>1948088090</v>
      </c>
      <c r="U95" s="53">
        <v>2249593113</v>
      </c>
      <c r="V95" s="68">
        <v>2990262781</v>
      </c>
      <c r="W95" s="68">
        <v>7187943984</v>
      </c>
    </row>
    <row r="96" spans="1:23" ht="12.75">
      <c r="A96" s="31" t="s">
        <v>21</v>
      </c>
      <c r="B96" s="32" t="s">
        <v>184</v>
      </c>
      <c r="C96" s="33" t="s">
        <v>185</v>
      </c>
      <c r="D96" s="52">
        <v>14831720271</v>
      </c>
      <c r="E96" s="53">
        <v>15138875211</v>
      </c>
      <c r="F96" s="53">
        <v>15150766452</v>
      </c>
      <c r="G96" s="6">
        <f t="shared" si="17"/>
        <v>1.0007854771793983</v>
      </c>
      <c r="H96" s="67">
        <v>1062573142</v>
      </c>
      <c r="I96" s="53">
        <v>1108964667</v>
      </c>
      <c r="J96" s="68">
        <v>1320104926</v>
      </c>
      <c r="K96" s="68">
        <v>3491642735</v>
      </c>
      <c r="L96" s="67">
        <v>592935403</v>
      </c>
      <c r="M96" s="53">
        <v>1487894232</v>
      </c>
      <c r="N96" s="68">
        <v>1204798001</v>
      </c>
      <c r="O96" s="68">
        <v>3285627636</v>
      </c>
      <c r="P96" s="67">
        <v>932601684</v>
      </c>
      <c r="Q96" s="53">
        <v>992233792</v>
      </c>
      <c r="R96" s="68">
        <v>1153339735</v>
      </c>
      <c r="S96" s="68">
        <v>3078175211</v>
      </c>
      <c r="T96" s="67">
        <v>1287142814</v>
      </c>
      <c r="U96" s="53">
        <v>1400928192</v>
      </c>
      <c r="V96" s="68">
        <v>2607249864</v>
      </c>
      <c r="W96" s="68">
        <v>5295320870</v>
      </c>
    </row>
    <row r="97" spans="1:23" ht="16.5">
      <c r="A97" s="34"/>
      <c r="B97" s="35" t="s">
        <v>24</v>
      </c>
      <c r="C97" s="36"/>
      <c r="D97" s="54">
        <f>SUM(D94:D96)</f>
        <v>60333354777</v>
      </c>
      <c r="E97" s="55">
        <f>SUM(E94:E96)</f>
        <v>61476019815</v>
      </c>
      <c r="F97" s="55">
        <f>SUM(F94:F96)</f>
        <v>60096329138</v>
      </c>
      <c r="G97" s="7">
        <f t="shared" si="17"/>
        <v>0.9775572543383272</v>
      </c>
      <c r="H97" s="69">
        <f aca="true" t="shared" si="18" ref="H97:W97">SUM(H94:H96)</f>
        <v>4389142076</v>
      </c>
      <c r="I97" s="55">
        <f t="shared" si="18"/>
        <v>5217724850</v>
      </c>
      <c r="J97" s="70">
        <f t="shared" si="18"/>
        <v>4990426875</v>
      </c>
      <c r="K97" s="70">
        <f t="shared" si="18"/>
        <v>14597293801</v>
      </c>
      <c r="L97" s="69">
        <f t="shared" si="18"/>
        <v>4461051666</v>
      </c>
      <c r="M97" s="55">
        <f t="shared" si="18"/>
        <v>5196083780</v>
      </c>
      <c r="N97" s="70">
        <f t="shared" si="18"/>
        <v>4650222190</v>
      </c>
      <c r="O97" s="70">
        <f t="shared" si="18"/>
        <v>14307357636</v>
      </c>
      <c r="P97" s="69">
        <f t="shared" si="18"/>
        <v>4657488435</v>
      </c>
      <c r="Q97" s="55">
        <f t="shared" si="18"/>
        <v>4502919440</v>
      </c>
      <c r="R97" s="70">
        <f t="shared" si="18"/>
        <v>4613349378</v>
      </c>
      <c r="S97" s="70">
        <f t="shared" si="18"/>
        <v>13773757253</v>
      </c>
      <c r="T97" s="69">
        <f t="shared" si="18"/>
        <v>4637740833</v>
      </c>
      <c r="U97" s="55">
        <f t="shared" si="18"/>
        <v>5269945204</v>
      </c>
      <c r="V97" s="70">
        <f t="shared" si="18"/>
        <v>7510234411</v>
      </c>
      <c r="W97" s="70">
        <f t="shared" si="18"/>
        <v>17417920448</v>
      </c>
    </row>
    <row r="98" spans="1:23" ht="12.75">
      <c r="A98" s="31" t="s">
        <v>25</v>
      </c>
      <c r="B98" s="32" t="s">
        <v>186</v>
      </c>
      <c r="C98" s="33" t="s">
        <v>187</v>
      </c>
      <c r="D98" s="52">
        <v>3182885750</v>
      </c>
      <c r="E98" s="53">
        <v>3182885750</v>
      </c>
      <c r="F98" s="53">
        <v>2398497455</v>
      </c>
      <c r="G98" s="6">
        <f t="shared" si="17"/>
        <v>0.7535606501113022</v>
      </c>
      <c r="H98" s="67">
        <v>73927217</v>
      </c>
      <c r="I98" s="53">
        <v>245261726</v>
      </c>
      <c r="J98" s="68">
        <v>243828765</v>
      </c>
      <c r="K98" s="68">
        <v>563017708</v>
      </c>
      <c r="L98" s="67">
        <v>194460666</v>
      </c>
      <c r="M98" s="53">
        <v>251044508</v>
      </c>
      <c r="N98" s="68">
        <v>208857314</v>
      </c>
      <c r="O98" s="68">
        <v>654362488</v>
      </c>
      <c r="P98" s="67">
        <v>192704322</v>
      </c>
      <c r="Q98" s="53">
        <v>183595811</v>
      </c>
      <c r="R98" s="68">
        <v>207844763</v>
      </c>
      <c r="S98" s="68">
        <v>584144896</v>
      </c>
      <c r="T98" s="67">
        <v>193588881</v>
      </c>
      <c r="U98" s="53">
        <v>201691741</v>
      </c>
      <c r="V98" s="68">
        <v>201691741</v>
      </c>
      <c r="W98" s="68">
        <v>596972363</v>
      </c>
    </row>
    <row r="99" spans="1:23" ht="12.75">
      <c r="A99" s="31" t="s">
        <v>25</v>
      </c>
      <c r="B99" s="32" t="s">
        <v>188</v>
      </c>
      <c r="C99" s="33" t="s">
        <v>189</v>
      </c>
      <c r="D99" s="52">
        <v>478425428</v>
      </c>
      <c r="E99" s="53">
        <v>486822941</v>
      </c>
      <c r="F99" s="53">
        <v>380633396</v>
      </c>
      <c r="G99" s="6">
        <f t="shared" si="17"/>
        <v>0.7818723481233807</v>
      </c>
      <c r="H99" s="67">
        <v>26932638</v>
      </c>
      <c r="I99" s="53">
        <v>31659648</v>
      </c>
      <c r="J99" s="68">
        <v>34109434</v>
      </c>
      <c r="K99" s="68">
        <v>92701720</v>
      </c>
      <c r="L99" s="67">
        <v>20626863</v>
      </c>
      <c r="M99" s="53">
        <v>34257192</v>
      </c>
      <c r="N99" s="68">
        <v>42348981</v>
      </c>
      <c r="O99" s="68">
        <v>97233036</v>
      </c>
      <c r="P99" s="67">
        <v>29962695</v>
      </c>
      <c r="Q99" s="53">
        <v>34870699</v>
      </c>
      <c r="R99" s="68">
        <v>31641614</v>
      </c>
      <c r="S99" s="68">
        <v>96475008</v>
      </c>
      <c r="T99" s="67">
        <v>29220327</v>
      </c>
      <c r="U99" s="53">
        <v>28710503</v>
      </c>
      <c r="V99" s="68">
        <v>36292802</v>
      </c>
      <c r="W99" s="68">
        <v>94223632</v>
      </c>
    </row>
    <row r="100" spans="1:23" ht="12.75">
      <c r="A100" s="31" t="s">
        <v>25</v>
      </c>
      <c r="B100" s="32" t="s">
        <v>190</v>
      </c>
      <c r="C100" s="33" t="s">
        <v>191</v>
      </c>
      <c r="D100" s="52">
        <v>353180126</v>
      </c>
      <c r="E100" s="53">
        <v>353180126</v>
      </c>
      <c r="F100" s="53">
        <v>326625016</v>
      </c>
      <c r="G100" s="6">
        <f aca="true" t="shared" si="19" ref="G100:G113">IF($E100=0,0,$F100/$E100)</f>
        <v>0.9248114261106527</v>
      </c>
      <c r="H100" s="67">
        <v>32042890</v>
      </c>
      <c r="I100" s="53">
        <v>29522711</v>
      </c>
      <c r="J100" s="68">
        <v>32789374</v>
      </c>
      <c r="K100" s="68">
        <v>94354975</v>
      </c>
      <c r="L100" s="67">
        <v>17249923</v>
      </c>
      <c r="M100" s="53">
        <v>27009350</v>
      </c>
      <c r="N100" s="68">
        <v>23989410</v>
      </c>
      <c r="O100" s="68">
        <v>68248683</v>
      </c>
      <c r="P100" s="67">
        <v>24280597</v>
      </c>
      <c r="Q100" s="53">
        <v>26927420</v>
      </c>
      <c r="R100" s="68">
        <v>27256030</v>
      </c>
      <c r="S100" s="68">
        <v>78464047</v>
      </c>
      <c r="T100" s="67">
        <v>23896699</v>
      </c>
      <c r="U100" s="53">
        <v>25845487</v>
      </c>
      <c r="V100" s="68">
        <v>35815125</v>
      </c>
      <c r="W100" s="68">
        <v>85557311</v>
      </c>
    </row>
    <row r="101" spans="1:23" ht="12.75">
      <c r="A101" s="31" t="s">
        <v>44</v>
      </c>
      <c r="B101" s="32" t="s">
        <v>192</v>
      </c>
      <c r="C101" s="33" t="s">
        <v>193</v>
      </c>
      <c r="D101" s="52">
        <v>325263238</v>
      </c>
      <c r="E101" s="53">
        <v>325263238</v>
      </c>
      <c r="F101" s="53">
        <v>322387437</v>
      </c>
      <c r="G101" s="6">
        <f t="shared" si="19"/>
        <v>0.9911585427923459</v>
      </c>
      <c r="H101" s="67">
        <v>28134082</v>
      </c>
      <c r="I101" s="53">
        <v>25338588</v>
      </c>
      <c r="J101" s="68">
        <v>28067105</v>
      </c>
      <c r="K101" s="68">
        <v>81539775</v>
      </c>
      <c r="L101" s="67">
        <v>30504636</v>
      </c>
      <c r="M101" s="53">
        <v>30886356</v>
      </c>
      <c r="N101" s="68">
        <v>27277706</v>
      </c>
      <c r="O101" s="68">
        <v>88668698</v>
      </c>
      <c r="P101" s="67">
        <v>28998477</v>
      </c>
      <c r="Q101" s="53">
        <v>31176450</v>
      </c>
      <c r="R101" s="68">
        <v>29272556</v>
      </c>
      <c r="S101" s="68">
        <v>89447483</v>
      </c>
      <c r="T101" s="67">
        <v>31574655</v>
      </c>
      <c r="U101" s="53">
        <v>31156826</v>
      </c>
      <c r="V101" s="68">
        <v>0</v>
      </c>
      <c r="W101" s="68">
        <v>62731481</v>
      </c>
    </row>
    <row r="102" spans="1:23" ht="16.5">
      <c r="A102" s="34"/>
      <c r="B102" s="35" t="s">
        <v>194</v>
      </c>
      <c r="C102" s="36"/>
      <c r="D102" s="54">
        <f>SUM(D98:D101)</f>
        <v>4339754542</v>
      </c>
      <c r="E102" s="55">
        <f>SUM(E98:E101)</f>
        <v>4348152055</v>
      </c>
      <c r="F102" s="55">
        <f>SUM(F98:F101)</f>
        <v>3428143304</v>
      </c>
      <c r="G102" s="7">
        <f t="shared" si="19"/>
        <v>0.7884138504443355</v>
      </c>
      <c r="H102" s="69">
        <f aca="true" t="shared" si="20" ref="H102:W102">SUM(H98:H101)</f>
        <v>161036827</v>
      </c>
      <c r="I102" s="55">
        <f t="shared" si="20"/>
        <v>331782673</v>
      </c>
      <c r="J102" s="70">
        <f t="shared" si="20"/>
        <v>338794678</v>
      </c>
      <c r="K102" s="70">
        <f t="shared" si="20"/>
        <v>831614178</v>
      </c>
      <c r="L102" s="69">
        <f t="shared" si="20"/>
        <v>262842088</v>
      </c>
      <c r="M102" s="55">
        <f t="shared" si="20"/>
        <v>343197406</v>
      </c>
      <c r="N102" s="70">
        <f t="shared" si="20"/>
        <v>302473411</v>
      </c>
      <c r="O102" s="70">
        <f t="shared" si="20"/>
        <v>908512905</v>
      </c>
      <c r="P102" s="69">
        <f t="shared" si="20"/>
        <v>275946091</v>
      </c>
      <c r="Q102" s="55">
        <f t="shared" si="20"/>
        <v>276570380</v>
      </c>
      <c r="R102" s="70">
        <f t="shared" si="20"/>
        <v>296014963</v>
      </c>
      <c r="S102" s="70">
        <f t="shared" si="20"/>
        <v>848531434</v>
      </c>
      <c r="T102" s="69">
        <f t="shared" si="20"/>
        <v>278280562</v>
      </c>
      <c r="U102" s="55">
        <f t="shared" si="20"/>
        <v>287404557</v>
      </c>
      <c r="V102" s="70">
        <f t="shared" si="20"/>
        <v>273799668</v>
      </c>
      <c r="W102" s="70">
        <f t="shared" si="20"/>
        <v>839484787</v>
      </c>
    </row>
    <row r="103" spans="1:23" ht="12.75">
      <c r="A103" s="31" t="s">
        <v>25</v>
      </c>
      <c r="B103" s="32" t="s">
        <v>195</v>
      </c>
      <c r="C103" s="33" t="s">
        <v>196</v>
      </c>
      <c r="D103" s="52">
        <v>122595087</v>
      </c>
      <c r="E103" s="53">
        <v>147305026</v>
      </c>
      <c r="F103" s="53">
        <v>111605708</v>
      </c>
      <c r="G103" s="6">
        <f t="shared" si="19"/>
        <v>0.7576503737218037</v>
      </c>
      <c r="H103" s="67">
        <v>7817180</v>
      </c>
      <c r="I103" s="53">
        <v>6631148</v>
      </c>
      <c r="J103" s="68">
        <v>10167680</v>
      </c>
      <c r="K103" s="68">
        <v>24616008</v>
      </c>
      <c r="L103" s="67">
        <v>7056954</v>
      </c>
      <c r="M103" s="53">
        <v>10965455</v>
      </c>
      <c r="N103" s="68">
        <v>5413976</v>
      </c>
      <c r="O103" s="68">
        <v>23436385</v>
      </c>
      <c r="P103" s="67">
        <v>15088998</v>
      </c>
      <c r="Q103" s="53">
        <v>10760723</v>
      </c>
      <c r="R103" s="68">
        <v>10732698</v>
      </c>
      <c r="S103" s="68">
        <v>36582419</v>
      </c>
      <c r="T103" s="67">
        <v>8771352</v>
      </c>
      <c r="U103" s="53">
        <v>0</v>
      </c>
      <c r="V103" s="68">
        <v>18199544</v>
      </c>
      <c r="W103" s="68">
        <v>26970896</v>
      </c>
    </row>
    <row r="104" spans="1:23" ht="12.75">
      <c r="A104" s="31" t="s">
        <v>25</v>
      </c>
      <c r="B104" s="32" t="s">
        <v>197</v>
      </c>
      <c r="C104" s="33" t="s">
        <v>198</v>
      </c>
      <c r="D104" s="52">
        <v>475674538</v>
      </c>
      <c r="E104" s="53">
        <v>475674538</v>
      </c>
      <c r="F104" s="53">
        <v>326668520</v>
      </c>
      <c r="G104" s="6">
        <f t="shared" si="19"/>
        <v>0.6867479629527701</v>
      </c>
      <c r="H104" s="67">
        <v>23248482</v>
      </c>
      <c r="I104" s="53">
        <v>38724801</v>
      </c>
      <c r="J104" s="68">
        <v>32218468</v>
      </c>
      <c r="K104" s="68">
        <v>94191751</v>
      </c>
      <c r="L104" s="67">
        <v>34210283</v>
      </c>
      <c r="M104" s="53">
        <v>33941303</v>
      </c>
      <c r="N104" s="68">
        <v>40415947</v>
      </c>
      <c r="O104" s="68">
        <v>108567533</v>
      </c>
      <c r="P104" s="67">
        <v>23808754</v>
      </c>
      <c r="Q104" s="53">
        <v>22984822</v>
      </c>
      <c r="R104" s="68">
        <v>47234485</v>
      </c>
      <c r="S104" s="68">
        <v>94028061</v>
      </c>
      <c r="T104" s="67">
        <v>0</v>
      </c>
      <c r="U104" s="53">
        <v>29881175</v>
      </c>
      <c r="V104" s="68">
        <v>0</v>
      </c>
      <c r="W104" s="68">
        <v>29881175</v>
      </c>
    </row>
    <row r="105" spans="1:23" ht="12.75">
      <c r="A105" s="31" t="s">
        <v>44</v>
      </c>
      <c r="B105" s="32" t="s">
        <v>199</v>
      </c>
      <c r="C105" s="33" t="s">
        <v>200</v>
      </c>
      <c r="D105" s="52">
        <v>52958515</v>
      </c>
      <c r="E105" s="53">
        <v>52154977</v>
      </c>
      <c r="F105" s="53">
        <v>44467167</v>
      </c>
      <c r="G105" s="6">
        <f t="shared" si="19"/>
        <v>0.8525968096966087</v>
      </c>
      <c r="H105" s="67">
        <v>2840452</v>
      </c>
      <c r="I105" s="53">
        <v>5258260</v>
      </c>
      <c r="J105" s="68">
        <v>7232876</v>
      </c>
      <c r="K105" s="68">
        <v>15331588</v>
      </c>
      <c r="L105" s="67">
        <v>4591896</v>
      </c>
      <c r="M105" s="53">
        <v>2651678</v>
      </c>
      <c r="N105" s="68">
        <v>3262885</v>
      </c>
      <c r="O105" s="68">
        <v>10506459</v>
      </c>
      <c r="P105" s="67">
        <v>2240103</v>
      </c>
      <c r="Q105" s="53">
        <v>2452708</v>
      </c>
      <c r="R105" s="68">
        <v>3169618</v>
      </c>
      <c r="S105" s="68">
        <v>7862429</v>
      </c>
      <c r="T105" s="67">
        <v>3667821</v>
      </c>
      <c r="U105" s="53">
        <v>3243754</v>
      </c>
      <c r="V105" s="68">
        <v>3855116</v>
      </c>
      <c r="W105" s="68">
        <v>10766691</v>
      </c>
    </row>
    <row r="106" spans="1:23" ht="16.5">
      <c r="A106" s="34"/>
      <c r="B106" s="35" t="s">
        <v>201</v>
      </c>
      <c r="C106" s="36"/>
      <c r="D106" s="54">
        <f>SUM(D103:D105)</f>
        <v>651228140</v>
      </c>
      <c r="E106" s="55">
        <f>SUM(E103:E105)</f>
        <v>675134541</v>
      </c>
      <c r="F106" s="55">
        <f>SUM(F103:F105)</f>
        <v>482741395</v>
      </c>
      <c r="G106" s="7">
        <f t="shared" si="19"/>
        <v>0.715029917273926</v>
      </c>
      <c r="H106" s="69">
        <f aca="true" t="shared" si="21" ref="H106:W106">SUM(H103:H105)</f>
        <v>33906114</v>
      </c>
      <c r="I106" s="55">
        <f t="shared" si="21"/>
        <v>50614209</v>
      </c>
      <c r="J106" s="70">
        <f t="shared" si="21"/>
        <v>49619024</v>
      </c>
      <c r="K106" s="70">
        <f t="shared" si="21"/>
        <v>134139347</v>
      </c>
      <c r="L106" s="69">
        <f t="shared" si="21"/>
        <v>45859133</v>
      </c>
      <c r="M106" s="55">
        <f t="shared" si="21"/>
        <v>47558436</v>
      </c>
      <c r="N106" s="70">
        <f t="shared" si="21"/>
        <v>49092808</v>
      </c>
      <c r="O106" s="70">
        <f t="shared" si="21"/>
        <v>142510377</v>
      </c>
      <c r="P106" s="69">
        <f t="shared" si="21"/>
        <v>41137855</v>
      </c>
      <c r="Q106" s="55">
        <f t="shared" si="21"/>
        <v>36198253</v>
      </c>
      <c r="R106" s="70">
        <f t="shared" si="21"/>
        <v>61136801</v>
      </c>
      <c r="S106" s="70">
        <f t="shared" si="21"/>
        <v>138472909</v>
      </c>
      <c r="T106" s="69">
        <f t="shared" si="21"/>
        <v>12439173</v>
      </c>
      <c r="U106" s="55">
        <f t="shared" si="21"/>
        <v>33124929</v>
      </c>
      <c r="V106" s="70">
        <f t="shared" si="21"/>
        <v>22054660</v>
      </c>
      <c r="W106" s="70">
        <f t="shared" si="21"/>
        <v>67618762</v>
      </c>
    </row>
    <row r="107" spans="1:23" ht="12.75">
      <c r="A107" s="31" t="s">
        <v>25</v>
      </c>
      <c r="B107" s="32" t="s">
        <v>202</v>
      </c>
      <c r="C107" s="33" t="s">
        <v>203</v>
      </c>
      <c r="D107" s="52">
        <v>1257831977</v>
      </c>
      <c r="E107" s="53">
        <v>1307886890</v>
      </c>
      <c r="F107" s="53">
        <v>1285346535</v>
      </c>
      <c r="G107" s="6">
        <f t="shared" si="19"/>
        <v>0.9827658223563965</v>
      </c>
      <c r="H107" s="67">
        <v>40445524</v>
      </c>
      <c r="I107" s="53">
        <v>104196607</v>
      </c>
      <c r="J107" s="68">
        <v>104341913</v>
      </c>
      <c r="K107" s="68">
        <v>248984044</v>
      </c>
      <c r="L107" s="67">
        <v>96019661</v>
      </c>
      <c r="M107" s="53">
        <v>132210308</v>
      </c>
      <c r="N107" s="68">
        <v>84480289</v>
      </c>
      <c r="O107" s="68">
        <v>312710258</v>
      </c>
      <c r="P107" s="67">
        <v>93839716</v>
      </c>
      <c r="Q107" s="53">
        <v>79896544</v>
      </c>
      <c r="R107" s="68">
        <v>89490761</v>
      </c>
      <c r="S107" s="68">
        <v>263227021</v>
      </c>
      <c r="T107" s="67">
        <v>165304445</v>
      </c>
      <c r="U107" s="53">
        <v>99855374</v>
      </c>
      <c r="V107" s="68">
        <v>195265393</v>
      </c>
      <c r="W107" s="68">
        <v>460425212</v>
      </c>
    </row>
    <row r="108" spans="1:23" ht="12.75">
      <c r="A108" s="31" t="s">
        <v>25</v>
      </c>
      <c r="B108" s="32" t="s">
        <v>204</v>
      </c>
      <c r="C108" s="33" t="s">
        <v>205</v>
      </c>
      <c r="D108" s="52">
        <v>601712219</v>
      </c>
      <c r="E108" s="53">
        <v>601712219</v>
      </c>
      <c r="F108" s="53">
        <v>498448197</v>
      </c>
      <c r="G108" s="6">
        <f t="shared" si="19"/>
        <v>0.8283830397002458</v>
      </c>
      <c r="H108" s="67">
        <v>23608625</v>
      </c>
      <c r="I108" s="53">
        <v>43039551</v>
      </c>
      <c r="J108" s="68">
        <v>52937125</v>
      </c>
      <c r="K108" s="68">
        <v>119585301</v>
      </c>
      <c r="L108" s="67">
        <v>57514086</v>
      </c>
      <c r="M108" s="53">
        <v>39509468</v>
      </c>
      <c r="N108" s="68">
        <v>44125665</v>
      </c>
      <c r="O108" s="68">
        <v>141149219</v>
      </c>
      <c r="P108" s="67">
        <v>38995969</v>
      </c>
      <c r="Q108" s="53">
        <v>42912706</v>
      </c>
      <c r="R108" s="68">
        <v>43987743</v>
      </c>
      <c r="S108" s="68">
        <v>125896418</v>
      </c>
      <c r="T108" s="67">
        <v>0</v>
      </c>
      <c r="U108" s="53">
        <v>44349727</v>
      </c>
      <c r="V108" s="68">
        <v>67467532</v>
      </c>
      <c r="W108" s="68">
        <v>111817259</v>
      </c>
    </row>
    <row r="109" spans="1:23" ht="12.75">
      <c r="A109" s="31" t="s">
        <v>25</v>
      </c>
      <c r="B109" s="32" t="s">
        <v>206</v>
      </c>
      <c r="C109" s="33" t="s">
        <v>207</v>
      </c>
      <c r="D109" s="52">
        <v>218469037</v>
      </c>
      <c r="E109" s="53">
        <v>218469037</v>
      </c>
      <c r="F109" s="53">
        <v>247170589</v>
      </c>
      <c r="G109" s="6">
        <f t="shared" si="19"/>
        <v>1.1313758342789784</v>
      </c>
      <c r="H109" s="67">
        <v>23306655</v>
      </c>
      <c r="I109" s="53">
        <v>27498430</v>
      </c>
      <c r="J109" s="68">
        <v>25267522</v>
      </c>
      <c r="K109" s="68">
        <v>76072607</v>
      </c>
      <c r="L109" s="67">
        <v>20400111</v>
      </c>
      <c r="M109" s="53">
        <v>21210417</v>
      </c>
      <c r="N109" s="68">
        <v>22166143</v>
      </c>
      <c r="O109" s="68">
        <v>63776671</v>
      </c>
      <c r="P109" s="67">
        <v>20838415</v>
      </c>
      <c r="Q109" s="53">
        <v>19267377</v>
      </c>
      <c r="R109" s="68">
        <v>20909801</v>
      </c>
      <c r="S109" s="68">
        <v>61015593</v>
      </c>
      <c r="T109" s="67">
        <v>24008997</v>
      </c>
      <c r="U109" s="53">
        <v>22296721</v>
      </c>
      <c r="V109" s="68">
        <v>0</v>
      </c>
      <c r="W109" s="68">
        <v>46305718</v>
      </c>
    </row>
    <row r="110" spans="1:23" ht="12.75">
      <c r="A110" s="31" t="s">
        <v>25</v>
      </c>
      <c r="B110" s="32" t="s">
        <v>208</v>
      </c>
      <c r="C110" s="33" t="s">
        <v>209</v>
      </c>
      <c r="D110" s="52">
        <v>1110217434</v>
      </c>
      <c r="E110" s="53">
        <v>1110217434</v>
      </c>
      <c r="F110" s="53">
        <v>559148181</v>
      </c>
      <c r="G110" s="6">
        <f t="shared" si="19"/>
        <v>0.5036384440347386</v>
      </c>
      <c r="H110" s="67">
        <v>20997689</v>
      </c>
      <c r="I110" s="53">
        <v>49426373</v>
      </c>
      <c r="J110" s="68">
        <v>29053485</v>
      </c>
      <c r="K110" s="68">
        <v>99477547</v>
      </c>
      <c r="L110" s="67">
        <v>45300610</v>
      </c>
      <c r="M110" s="53">
        <v>44512322</v>
      </c>
      <c r="N110" s="68">
        <v>50474541</v>
      </c>
      <c r="O110" s="68">
        <v>140287473</v>
      </c>
      <c r="P110" s="67">
        <v>47838502</v>
      </c>
      <c r="Q110" s="53">
        <v>46957708</v>
      </c>
      <c r="R110" s="68">
        <v>55310560</v>
      </c>
      <c r="S110" s="68">
        <v>150106770</v>
      </c>
      <c r="T110" s="67">
        <v>55594378</v>
      </c>
      <c r="U110" s="53">
        <v>53263613</v>
      </c>
      <c r="V110" s="68">
        <v>60418400</v>
      </c>
      <c r="W110" s="68">
        <v>169276391</v>
      </c>
    </row>
    <row r="111" spans="1:23" ht="12.75">
      <c r="A111" s="31" t="s">
        <v>44</v>
      </c>
      <c r="B111" s="32" t="s">
        <v>210</v>
      </c>
      <c r="C111" s="33" t="s">
        <v>211</v>
      </c>
      <c r="D111" s="52">
        <v>238096690</v>
      </c>
      <c r="E111" s="53">
        <v>232149800</v>
      </c>
      <c r="F111" s="53">
        <v>228057569</v>
      </c>
      <c r="G111" s="6">
        <f t="shared" si="19"/>
        <v>0.982372455199186</v>
      </c>
      <c r="H111" s="67">
        <v>16542361</v>
      </c>
      <c r="I111" s="53">
        <v>13288507</v>
      </c>
      <c r="J111" s="68">
        <v>21230855</v>
      </c>
      <c r="K111" s="68">
        <v>51061723</v>
      </c>
      <c r="L111" s="67">
        <v>15300219</v>
      </c>
      <c r="M111" s="53">
        <v>14997126</v>
      </c>
      <c r="N111" s="68">
        <v>20615811</v>
      </c>
      <c r="O111" s="68">
        <v>50913156</v>
      </c>
      <c r="P111" s="67">
        <v>17636710</v>
      </c>
      <c r="Q111" s="53">
        <v>15896248</v>
      </c>
      <c r="R111" s="68">
        <v>27265480</v>
      </c>
      <c r="S111" s="68">
        <v>60798438</v>
      </c>
      <c r="T111" s="67">
        <v>17498551</v>
      </c>
      <c r="U111" s="53">
        <v>19889912</v>
      </c>
      <c r="V111" s="68">
        <v>27895789</v>
      </c>
      <c r="W111" s="68">
        <v>65284252</v>
      </c>
    </row>
    <row r="112" spans="1:23" ht="16.5">
      <c r="A112" s="34"/>
      <c r="B112" s="35" t="s">
        <v>212</v>
      </c>
      <c r="C112" s="36"/>
      <c r="D112" s="54">
        <f>SUM(D107:D111)</f>
        <v>3426327357</v>
      </c>
      <c r="E112" s="55">
        <f>SUM(E107:E111)</f>
        <v>3470435380</v>
      </c>
      <c r="F112" s="55">
        <f>SUM(F107:F111)</f>
        <v>2818171071</v>
      </c>
      <c r="G112" s="7">
        <f t="shared" si="19"/>
        <v>0.8120511585494498</v>
      </c>
      <c r="H112" s="69">
        <f aca="true" t="shared" si="22" ref="H112:W112">SUM(H107:H111)</f>
        <v>124900854</v>
      </c>
      <c r="I112" s="55">
        <f t="shared" si="22"/>
        <v>237449468</v>
      </c>
      <c r="J112" s="70">
        <f t="shared" si="22"/>
        <v>232830900</v>
      </c>
      <c r="K112" s="70">
        <f t="shared" si="22"/>
        <v>595181222</v>
      </c>
      <c r="L112" s="69">
        <f t="shared" si="22"/>
        <v>234534687</v>
      </c>
      <c r="M112" s="55">
        <f t="shared" si="22"/>
        <v>252439641</v>
      </c>
      <c r="N112" s="70">
        <f t="shared" si="22"/>
        <v>221862449</v>
      </c>
      <c r="O112" s="70">
        <f t="shared" si="22"/>
        <v>708836777</v>
      </c>
      <c r="P112" s="69">
        <f t="shared" si="22"/>
        <v>219149312</v>
      </c>
      <c r="Q112" s="55">
        <f t="shared" si="22"/>
        <v>204930583</v>
      </c>
      <c r="R112" s="70">
        <f t="shared" si="22"/>
        <v>236964345</v>
      </c>
      <c r="S112" s="70">
        <f t="shared" si="22"/>
        <v>661044240</v>
      </c>
      <c r="T112" s="69">
        <f t="shared" si="22"/>
        <v>262406371</v>
      </c>
      <c r="U112" s="55">
        <f t="shared" si="22"/>
        <v>239655347</v>
      </c>
      <c r="V112" s="70">
        <f t="shared" si="22"/>
        <v>351047114</v>
      </c>
      <c r="W112" s="70">
        <f t="shared" si="22"/>
        <v>853108832</v>
      </c>
    </row>
    <row r="113" spans="1:23" ht="16.5">
      <c r="A113" s="37"/>
      <c r="B113" s="38" t="s">
        <v>213</v>
      </c>
      <c r="C113" s="39"/>
      <c r="D113" s="56">
        <f>SUM(D94:D96,D98:D101,D103:D105,D107:D111)</f>
        <v>68750664816</v>
      </c>
      <c r="E113" s="57">
        <f>SUM(E94:E96,E98:E101,E103:E105,E107:E111)</f>
        <v>69969741791</v>
      </c>
      <c r="F113" s="57">
        <f>SUM(F94:F96,F98:F101,F103:F105,F107:F111)</f>
        <v>66825384908</v>
      </c>
      <c r="G113" s="8">
        <f t="shared" si="19"/>
        <v>0.9550611907016577</v>
      </c>
      <c r="H113" s="71">
        <f aca="true" t="shared" si="23" ref="H113:W113">SUM(H94:H96,H98:H101,H103:H105,H107:H111)</f>
        <v>4708985871</v>
      </c>
      <c r="I113" s="57">
        <f t="shared" si="23"/>
        <v>5837571200</v>
      </c>
      <c r="J113" s="72">
        <f t="shared" si="23"/>
        <v>5611671477</v>
      </c>
      <c r="K113" s="72">
        <f t="shared" si="23"/>
        <v>16158228548</v>
      </c>
      <c r="L113" s="71">
        <f t="shared" si="23"/>
        <v>5004287574</v>
      </c>
      <c r="M113" s="57">
        <f t="shared" si="23"/>
        <v>5839279263</v>
      </c>
      <c r="N113" s="72">
        <f t="shared" si="23"/>
        <v>5223650858</v>
      </c>
      <c r="O113" s="72">
        <f t="shared" si="23"/>
        <v>16067217695</v>
      </c>
      <c r="P113" s="71">
        <f t="shared" si="23"/>
        <v>5193721693</v>
      </c>
      <c r="Q113" s="57">
        <f t="shared" si="23"/>
        <v>5020618656</v>
      </c>
      <c r="R113" s="72">
        <f t="shared" si="23"/>
        <v>5207465487</v>
      </c>
      <c r="S113" s="72">
        <f t="shared" si="23"/>
        <v>15421805836</v>
      </c>
      <c r="T113" s="71">
        <f t="shared" si="23"/>
        <v>5190866939</v>
      </c>
      <c r="U113" s="57">
        <f t="shared" si="23"/>
        <v>5830130037</v>
      </c>
      <c r="V113" s="72">
        <f t="shared" si="23"/>
        <v>8157135853</v>
      </c>
      <c r="W113" s="72">
        <f t="shared" si="23"/>
        <v>19178132829</v>
      </c>
    </row>
    <row r="114" spans="1:23" ht="16.5">
      <c r="A114" s="23"/>
      <c r="B114" s="40"/>
      <c r="C114" s="41"/>
      <c r="D114" s="58"/>
      <c r="E114" s="59"/>
      <c r="F114" s="59"/>
      <c r="G114" s="28"/>
      <c r="H114" s="67"/>
      <c r="I114" s="53"/>
      <c r="J114" s="68"/>
      <c r="K114" s="68"/>
      <c r="L114" s="67"/>
      <c r="M114" s="53"/>
      <c r="N114" s="68"/>
      <c r="O114" s="68"/>
      <c r="P114" s="67"/>
      <c r="Q114" s="53"/>
      <c r="R114" s="68"/>
      <c r="S114" s="68"/>
      <c r="T114" s="67"/>
      <c r="U114" s="53"/>
      <c r="V114" s="68"/>
      <c r="W114" s="68"/>
    </row>
    <row r="115" spans="1:23" ht="16.5">
      <c r="A115" s="23"/>
      <c r="B115" s="24" t="s">
        <v>214</v>
      </c>
      <c r="C115" s="25"/>
      <c r="D115" s="60"/>
      <c r="E115" s="59"/>
      <c r="F115" s="59"/>
      <c r="G115" s="28"/>
      <c r="H115" s="67"/>
      <c r="I115" s="53"/>
      <c r="J115" s="68"/>
      <c r="K115" s="68"/>
      <c r="L115" s="67"/>
      <c r="M115" s="53"/>
      <c r="N115" s="68"/>
      <c r="O115" s="68"/>
      <c r="P115" s="67"/>
      <c r="Q115" s="53"/>
      <c r="R115" s="68"/>
      <c r="S115" s="68"/>
      <c r="T115" s="67"/>
      <c r="U115" s="53"/>
      <c r="V115" s="68"/>
      <c r="W115" s="68"/>
    </row>
    <row r="116" spans="1:23" ht="12.75">
      <c r="A116" s="31" t="s">
        <v>21</v>
      </c>
      <c r="B116" s="32" t="s">
        <v>215</v>
      </c>
      <c r="C116" s="33" t="s">
        <v>216</v>
      </c>
      <c r="D116" s="52">
        <v>20521587991</v>
      </c>
      <c r="E116" s="53">
        <v>20823767641</v>
      </c>
      <c r="F116" s="53">
        <v>19740166402</v>
      </c>
      <c r="G116" s="6">
        <f aca="true" t="shared" si="24" ref="G116:G147">IF($E116=0,0,$F116/$E116)</f>
        <v>0.9479632476849917</v>
      </c>
      <c r="H116" s="67">
        <v>1521562005</v>
      </c>
      <c r="I116" s="53">
        <v>1476164318</v>
      </c>
      <c r="J116" s="68">
        <v>1488565820</v>
      </c>
      <c r="K116" s="68">
        <v>4486292143</v>
      </c>
      <c r="L116" s="67">
        <v>1594530944</v>
      </c>
      <c r="M116" s="53">
        <v>1773024101</v>
      </c>
      <c r="N116" s="68">
        <v>1475850166</v>
      </c>
      <c r="O116" s="68">
        <v>4843405211</v>
      </c>
      <c r="P116" s="67">
        <v>1416855249</v>
      </c>
      <c r="Q116" s="53">
        <v>1386321534</v>
      </c>
      <c r="R116" s="68">
        <v>1513724692</v>
      </c>
      <c r="S116" s="68">
        <v>4316901475</v>
      </c>
      <c r="T116" s="67">
        <v>1494879121</v>
      </c>
      <c r="U116" s="53">
        <v>1484780780</v>
      </c>
      <c r="V116" s="68">
        <v>3113907672</v>
      </c>
      <c r="W116" s="68">
        <v>6093567573</v>
      </c>
    </row>
    <row r="117" spans="1:23" ht="16.5">
      <c r="A117" s="34"/>
      <c r="B117" s="35" t="s">
        <v>24</v>
      </c>
      <c r="C117" s="36"/>
      <c r="D117" s="54">
        <f>D116</f>
        <v>20521587991</v>
      </c>
      <c r="E117" s="55">
        <f>E116</f>
        <v>20823767641</v>
      </c>
      <c r="F117" s="55">
        <f>F116</f>
        <v>19740166402</v>
      </c>
      <c r="G117" s="7">
        <f t="shared" si="24"/>
        <v>0.9479632476849917</v>
      </c>
      <c r="H117" s="69">
        <f aca="true" t="shared" si="25" ref="H117:W117">H116</f>
        <v>1521562005</v>
      </c>
      <c r="I117" s="55">
        <f t="shared" si="25"/>
        <v>1476164318</v>
      </c>
      <c r="J117" s="70">
        <f t="shared" si="25"/>
        <v>1488565820</v>
      </c>
      <c r="K117" s="70">
        <f t="shared" si="25"/>
        <v>4486292143</v>
      </c>
      <c r="L117" s="69">
        <f t="shared" si="25"/>
        <v>1594530944</v>
      </c>
      <c r="M117" s="55">
        <f t="shared" si="25"/>
        <v>1773024101</v>
      </c>
      <c r="N117" s="70">
        <f t="shared" si="25"/>
        <v>1475850166</v>
      </c>
      <c r="O117" s="70">
        <f t="shared" si="25"/>
        <v>4843405211</v>
      </c>
      <c r="P117" s="69">
        <f t="shared" si="25"/>
        <v>1416855249</v>
      </c>
      <c r="Q117" s="55">
        <f t="shared" si="25"/>
        <v>1386321534</v>
      </c>
      <c r="R117" s="70">
        <f t="shared" si="25"/>
        <v>1513724692</v>
      </c>
      <c r="S117" s="70">
        <f t="shared" si="25"/>
        <v>4316901475</v>
      </c>
      <c r="T117" s="69">
        <f t="shared" si="25"/>
        <v>1494879121</v>
      </c>
      <c r="U117" s="55">
        <f t="shared" si="25"/>
        <v>1484780780</v>
      </c>
      <c r="V117" s="70">
        <f t="shared" si="25"/>
        <v>3113907672</v>
      </c>
      <c r="W117" s="70">
        <f t="shared" si="25"/>
        <v>6093567573</v>
      </c>
    </row>
    <row r="118" spans="1:23" ht="12.75">
      <c r="A118" s="31" t="s">
        <v>25</v>
      </c>
      <c r="B118" s="32" t="s">
        <v>217</v>
      </c>
      <c r="C118" s="33" t="s">
        <v>218</v>
      </c>
      <c r="D118" s="52">
        <v>14936508</v>
      </c>
      <c r="E118" s="53">
        <v>14936508</v>
      </c>
      <c r="F118" s="53">
        <v>25676298</v>
      </c>
      <c r="G118" s="6">
        <f t="shared" si="24"/>
        <v>1.7190295081018936</v>
      </c>
      <c r="H118" s="67">
        <v>2173088</v>
      </c>
      <c r="I118" s="53">
        <v>1264321</v>
      </c>
      <c r="J118" s="68">
        <v>2083795</v>
      </c>
      <c r="K118" s="68">
        <v>5521204</v>
      </c>
      <c r="L118" s="67">
        <v>2993675</v>
      </c>
      <c r="M118" s="53">
        <v>3546184</v>
      </c>
      <c r="N118" s="68">
        <v>1991862</v>
      </c>
      <c r="O118" s="68">
        <v>8531721</v>
      </c>
      <c r="P118" s="67">
        <v>1327116</v>
      </c>
      <c r="Q118" s="53">
        <v>2880357</v>
      </c>
      <c r="R118" s="68">
        <v>2581432</v>
      </c>
      <c r="S118" s="68">
        <v>6788905</v>
      </c>
      <c r="T118" s="67">
        <v>1559435</v>
      </c>
      <c r="U118" s="53">
        <v>1675404</v>
      </c>
      <c r="V118" s="68">
        <v>1599629</v>
      </c>
      <c r="W118" s="68">
        <v>4834468</v>
      </c>
    </row>
    <row r="119" spans="1:23" ht="12.75">
      <c r="A119" s="31" t="s">
        <v>25</v>
      </c>
      <c r="B119" s="32" t="s">
        <v>219</v>
      </c>
      <c r="C119" s="33" t="s">
        <v>220</v>
      </c>
      <c r="D119" s="52">
        <v>226613924</v>
      </c>
      <c r="E119" s="53">
        <v>228486548</v>
      </c>
      <c r="F119" s="53">
        <v>96602297</v>
      </c>
      <c r="G119" s="6">
        <f t="shared" si="24"/>
        <v>0.4227920542613301</v>
      </c>
      <c r="H119" s="67">
        <v>4786431</v>
      </c>
      <c r="I119" s="53">
        <v>7804710</v>
      </c>
      <c r="J119" s="68">
        <v>7223303</v>
      </c>
      <c r="K119" s="68">
        <v>19814444</v>
      </c>
      <c r="L119" s="67">
        <v>8308435</v>
      </c>
      <c r="M119" s="53">
        <v>10362294</v>
      </c>
      <c r="N119" s="68">
        <v>7225598</v>
      </c>
      <c r="O119" s="68">
        <v>25896327</v>
      </c>
      <c r="P119" s="67">
        <v>8338643</v>
      </c>
      <c r="Q119" s="53">
        <v>8938756</v>
      </c>
      <c r="R119" s="68">
        <v>6646034</v>
      </c>
      <c r="S119" s="68">
        <v>23923433</v>
      </c>
      <c r="T119" s="67">
        <v>8159242</v>
      </c>
      <c r="U119" s="53">
        <v>7909541</v>
      </c>
      <c r="V119" s="68">
        <v>10899310</v>
      </c>
      <c r="W119" s="68">
        <v>26968093</v>
      </c>
    </row>
    <row r="120" spans="1:23" ht="12.75">
      <c r="A120" s="31" t="s">
        <v>25</v>
      </c>
      <c r="B120" s="32" t="s">
        <v>221</v>
      </c>
      <c r="C120" s="33" t="s">
        <v>222</v>
      </c>
      <c r="D120" s="52">
        <v>53168590</v>
      </c>
      <c r="E120" s="53">
        <v>61089319</v>
      </c>
      <c r="F120" s="53">
        <v>46228818</v>
      </c>
      <c r="G120" s="6">
        <f t="shared" si="24"/>
        <v>0.7567414198871656</v>
      </c>
      <c r="H120" s="67">
        <v>2577120</v>
      </c>
      <c r="I120" s="53">
        <v>4131372</v>
      </c>
      <c r="J120" s="68">
        <v>4156987</v>
      </c>
      <c r="K120" s="68">
        <v>10865479</v>
      </c>
      <c r="L120" s="67">
        <v>3309138</v>
      </c>
      <c r="M120" s="53">
        <v>4400341</v>
      </c>
      <c r="N120" s="68">
        <v>3870267</v>
      </c>
      <c r="O120" s="68">
        <v>11579746</v>
      </c>
      <c r="P120" s="67">
        <v>2730084</v>
      </c>
      <c r="Q120" s="53">
        <v>3992180</v>
      </c>
      <c r="R120" s="68">
        <v>5013521</v>
      </c>
      <c r="S120" s="68">
        <v>11735785</v>
      </c>
      <c r="T120" s="67">
        <v>3226824</v>
      </c>
      <c r="U120" s="53">
        <v>3856387</v>
      </c>
      <c r="V120" s="68">
        <v>4964597</v>
      </c>
      <c r="W120" s="68">
        <v>12047808</v>
      </c>
    </row>
    <row r="121" spans="1:23" ht="12.75">
      <c r="A121" s="31" t="s">
        <v>25</v>
      </c>
      <c r="B121" s="32" t="s">
        <v>223</v>
      </c>
      <c r="C121" s="33" t="s">
        <v>224</v>
      </c>
      <c r="D121" s="52">
        <v>66520942</v>
      </c>
      <c r="E121" s="53">
        <v>68194025</v>
      </c>
      <c r="F121" s="53">
        <v>63049524</v>
      </c>
      <c r="G121" s="6">
        <f t="shared" si="24"/>
        <v>0.9245608247936677</v>
      </c>
      <c r="H121" s="67">
        <v>4748640</v>
      </c>
      <c r="I121" s="53">
        <v>4930468</v>
      </c>
      <c r="J121" s="68">
        <v>5870797</v>
      </c>
      <c r="K121" s="68">
        <v>15549905</v>
      </c>
      <c r="L121" s="67">
        <v>4438773</v>
      </c>
      <c r="M121" s="53">
        <v>5765351</v>
      </c>
      <c r="N121" s="68">
        <v>5189690</v>
      </c>
      <c r="O121" s="68">
        <v>15393814</v>
      </c>
      <c r="P121" s="67">
        <v>4209611</v>
      </c>
      <c r="Q121" s="53">
        <v>4837197</v>
      </c>
      <c r="R121" s="68">
        <v>4839582</v>
      </c>
      <c r="S121" s="68">
        <v>13886390</v>
      </c>
      <c r="T121" s="67">
        <v>7498667</v>
      </c>
      <c r="U121" s="53">
        <v>4289182</v>
      </c>
      <c r="V121" s="68">
        <v>6431566</v>
      </c>
      <c r="W121" s="68">
        <v>18219415</v>
      </c>
    </row>
    <row r="122" spans="1:23" ht="12.75">
      <c r="A122" s="31" t="s">
        <v>25</v>
      </c>
      <c r="B122" s="32" t="s">
        <v>225</v>
      </c>
      <c r="C122" s="33" t="s">
        <v>226</v>
      </c>
      <c r="D122" s="52">
        <v>17244907</v>
      </c>
      <c r="E122" s="53">
        <v>29232000</v>
      </c>
      <c r="F122" s="53">
        <v>23110974</v>
      </c>
      <c r="G122" s="6">
        <f t="shared" si="24"/>
        <v>0.7906052955665025</v>
      </c>
      <c r="H122" s="67">
        <v>1073164</v>
      </c>
      <c r="I122" s="53">
        <v>1657084</v>
      </c>
      <c r="J122" s="68">
        <v>1514161</v>
      </c>
      <c r="K122" s="68">
        <v>4244409</v>
      </c>
      <c r="L122" s="67">
        <v>1303048</v>
      </c>
      <c r="M122" s="53">
        <v>1702985</v>
      </c>
      <c r="N122" s="68">
        <v>1507099</v>
      </c>
      <c r="O122" s="68">
        <v>4513132</v>
      </c>
      <c r="P122" s="67">
        <v>998001</v>
      </c>
      <c r="Q122" s="53">
        <v>1671318</v>
      </c>
      <c r="R122" s="68">
        <v>2292447</v>
      </c>
      <c r="S122" s="68">
        <v>4961766</v>
      </c>
      <c r="T122" s="67">
        <v>2918967</v>
      </c>
      <c r="U122" s="53">
        <v>1409366</v>
      </c>
      <c r="V122" s="68">
        <v>5063334</v>
      </c>
      <c r="W122" s="68">
        <v>9391667</v>
      </c>
    </row>
    <row r="123" spans="1:23" ht="12.75">
      <c r="A123" s="31" t="s">
        <v>25</v>
      </c>
      <c r="B123" s="32" t="s">
        <v>227</v>
      </c>
      <c r="C123" s="33" t="s">
        <v>228</v>
      </c>
      <c r="D123" s="52">
        <v>457152086</v>
      </c>
      <c r="E123" s="53">
        <v>426239967</v>
      </c>
      <c r="F123" s="53">
        <v>415228072</v>
      </c>
      <c r="G123" s="6">
        <f t="shared" si="24"/>
        <v>0.9741650341297066</v>
      </c>
      <c r="H123" s="67">
        <v>22890792</v>
      </c>
      <c r="I123" s="53">
        <v>32955043</v>
      </c>
      <c r="J123" s="68">
        <v>31141539</v>
      </c>
      <c r="K123" s="68">
        <v>86987374</v>
      </c>
      <c r="L123" s="67">
        <v>31111629</v>
      </c>
      <c r="M123" s="53">
        <v>14637190</v>
      </c>
      <c r="N123" s="68">
        <v>54322932</v>
      </c>
      <c r="O123" s="68">
        <v>100071751</v>
      </c>
      <c r="P123" s="67">
        <v>34930270</v>
      </c>
      <c r="Q123" s="53">
        <v>31452658</v>
      </c>
      <c r="R123" s="68">
        <v>32842965</v>
      </c>
      <c r="S123" s="68">
        <v>99225893</v>
      </c>
      <c r="T123" s="67">
        <v>47359480</v>
      </c>
      <c r="U123" s="53">
        <v>36343458</v>
      </c>
      <c r="V123" s="68">
        <v>45240116</v>
      </c>
      <c r="W123" s="68">
        <v>128943054</v>
      </c>
    </row>
    <row r="124" spans="1:23" ht="12.75">
      <c r="A124" s="31" t="s">
        <v>44</v>
      </c>
      <c r="B124" s="32" t="s">
        <v>229</v>
      </c>
      <c r="C124" s="33" t="s">
        <v>230</v>
      </c>
      <c r="D124" s="52">
        <v>632920055</v>
      </c>
      <c r="E124" s="53">
        <v>623283367</v>
      </c>
      <c r="F124" s="53">
        <v>671438366</v>
      </c>
      <c r="G124" s="6">
        <f t="shared" si="24"/>
        <v>1.0772602022604592</v>
      </c>
      <c r="H124" s="67">
        <v>31210753</v>
      </c>
      <c r="I124" s="53">
        <v>57178521</v>
      </c>
      <c r="J124" s="68">
        <v>37056835</v>
      </c>
      <c r="K124" s="68">
        <v>125446109</v>
      </c>
      <c r="L124" s="67">
        <v>49069396</v>
      </c>
      <c r="M124" s="53">
        <v>46689475</v>
      </c>
      <c r="N124" s="68">
        <v>38002639</v>
      </c>
      <c r="O124" s="68">
        <v>133761510</v>
      </c>
      <c r="P124" s="67">
        <v>35404441</v>
      </c>
      <c r="Q124" s="53">
        <v>36070826</v>
      </c>
      <c r="R124" s="68">
        <v>36587797</v>
      </c>
      <c r="S124" s="68">
        <v>108063064</v>
      </c>
      <c r="T124" s="67">
        <v>30515727</v>
      </c>
      <c r="U124" s="53">
        <v>38054340</v>
      </c>
      <c r="V124" s="68">
        <v>235597616</v>
      </c>
      <c r="W124" s="68">
        <v>304167683</v>
      </c>
    </row>
    <row r="125" spans="1:23" ht="16.5">
      <c r="A125" s="34"/>
      <c r="B125" s="35" t="s">
        <v>231</v>
      </c>
      <c r="C125" s="36"/>
      <c r="D125" s="54">
        <f>SUM(D118:D124)</f>
        <v>1468557012</v>
      </c>
      <c r="E125" s="55">
        <f>SUM(E118:E124)</f>
        <v>1451461734</v>
      </c>
      <c r="F125" s="55">
        <f>SUM(F118:F124)</f>
        <v>1341334349</v>
      </c>
      <c r="G125" s="7">
        <f t="shared" si="24"/>
        <v>0.9241265667428198</v>
      </c>
      <c r="H125" s="69">
        <f aca="true" t="shared" si="26" ref="H125:W125">SUM(H118:H124)</f>
        <v>69459988</v>
      </c>
      <c r="I125" s="55">
        <f t="shared" si="26"/>
        <v>109921519</v>
      </c>
      <c r="J125" s="70">
        <f t="shared" si="26"/>
        <v>89047417</v>
      </c>
      <c r="K125" s="70">
        <f t="shared" si="26"/>
        <v>268428924</v>
      </c>
      <c r="L125" s="69">
        <f t="shared" si="26"/>
        <v>100534094</v>
      </c>
      <c r="M125" s="55">
        <f t="shared" si="26"/>
        <v>87103820</v>
      </c>
      <c r="N125" s="70">
        <f t="shared" si="26"/>
        <v>112110087</v>
      </c>
      <c r="O125" s="70">
        <f t="shared" si="26"/>
        <v>299748001</v>
      </c>
      <c r="P125" s="69">
        <f t="shared" si="26"/>
        <v>87938166</v>
      </c>
      <c r="Q125" s="55">
        <f t="shared" si="26"/>
        <v>89843292</v>
      </c>
      <c r="R125" s="70">
        <f t="shared" si="26"/>
        <v>90803778</v>
      </c>
      <c r="S125" s="70">
        <f t="shared" si="26"/>
        <v>268585236</v>
      </c>
      <c r="T125" s="69">
        <f t="shared" si="26"/>
        <v>101238342</v>
      </c>
      <c r="U125" s="55">
        <f t="shared" si="26"/>
        <v>93537678</v>
      </c>
      <c r="V125" s="70">
        <f t="shared" si="26"/>
        <v>309796168</v>
      </c>
      <c r="W125" s="70">
        <f t="shared" si="26"/>
        <v>504572188</v>
      </c>
    </row>
    <row r="126" spans="1:23" ht="12.75">
      <c r="A126" s="31" t="s">
        <v>25</v>
      </c>
      <c r="B126" s="32" t="s">
        <v>232</v>
      </c>
      <c r="C126" s="33" t="s">
        <v>233</v>
      </c>
      <c r="D126" s="52">
        <v>79299443</v>
      </c>
      <c r="E126" s="53">
        <v>80784443</v>
      </c>
      <c r="F126" s="53">
        <v>75821706</v>
      </c>
      <c r="G126" s="6">
        <f t="shared" si="24"/>
        <v>0.9385681597136221</v>
      </c>
      <c r="H126" s="67">
        <v>5656667</v>
      </c>
      <c r="I126" s="53">
        <v>5808199</v>
      </c>
      <c r="J126" s="68">
        <v>5651322</v>
      </c>
      <c r="K126" s="68">
        <v>17116188</v>
      </c>
      <c r="L126" s="67">
        <v>5824533</v>
      </c>
      <c r="M126" s="53">
        <v>5819075</v>
      </c>
      <c r="N126" s="68">
        <v>8604580</v>
      </c>
      <c r="O126" s="68">
        <v>20248188</v>
      </c>
      <c r="P126" s="67">
        <v>5400731</v>
      </c>
      <c r="Q126" s="53">
        <v>5832778</v>
      </c>
      <c r="R126" s="68">
        <v>6374746</v>
      </c>
      <c r="S126" s="68">
        <v>17608255</v>
      </c>
      <c r="T126" s="67">
        <v>6009835</v>
      </c>
      <c r="U126" s="53">
        <v>6554461</v>
      </c>
      <c r="V126" s="68">
        <v>8284779</v>
      </c>
      <c r="W126" s="68">
        <v>20849075</v>
      </c>
    </row>
    <row r="127" spans="1:23" ht="12.75">
      <c r="A127" s="31" t="s">
        <v>25</v>
      </c>
      <c r="B127" s="32" t="s">
        <v>234</v>
      </c>
      <c r="C127" s="33" t="s">
        <v>235</v>
      </c>
      <c r="D127" s="52">
        <v>225753134</v>
      </c>
      <c r="E127" s="53">
        <v>224723134</v>
      </c>
      <c r="F127" s="53">
        <v>186204651</v>
      </c>
      <c r="G127" s="6">
        <f t="shared" si="24"/>
        <v>0.828595826720715</v>
      </c>
      <c r="H127" s="67">
        <v>11527459</v>
      </c>
      <c r="I127" s="53">
        <v>13119706</v>
      </c>
      <c r="J127" s="68">
        <v>15188212</v>
      </c>
      <c r="K127" s="68">
        <v>39835377</v>
      </c>
      <c r="L127" s="67">
        <v>12898773</v>
      </c>
      <c r="M127" s="53">
        <v>12512127</v>
      </c>
      <c r="N127" s="68">
        <v>14592505</v>
      </c>
      <c r="O127" s="68">
        <v>40003405</v>
      </c>
      <c r="P127" s="67">
        <v>10762214</v>
      </c>
      <c r="Q127" s="53">
        <v>15403632</v>
      </c>
      <c r="R127" s="68">
        <v>11832640</v>
      </c>
      <c r="S127" s="68">
        <v>37998486</v>
      </c>
      <c r="T127" s="67">
        <v>17082342</v>
      </c>
      <c r="U127" s="53">
        <v>15845112</v>
      </c>
      <c r="V127" s="68">
        <v>35439929</v>
      </c>
      <c r="W127" s="68">
        <v>68367383</v>
      </c>
    </row>
    <row r="128" spans="1:23" ht="12.75">
      <c r="A128" s="31" t="s">
        <v>25</v>
      </c>
      <c r="B128" s="32" t="s">
        <v>236</v>
      </c>
      <c r="C128" s="33" t="s">
        <v>237</v>
      </c>
      <c r="D128" s="52">
        <v>77792000</v>
      </c>
      <c r="E128" s="53">
        <v>84730690</v>
      </c>
      <c r="F128" s="53">
        <v>56307093</v>
      </c>
      <c r="G128" s="6">
        <f t="shared" si="24"/>
        <v>0.6645418914917369</v>
      </c>
      <c r="H128" s="67">
        <v>9644696</v>
      </c>
      <c r="I128" s="53">
        <v>2167469</v>
      </c>
      <c r="J128" s="68">
        <v>6326242</v>
      </c>
      <c r="K128" s="68">
        <v>18138407</v>
      </c>
      <c r="L128" s="67">
        <v>6326242</v>
      </c>
      <c r="M128" s="53">
        <v>3580558</v>
      </c>
      <c r="N128" s="68">
        <v>4382905</v>
      </c>
      <c r="O128" s="68">
        <v>14289705</v>
      </c>
      <c r="P128" s="67">
        <v>3582727</v>
      </c>
      <c r="Q128" s="53">
        <v>7055114</v>
      </c>
      <c r="R128" s="68">
        <v>0</v>
      </c>
      <c r="S128" s="68">
        <v>10637841</v>
      </c>
      <c r="T128" s="67">
        <v>6279932</v>
      </c>
      <c r="U128" s="53">
        <v>4378732</v>
      </c>
      <c r="V128" s="68">
        <v>2582476</v>
      </c>
      <c r="W128" s="68">
        <v>13241140</v>
      </c>
    </row>
    <row r="129" spans="1:23" ht="12.75">
      <c r="A129" s="31" t="s">
        <v>25</v>
      </c>
      <c r="B129" s="32" t="s">
        <v>238</v>
      </c>
      <c r="C129" s="33" t="s">
        <v>239</v>
      </c>
      <c r="D129" s="52">
        <v>25156383</v>
      </c>
      <c r="E129" s="53">
        <v>36463000</v>
      </c>
      <c r="F129" s="53">
        <v>43065271</v>
      </c>
      <c r="G129" s="6">
        <f t="shared" si="24"/>
        <v>1.1810676850505992</v>
      </c>
      <c r="H129" s="67">
        <v>9615252</v>
      </c>
      <c r="I129" s="53">
        <v>3607713</v>
      </c>
      <c r="J129" s="68">
        <v>1218096</v>
      </c>
      <c r="K129" s="68">
        <v>14441061</v>
      </c>
      <c r="L129" s="67">
        <v>7968251</v>
      </c>
      <c r="M129" s="53">
        <v>4203032</v>
      </c>
      <c r="N129" s="68">
        <v>2497838</v>
      </c>
      <c r="O129" s="68">
        <v>14669121</v>
      </c>
      <c r="P129" s="67">
        <v>1665760</v>
      </c>
      <c r="Q129" s="53">
        <v>3242516</v>
      </c>
      <c r="R129" s="68">
        <v>1434911</v>
      </c>
      <c r="S129" s="68">
        <v>6343187</v>
      </c>
      <c r="T129" s="67">
        <v>1688542</v>
      </c>
      <c r="U129" s="53">
        <v>2603226</v>
      </c>
      <c r="V129" s="68">
        <v>3320134</v>
      </c>
      <c r="W129" s="68">
        <v>7611902</v>
      </c>
    </row>
    <row r="130" spans="1:23" ht="12.75">
      <c r="A130" s="31" t="s">
        <v>25</v>
      </c>
      <c r="B130" s="32" t="s">
        <v>240</v>
      </c>
      <c r="C130" s="33" t="s">
        <v>241</v>
      </c>
      <c r="D130" s="52">
        <v>2388296301</v>
      </c>
      <c r="E130" s="53">
        <v>2388296301</v>
      </c>
      <c r="F130" s="53">
        <v>2280701645</v>
      </c>
      <c r="G130" s="6">
        <f t="shared" si="24"/>
        <v>0.9549492012549075</v>
      </c>
      <c r="H130" s="67">
        <v>49867908</v>
      </c>
      <c r="I130" s="53">
        <v>295192080</v>
      </c>
      <c r="J130" s="68">
        <v>158990667</v>
      </c>
      <c r="K130" s="68">
        <v>504050655</v>
      </c>
      <c r="L130" s="67">
        <v>192785145</v>
      </c>
      <c r="M130" s="53">
        <v>165098289</v>
      </c>
      <c r="N130" s="68">
        <v>168011520</v>
      </c>
      <c r="O130" s="68">
        <v>525894954</v>
      </c>
      <c r="P130" s="67">
        <v>139691044</v>
      </c>
      <c r="Q130" s="53">
        <v>206005592</v>
      </c>
      <c r="R130" s="68">
        <v>172918341</v>
      </c>
      <c r="S130" s="68">
        <v>518614977</v>
      </c>
      <c r="T130" s="67">
        <v>159427853</v>
      </c>
      <c r="U130" s="53">
        <v>212135957</v>
      </c>
      <c r="V130" s="68">
        <v>360577249</v>
      </c>
      <c r="W130" s="68">
        <v>732141059</v>
      </c>
    </row>
    <row r="131" spans="1:23" ht="12.75">
      <c r="A131" s="31" t="s">
        <v>25</v>
      </c>
      <c r="B131" s="32" t="s">
        <v>242</v>
      </c>
      <c r="C131" s="33" t="s">
        <v>243</v>
      </c>
      <c r="D131" s="52">
        <v>37851368</v>
      </c>
      <c r="E131" s="53">
        <v>38382774</v>
      </c>
      <c r="F131" s="53">
        <v>31757707</v>
      </c>
      <c r="G131" s="6">
        <f t="shared" si="24"/>
        <v>0.827394783920516</v>
      </c>
      <c r="H131" s="67">
        <v>1450009</v>
      </c>
      <c r="I131" s="53">
        <v>1558169</v>
      </c>
      <c r="J131" s="68">
        <v>1466093</v>
      </c>
      <c r="K131" s="68">
        <v>4474271</v>
      </c>
      <c r="L131" s="67">
        <v>2649465</v>
      </c>
      <c r="M131" s="53">
        <v>2117859</v>
      </c>
      <c r="N131" s="68">
        <v>2513455</v>
      </c>
      <c r="O131" s="68">
        <v>7280779</v>
      </c>
      <c r="P131" s="67">
        <v>2085112</v>
      </c>
      <c r="Q131" s="53">
        <v>2947934</v>
      </c>
      <c r="R131" s="68">
        <v>3641176</v>
      </c>
      <c r="S131" s="68">
        <v>8674222</v>
      </c>
      <c r="T131" s="67">
        <v>3460515</v>
      </c>
      <c r="U131" s="53">
        <v>4465434</v>
      </c>
      <c r="V131" s="68">
        <v>3402486</v>
      </c>
      <c r="W131" s="68">
        <v>11328435</v>
      </c>
    </row>
    <row r="132" spans="1:23" ht="12.75">
      <c r="A132" s="31" t="s">
        <v>25</v>
      </c>
      <c r="B132" s="32" t="s">
        <v>244</v>
      </c>
      <c r="C132" s="33" t="s">
        <v>245</v>
      </c>
      <c r="D132" s="52">
        <v>37874903</v>
      </c>
      <c r="E132" s="53">
        <v>40794374</v>
      </c>
      <c r="F132" s="53">
        <v>38957066</v>
      </c>
      <c r="G132" s="6">
        <f t="shared" si="24"/>
        <v>0.9549617307523827</v>
      </c>
      <c r="H132" s="67">
        <v>2686451</v>
      </c>
      <c r="I132" s="53">
        <v>2248447</v>
      </c>
      <c r="J132" s="68">
        <v>3662235</v>
      </c>
      <c r="K132" s="68">
        <v>8597133</v>
      </c>
      <c r="L132" s="67">
        <v>2545051</v>
      </c>
      <c r="M132" s="53">
        <v>3130208</v>
      </c>
      <c r="N132" s="68">
        <v>3430891</v>
      </c>
      <c r="O132" s="68">
        <v>9106150</v>
      </c>
      <c r="P132" s="67">
        <v>3020665</v>
      </c>
      <c r="Q132" s="53">
        <v>4086123</v>
      </c>
      <c r="R132" s="68">
        <v>2804497</v>
      </c>
      <c r="S132" s="68">
        <v>9911285</v>
      </c>
      <c r="T132" s="67">
        <v>3476145</v>
      </c>
      <c r="U132" s="53">
        <v>2963779</v>
      </c>
      <c r="V132" s="68">
        <v>4902574</v>
      </c>
      <c r="W132" s="68">
        <v>11342498</v>
      </c>
    </row>
    <row r="133" spans="1:23" ht="12.75">
      <c r="A133" s="31" t="s">
        <v>44</v>
      </c>
      <c r="B133" s="32" t="s">
        <v>246</v>
      </c>
      <c r="C133" s="33" t="s">
        <v>247</v>
      </c>
      <c r="D133" s="52">
        <v>345893697</v>
      </c>
      <c r="E133" s="53">
        <v>362640107</v>
      </c>
      <c r="F133" s="53">
        <v>216864967</v>
      </c>
      <c r="G133" s="6">
        <f t="shared" si="24"/>
        <v>0.5980170500004843</v>
      </c>
      <c r="H133" s="67">
        <v>15304097</v>
      </c>
      <c r="I133" s="53">
        <v>16406464</v>
      </c>
      <c r="J133" s="68">
        <v>15376945</v>
      </c>
      <c r="K133" s="68">
        <v>47087506</v>
      </c>
      <c r="L133" s="67">
        <v>20407497</v>
      </c>
      <c r="M133" s="53">
        <v>23888025</v>
      </c>
      <c r="N133" s="68">
        <v>50077608</v>
      </c>
      <c r="O133" s="68">
        <v>94373130</v>
      </c>
      <c r="P133" s="67">
        <v>7588095</v>
      </c>
      <c r="Q133" s="53">
        <v>11433003</v>
      </c>
      <c r="R133" s="68">
        <v>13693766</v>
      </c>
      <c r="S133" s="68">
        <v>32714864</v>
      </c>
      <c r="T133" s="67">
        <v>14426209</v>
      </c>
      <c r="U133" s="53">
        <v>13133188</v>
      </c>
      <c r="V133" s="68">
        <v>15130070</v>
      </c>
      <c r="W133" s="68">
        <v>42689467</v>
      </c>
    </row>
    <row r="134" spans="1:23" ht="16.5">
      <c r="A134" s="34"/>
      <c r="B134" s="35" t="s">
        <v>248</v>
      </c>
      <c r="C134" s="36"/>
      <c r="D134" s="54">
        <f>SUM(D126:D133)</f>
        <v>3217917229</v>
      </c>
      <c r="E134" s="55">
        <f>SUM(E126:E133)</f>
        <v>3256814823</v>
      </c>
      <c r="F134" s="55">
        <f>SUM(F126:F133)</f>
        <v>2929680106</v>
      </c>
      <c r="G134" s="7">
        <f t="shared" si="24"/>
        <v>0.899553786512596</v>
      </c>
      <c r="H134" s="69">
        <f aca="true" t="shared" si="27" ref="H134:W134">SUM(H126:H133)</f>
        <v>105752539</v>
      </c>
      <c r="I134" s="55">
        <f t="shared" si="27"/>
        <v>340108247</v>
      </c>
      <c r="J134" s="70">
        <f t="shared" si="27"/>
        <v>207879812</v>
      </c>
      <c r="K134" s="70">
        <f t="shared" si="27"/>
        <v>653740598</v>
      </c>
      <c r="L134" s="69">
        <f t="shared" si="27"/>
        <v>251404957</v>
      </c>
      <c r="M134" s="55">
        <f t="shared" si="27"/>
        <v>220349173</v>
      </c>
      <c r="N134" s="70">
        <f t="shared" si="27"/>
        <v>254111302</v>
      </c>
      <c r="O134" s="70">
        <f t="shared" si="27"/>
        <v>725865432</v>
      </c>
      <c r="P134" s="69">
        <f t="shared" si="27"/>
        <v>173796348</v>
      </c>
      <c r="Q134" s="55">
        <f t="shared" si="27"/>
        <v>256006692</v>
      </c>
      <c r="R134" s="70">
        <f t="shared" si="27"/>
        <v>212700077</v>
      </c>
      <c r="S134" s="70">
        <f t="shared" si="27"/>
        <v>642503117</v>
      </c>
      <c r="T134" s="69">
        <f t="shared" si="27"/>
        <v>211851373</v>
      </c>
      <c r="U134" s="55">
        <f t="shared" si="27"/>
        <v>262079889</v>
      </c>
      <c r="V134" s="70">
        <f t="shared" si="27"/>
        <v>433639697</v>
      </c>
      <c r="W134" s="70">
        <f t="shared" si="27"/>
        <v>907570959</v>
      </c>
    </row>
    <row r="135" spans="1:23" ht="12.75">
      <c r="A135" s="31" t="s">
        <v>25</v>
      </c>
      <c r="B135" s="32" t="s">
        <v>249</v>
      </c>
      <c r="C135" s="33" t="s">
        <v>250</v>
      </c>
      <c r="D135" s="52">
        <v>473783129</v>
      </c>
      <c r="E135" s="53">
        <v>521797150</v>
      </c>
      <c r="F135" s="53">
        <v>344589263</v>
      </c>
      <c r="G135" s="6">
        <f t="shared" si="24"/>
        <v>0.6603893160397676</v>
      </c>
      <c r="H135" s="67">
        <v>16819188</v>
      </c>
      <c r="I135" s="53">
        <v>37424818</v>
      </c>
      <c r="J135" s="68">
        <v>33946897</v>
      </c>
      <c r="K135" s="68">
        <v>88190903</v>
      </c>
      <c r="L135" s="67">
        <v>25630775</v>
      </c>
      <c r="M135" s="53">
        <v>29944006</v>
      </c>
      <c r="N135" s="68">
        <v>26968513</v>
      </c>
      <c r="O135" s="68">
        <v>82543294</v>
      </c>
      <c r="P135" s="67">
        <v>26151349</v>
      </c>
      <c r="Q135" s="53">
        <v>24320831</v>
      </c>
      <c r="R135" s="68">
        <v>25656010</v>
      </c>
      <c r="S135" s="68">
        <v>76128190</v>
      </c>
      <c r="T135" s="67">
        <v>26105189</v>
      </c>
      <c r="U135" s="53">
        <v>26981932</v>
      </c>
      <c r="V135" s="68">
        <v>44639755</v>
      </c>
      <c r="W135" s="68">
        <v>97726876</v>
      </c>
    </row>
    <row r="136" spans="1:23" ht="12.75">
      <c r="A136" s="31" t="s">
        <v>25</v>
      </c>
      <c r="B136" s="32" t="s">
        <v>251</v>
      </c>
      <c r="C136" s="33" t="s">
        <v>252</v>
      </c>
      <c r="D136" s="52">
        <v>60262762</v>
      </c>
      <c r="E136" s="53">
        <v>59245159</v>
      </c>
      <c r="F136" s="53">
        <v>96288645</v>
      </c>
      <c r="G136" s="6">
        <f t="shared" si="24"/>
        <v>1.6252576012159914</v>
      </c>
      <c r="H136" s="67">
        <v>5134938</v>
      </c>
      <c r="I136" s="53">
        <v>21765512</v>
      </c>
      <c r="J136" s="68">
        <v>6596191</v>
      </c>
      <c r="K136" s="68">
        <v>33496641</v>
      </c>
      <c r="L136" s="67">
        <v>7771231</v>
      </c>
      <c r="M136" s="53">
        <v>8654942</v>
      </c>
      <c r="N136" s="68">
        <v>7153597</v>
      </c>
      <c r="O136" s="68">
        <v>23579770</v>
      </c>
      <c r="P136" s="67">
        <v>3390220</v>
      </c>
      <c r="Q136" s="53">
        <v>16433290</v>
      </c>
      <c r="R136" s="68">
        <v>4689806</v>
      </c>
      <c r="S136" s="68">
        <v>24513316</v>
      </c>
      <c r="T136" s="67">
        <v>2188666</v>
      </c>
      <c r="U136" s="53">
        <v>7359622</v>
      </c>
      <c r="V136" s="68">
        <v>5150630</v>
      </c>
      <c r="W136" s="68">
        <v>14698918</v>
      </c>
    </row>
    <row r="137" spans="1:23" ht="12.75">
      <c r="A137" s="31" t="s">
        <v>25</v>
      </c>
      <c r="B137" s="32" t="s">
        <v>253</v>
      </c>
      <c r="C137" s="33" t="s">
        <v>254</v>
      </c>
      <c r="D137" s="52">
        <v>200867000</v>
      </c>
      <c r="E137" s="53">
        <v>216177379</v>
      </c>
      <c r="F137" s="53">
        <v>157368611</v>
      </c>
      <c r="G137" s="6">
        <f t="shared" si="24"/>
        <v>0.7279605837019608</v>
      </c>
      <c r="H137" s="67">
        <v>8046086</v>
      </c>
      <c r="I137" s="53">
        <v>18480060</v>
      </c>
      <c r="J137" s="68">
        <v>17232532</v>
      </c>
      <c r="K137" s="68">
        <v>43758678</v>
      </c>
      <c r="L137" s="67">
        <v>13844675</v>
      </c>
      <c r="M137" s="53">
        <v>13578768</v>
      </c>
      <c r="N137" s="68">
        <v>13697151</v>
      </c>
      <c r="O137" s="68">
        <v>41120594</v>
      </c>
      <c r="P137" s="67">
        <v>13578768</v>
      </c>
      <c r="Q137" s="53">
        <v>11985112</v>
      </c>
      <c r="R137" s="68">
        <v>12673486</v>
      </c>
      <c r="S137" s="68">
        <v>38237366</v>
      </c>
      <c r="T137" s="67">
        <v>13458050</v>
      </c>
      <c r="U137" s="53">
        <v>5931770</v>
      </c>
      <c r="V137" s="68">
        <v>14862153</v>
      </c>
      <c r="W137" s="68">
        <v>34251973</v>
      </c>
    </row>
    <row r="138" spans="1:23" ht="12.75">
      <c r="A138" s="31" t="s">
        <v>25</v>
      </c>
      <c r="B138" s="32" t="s">
        <v>255</v>
      </c>
      <c r="C138" s="33" t="s">
        <v>256</v>
      </c>
      <c r="D138" s="52">
        <v>58215644</v>
      </c>
      <c r="E138" s="53">
        <v>100535215</v>
      </c>
      <c r="F138" s="53">
        <v>55589945</v>
      </c>
      <c r="G138" s="6">
        <f t="shared" si="24"/>
        <v>0.55294003200769</v>
      </c>
      <c r="H138" s="67">
        <v>4930178</v>
      </c>
      <c r="I138" s="53">
        <v>3593654</v>
      </c>
      <c r="J138" s="68">
        <v>4446048</v>
      </c>
      <c r="K138" s="68">
        <v>12969880</v>
      </c>
      <c r="L138" s="67">
        <v>3609049</v>
      </c>
      <c r="M138" s="53">
        <v>2661050</v>
      </c>
      <c r="N138" s="68">
        <v>2355145</v>
      </c>
      <c r="O138" s="68">
        <v>8625244</v>
      </c>
      <c r="P138" s="67">
        <v>8338214</v>
      </c>
      <c r="Q138" s="53">
        <v>3023553</v>
      </c>
      <c r="R138" s="68">
        <v>3322145</v>
      </c>
      <c r="S138" s="68">
        <v>14683912</v>
      </c>
      <c r="T138" s="67">
        <v>4555358</v>
      </c>
      <c r="U138" s="53">
        <v>5104711</v>
      </c>
      <c r="V138" s="68">
        <v>9650840</v>
      </c>
      <c r="W138" s="68">
        <v>19310909</v>
      </c>
    </row>
    <row r="139" spans="1:23" ht="12.75">
      <c r="A139" s="31" t="s">
        <v>25</v>
      </c>
      <c r="B139" s="32" t="s">
        <v>257</v>
      </c>
      <c r="C139" s="33" t="s">
        <v>258</v>
      </c>
      <c r="D139" s="52">
        <v>51376658</v>
      </c>
      <c r="E139" s="53">
        <v>49636544</v>
      </c>
      <c r="F139" s="53">
        <v>63277191</v>
      </c>
      <c r="G139" s="6">
        <f t="shared" si="24"/>
        <v>1.2748105710179984</v>
      </c>
      <c r="H139" s="67">
        <v>8444768</v>
      </c>
      <c r="I139" s="53">
        <v>4265466</v>
      </c>
      <c r="J139" s="68">
        <v>5034177</v>
      </c>
      <c r="K139" s="68">
        <v>17744411</v>
      </c>
      <c r="L139" s="67">
        <v>4915516</v>
      </c>
      <c r="M139" s="53">
        <v>4416111</v>
      </c>
      <c r="N139" s="68">
        <v>7880013</v>
      </c>
      <c r="O139" s="68">
        <v>17211640</v>
      </c>
      <c r="P139" s="67">
        <v>4714158</v>
      </c>
      <c r="Q139" s="53">
        <v>4784903</v>
      </c>
      <c r="R139" s="68">
        <v>3857849</v>
      </c>
      <c r="S139" s="68">
        <v>13356910</v>
      </c>
      <c r="T139" s="67">
        <v>4134662</v>
      </c>
      <c r="U139" s="53">
        <v>2963560</v>
      </c>
      <c r="V139" s="68">
        <v>7866008</v>
      </c>
      <c r="W139" s="68">
        <v>14964230</v>
      </c>
    </row>
    <row r="140" spans="1:23" ht="12.75">
      <c r="A140" s="31" t="s">
        <v>44</v>
      </c>
      <c r="B140" s="32" t="s">
        <v>259</v>
      </c>
      <c r="C140" s="33" t="s">
        <v>260</v>
      </c>
      <c r="D140" s="52">
        <v>471810322</v>
      </c>
      <c r="E140" s="53">
        <v>490002472</v>
      </c>
      <c r="F140" s="53">
        <v>366504291</v>
      </c>
      <c r="G140" s="6">
        <f t="shared" si="24"/>
        <v>0.7479641674134248</v>
      </c>
      <c r="H140" s="67">
        <v>8770789</v>
      </c>
      <c r="I140" s="53">
        <v>18384333</v>
      </c>
      <c r="J140" s="68">
        <v>19387797</v>
      </c>
      <c r="K140" s="68">
        <v>46542919</v>
      </c>
      <c r="L140" s="67">
        <v>19746735</v>
      </c>
      <c r="M140" s="53">
        <v>16910923</v>
      </c>
      <c r="N140" s="68">
        <v>27268912</v>
      </c>
      <c r="O140" s="68">
        <v>63926570</v>
      </c>
      <c r="P140" s="67">
        <v>24223670</v>
      </c>
      <c r="Q140" s="53">
        <v>23619674</v>
      </c>
      <c r="R140" s="68">
        <v>18530624</v>
      </c>
      <c r="S140" s="68">
        <v>66373968</v>
      </c>
      <c r="T140" s="67">
        <v>22557053</v>
      </c>
      <c r="U140" s="53">
        <v>97387998</v>
      </c>
      <c r="V140" s="68">
        <v>69715783</v>
      </c>
      <c r="W140" s="68">
        <v>189660834</v>
      </c>
    </row>
    <row r="141" spans="1:23" ht="16.5">
      <c r="A141" s="34"/>
      <c r="B141" s="35" t="s">
        <v>261</v>
      </c>
      <c r="C141" s="36"/>
      <c r="D141" s="54">
        <f>SUM(D135:D140)</f>
        <v>1316315515</v>
      </c>
      <c r="E141" s="55">
        <f>SUM(E135:E140)</f>
        <v>1437393919</v>
      </c>
      <c r="F141" s="55">
        <f>SUM(F135:F140)</f>
        <v>1083617946</v>
      </c>
      <c r="G141" s="7">
        <f t="shared" si="24"/>
        <v>0.7538768125260171</v>
      </c>
      <c r="H141" s="69">
        <f aca="true" t="shared" si="28" ref="H141:W141">SUM(H135:H140)</f>
        <v>52145947</v>
      </c>
      <c r="I141" s="55">
        <f t="shared" si="28"/>
        <v>103913843</v>
      </c>
      <c r="J141" s="70">
        <f t="shared" si="28"/>
        <v>86643642</v>
      </c>
      <c r="K141" s="70">
        <f t="shared" si="28"/>
        <v>242703432</v>
      </c>
      <c r="L141" s="69">
        <f t="shared" si="28"/>
        <v>75517981</v>
      </c>
      <c r="M141" s="55">
        <f t="shared" si="28"/>
        <v>76165800</v>
      </c>
      <c r="N141" s="70">
        <f t="shared" si="28"/>
        <v>85323331</v>
      </c>
      <c r="O141" s="70">
        <f t="shared" si="28"/>
        <v>237007112</v>
      </c>
      <c r="P141" s="69">
        <f t="shared" si="28"/>
        <v>80396379</v>
      </c>
      <c r="Q141" s="55">
        <f t="shared" si="28"/>
        <v>84167363</v>
      </c>
      <c r="R141" s="70">
        <f t="shared" si="28"/>
        <v>68729920</v>
      </c>
      <c r="S141" s="70">
        <f t="shared" si="28"/>
        <v>233293662</v>
      </c>
      <c r="T141" s="69">
        <f t="shared" si="28"/>
        <v>72998978</v>
      </c>
      <c r="U141" s="55">
        <f t="shared" si="28"/>
        <v>145729593</v>
      </c>
      <c r="V141" s="70">
        <f t="shared" si="28"/>
        <v>151885169</v>
      </c>
      <c r="W141" s="70">
        <f t="shared" si="28"/>
        <v>370613740</v>
      </c>
    </row>
    <row r="142" spans="1:23" ht="12.75">
      <c r="A142" s="31" t="s">
        <v>25</v>
      </c>
      <c r="B142" s="32" t="s">
        <v>262</v>
      </c>
      <c r="C142" s="33" t="s">
        <v>263</v>
      </c>
      <c r="D142" s="52">
        <v>155569000</v>
      </c>
      <c r="E142" s="53">
        <v>158013307</v>
      </c>
      <c r="F142" s="53">
        <v>148573300</v>
      </c>
      <c r="G142" s="6">
        <f t="shared" si="24"/>
        <v>0.9402581518023668</v>
      </c>
      <c r="H142" s="67">
        <v>7197119</v>
      </c>
      <c r="I142" s="53">
        <v>13416126</v>
      </c>
      <c r="J142" s="68">
        <v>14008272</v>
      </c>
      <c r="K142" s="68">
        <v>34621517</v>
      </c>
      <c r="L142" s="67">
        <v>11024687</v>
      </c>
      <c r="M142" s="53">
        <v>10246642</v>
      </c>
      <c r="N142" s="68">
        <v>11671139</v>
      </c>
      <c r="O142" s="68">
        <v>32942468</v>
      </c>
      <c r="P142" s="67">
        <v>11063262</v>
      </c>
      <c r="Q142" s="53">
        <v>10692884</v>
      </c>
      <c r="R142" s="68">
        <v>12624350</v>
      </c>
      <c r="S142" s="68">
        <v>34380496</v>
      </c>
      <c r="T142" s="67">
        <v>10417360</v>
      </c>
      <c r="U142" s="53">
        <v>11884095</v>
      </c>
      <c r="V142" s="68">
        <v>24327364</v>
      </c>
      <c r="W142" s="68">
        <v>46628819</v>
      </c>
    </row>
    <row r="143" spans="1:23" ht="12.75">
      <c r="A143" s="31" t="s">
        <v>25</v>
      </c>
      <c r="B143" s="32" t="s">
        <v>264</v>
      </c>
      <c r="C143" s="33" t="s">
        <v>265</v>
      </c>
      <c r="D143" s="52">
        <v>64431780</v>
      </c>
      <c r="E143" s="53">
        <v>56136353</v>
      </c>
      <c r="F143" s="53">
        <v>54444522</v>
      </c>
      <c r="G143" s="6">
        <f t="shared" si="24"/>
        <v>0.9698621141277204</v>
      </c>
      <c r="H143" s="67">
        <v>4505715</v>
      </c>
      <c r="I143" s="53">
        <v>5329046</v>
      </c>
      <c r="J143" s="68">
        <v>7654958</v>
      </c>
      <c r="K143" s="68">
        <v>17489719</v>
      </c>
      <c r="L143" s="67">
        <v>3925166</v>
      </c>
      <c r="M143" s="53">
        <v>4803969</v>
      </c>
      <c r="N143" s="68">
        <v>4342002</v>
      </c>
      <c r="O143" s="68">
        <v>13071137</v>
      </c>
      <c r="P143" s="67">
        <v>6139705</v>
      </c>
      <c r="Q143" s="53">
        <v>3790178</v>
      </c>
      <c r="R143" s="68">
        <v>3790294</v>
      </c>
      <c r="S143" s="68">
        <v>13720177</v>
      </c>
      <c r="T143" s="67">
        <v>3348645</v>
      </c>
      <c r="U143" s="53">
        <v>3348645</v>
      </c>
      <c r="V143" s="68">
        <v>3466199</v>
      </c>
      <c r="W143" s="68">
        <v>10163489</v>
      </c>
    </row>
    <row r="144" spans="1:23" ht="12.75">
      <c r="A144" s="31" t="s">
        <v>25</v>
      </c>
      <c r="B144" s="32" t="s">
        <v>266</v>
      </c>
      <c r="C144" s="33" t="s">
        <v>267</v>
      </c>
      <c r="D144" s="52">
        <v>52140313</v>
      </c>
      <c r="E144" s="53">
        <v>52140313</v>
      </c>
      <c r="F144" s="53">
        <v>22409808</v>
      </c>
      <c r="G144" s="6">
        <f t="shared" si="24"/>
        <v>0.42979811034122484</v>
      </c>
      <c r="H144" s="67">
        <v>1867484</v>
      </c>
      <c r="I144" s="53">
        <v>1867484</v>
      </c>
      <c r="J144" s="68">
        <v>1867484</v>
      </c>
      <c r="K144" s="68">
        <v>5602452</v>
      </c>
      <c r="L144" s="67">
        <v>1867484</v>
      </c>
      <c r="M144" s="53">
        <v>1867484</v>
      </c>
      <c r="N144" s="68">
        <v>1867484</v>
      </c>
      <c r="O144" s="68">
        <v>5602452</v>
      </c>
      <c r="P144" s="67">
        <v>1867484</v>
      </c>
      <c r="Q144" s="53">
        <v>1867484</v>
      </c>
      <c r="R144" s="68">
        <v>1867484</v>
      </c>
      <c r="S144" s="68">
        <v>5602452</v>
      </c>
      <c r="T144" s="67">
        <v>1867484</v>
      </c>
      <c r="U144" s="53">
        <v>1867484</v>
      </c>
      <c r="V144" s="68">
        <v>1867484</v>
      </c>
      <c r="W144" s="68">
        <v>5602452</v>
      </c>
    </row>
    <row r="145" spans="1:23" ht="12.75">
      <c r="A145" s="31" t="s">
        <v>25</v>
      </c>
      <c r="B145" s="32" t="s">
        <v>268</v>
      </c>
      <c r="C145" s="33" t="s">
        <v>269</v>
      </c>
      <c r="D145" s="52">
        <v>133075000</v>
      </c>
      <c r="E145" s="53">
        <v>131962010</v>
      </c>
      <c r="F145" s="53">
        <v>110736556</v>
      </c>
      <c r="G145" s="6">
        <f t="shared" si="24"/>
        <v>0.8391548143287603</v>
      </c>
      <c r="H145" s="67">
        <v>4111391</v>
      </c>
      <c r="I145" s="53">
        <v>6567255</v>
      </c>
      <c r="J145" s="68">
        <v>10698577</v>
      </c>
      <c r="K145" s="68">
        <v>21377223</v>
      </c>
      <c r="L145" s="67">
        <v>10099914</v>
      </c>
      <c r="M145" s="53">
        <v>11069627</v>
      </c>
      <c r="N145" s="68">
        <v>8496169</v>
      </c>
      <c r="O145" s="68">
        <v>29665710</v>
      </c>
      <c r="P145" s="67">
        <v>10794573</v>
      </c>
      <c r="Q145" s="53">
        <v>8472728</v>
      </c>
      <c r="R145" s="68">
        <v>9422345</v>
      </c>
      <c r="S145" s="68">
        <v>28689646</v>
      </c>
      <c r="T145" s="67">
        <v>6455686</v>
      </c>
      <c r="U145" s="53">
        <v>9150546</v>
      </c>
      <c r="V145" s="68">
        <v>15397745</v>
      </c>
      <c r="W145" s="68">
        <v>31003977</v>
      </c>
    </row>
    <row r="146" spans="1:23" ht="12.75">
      <c r="A146" s="31" t="s">
        <v>44</v>
      </c>
      <c r="B146" s="32" t="s">
        <v>270</v>
      </c>
      <c r="C146" s="33" t="s">
        <v>271</v>
      </c>
      <c r="D146" s="52">
        <v>146866000</v>
      </c>
      <c r="E146" s="53">
        <v>132015091</v>
      </c>
      <c r="F146" s="53">
        <v>146677893</v>
      </c>
      <c r="G146" s="6">
        <f t="shared" si="24"/>
        <v>1.1110691352703004</v>
      </c>
      <c r="H146" s="67">
        <v>5011339</v>
      </c>
      <c r="I146" s="53">
        <v>6101683</v>
      </c>
      <c r="J146" s="68">
        <v>9287585</v>
      </c>
      <c r="K146" s="68">
        <v>20400607</v>
      </c>
      <c r="L146" s="67">
        <v>7280984</v>
      </c>
      <c r="M146" s="53">
        <v>22276085</v>
      </c>
      <c r="N146" s="68">
        <v>6403500</v>
      </c>
      <c r="O146" s="68">
        <v>35960569</v>
      </c>
      <c r="P146" s="67">
        <v>7898473</v>
      </c>
      <c r="Q146" s="53">
        <v>13143238</v>
      </c>
      <c r="R146" s="68">
        <v>21433218</v>
      </c>
      <c r="S146" s="68">
        <v>42474929</v>
      </c>
      <c r="T146" s="67">
        <v>7002681</v>
      </c>
      <c r="U146" s="53">
        <v>11201112</v>
      </c>
      <c r="V146" s="68">
        <v>29637995</v>
      </c>
      <c r="W146" s="68">
        <v>47841788</v>
      </c>
    </row>
    <row r="147" spans="1:23" ht="16.5">
      <c r="A147" s="34"/>
      <c r="B147" s="35" t="s">
        <v>272</v>
      </c>
      <c r="C147" s="36"/>
      <c r="D147" s="54">
        <f>SUM(D142:D146)</f>
        <v>552082093</v>
      </c>
      <c r="E147" s="55">
        <f>SUM(E142:E146)</f>
        <v>530267074</v>
      </c>
      <c r="F147" s="55">
        <f>SUM(F142:F146)</f>
        <v>482842079</v>
      </c>
      <c r="G147" s="7">
        <f t="shared" si="24"/>
        <v>0.9105639453676507</v>
      </c>
      <c r="H147" s="69">
        <f aca="true" t="shared" si="29" ref="H147:W147">SUM(H142:H146)</f>
        <v>22693048</v>
      </c>
      <c r="I147" s="55">
        <f t="shared" si="29"/>
        <v>33281594</v>
      </c>
      <c r="J147" s="70">
        <f t="shared" si="29"/>
        <v>43516876</v>
      </c>
      <c r="K147" s="70">
        <f t="shared" si="29"/>
        <v>99491518</v>
      </c>
      <c r="L147" s="69">
        <f t="shared" si="29"/>
        <v>34198235</v>
      </c>
      <c r="M147" s="55">
        <f t="shared" si="29"/>
        <v>50263807</v>
      </c>
      <c r="N147" s="70">
        <f t="shared" si="29"/>
        <v>32780294</v>
      </c>
      <c r="O147" s="70">
        <f t="shared" si="29"/>
        <v>117242336</v>
      </c>
      <c r="P147" s="69">
        <f t="shared" si="29"/>
        <v>37763497</v>
      </c>
      <c r="Q147" s="55">
        <f t="shared" si="29"/>
        <v>37966512</v>
      </c>
      <c r="R147" s="70">
        <f t="shared" si="29"/>
        <v>49137691</v>
      </c>
      <c r="S147" s="70">
        <f t="shared" si="29"/>
        <v>124867700</v>
      </c>
      <c r="T147" s="69">
        <f t="shared" si="29"/>
        <v>29091856</v>
      </c>
      <c r="U147" s="55">
        <f t="shared" si="29"/>
        <v>37451882</v>
      </c>
      <c r="V147" s="70">
        <f t="shared" si="29"/>
        <v>74696787</v>
      </c>
      <c r="W147" s="70">
        <f t="shared" si="29"/>
        <v>141240525</v>
      </c>
    </row>
    <row r="148" spans="1:23" ht="12.75">
      <c r="A148" s="31" t="s">
        <v>25</v>
      </c>
      <c r="B148" s="32" t="s">
        <v>273</v>
      </c>
      <c r="C148" s="33" t="s">
        <v>274</v>
      </c>
      <c r="D148" s="52">
        <v>1005337000</v>
      </c>
      <c r="E148" s="53">
        <v>1007879563</v>
      </c>
      <c r="F148" s="53">
        <v>968729617</v>
      </c>
      <c r="G148" s="6">
        <f aca="true" t="shared" si="30" ref="G148:G179">IF($E148=0,0,$F148/$E148)</f>
        <v>0.9611561267464652</v>
      </c>
      <c r="H148" s="67">
        <v>48463340</v>
      </c>
      <c r="I148" s="53">
        <v>98258717</v>
      </c>
      <c r="J148" s="68">
        <v>48463340</v>
      </c>
      <c r="K148" s="68">
        <v>195185397</v>
      </c>
      <c r="L148" s="67">
        <v>89013331</v>
      </c>
      <c r="M148" s="53">
        <v>88590258</v>
      </c>
      <c r="N148" s="68">
        <v>61314682</v>
      </c>
      <c r="O148" s="68">
        <v>238918271</v>
      </c>
      <c r="P148" s="67">
        <v>106604668</v>
      </c>
      <c r="Q148" s="53">
        <v>74047796</v>
      </c>
      <c r="R148" s="68">
        <v>68639420</v>
      </c>
      <c r="S148" s="68">
        <v>249291884</v>
      </c>
      <c r="T148" s="67">
        <v>57746222</v>
      </c>
      <c r="U148" s="53">
        <v>97752608</v>
      </c>
      <c r="V148" s="68">
        <v>129835235</v>
      </c>
      <c r="W148" s="68">
        <v>285334065</v>
      </c>
    </row>
    <row r="149" spans="1:23" ht="12.75">
      <c r="A149" s="31" t="s">
        <v>25</v>
      </c>
      <c r="B149" s="32" t="s">
        <v>275</v>
      </c>
      <c r="C149" s="33" t="s">
        <v>276</v>
      </c>
      <c r="D149" s="52">
        <v>32033579</v>
      </c>
      <c r="E149" s="53">
        <v>34054000</v>
      </c>
      <c r="F149" s="53">
        <v>22735402</v>
      </c>
      <c r="G149" s="6">
        <f t="shared" si="30"/>
        <v>0.6676279438538791</v>
      </c>
      <c r="H149" s="67">
        <v>1223497</v>
      </c>
      <c r="I149" s="53">
        <v>1300241</v>
      </c>
      <c r="J149" s="68">
        <v>3349035</v>
      </c>
      <c r="K149" s="68">
        <v>5872773</v>
      </c>
      <c r="L149" s="67">
        <v>2120538</v>
      </c>
      <c r="M149" s="53">
        <v>1916429</v>
      </c>
      <c r="N149" s="68">
        <v>3260321</v>
      </c>
      <c r="O149" s="68">
        <v>7297288</v>
      </c>
      <c r="P149" s="67">
        <v>1903928</v>
      </c>
      <c r="Q149" s="53">
        <v>1963926</v>
      </c>
      <c r="R149" s="68">
        <v>2319360</v>
      </c>
      <c r="S149" s="68">
        <v>6187214</v>
      </c>
      <c r="T149" s="67">
        <v>1651570</v>
      </c>
      <c r="U149" s="53">
        <v>1726557</v>
      </c>
      <c r="V149" s="68">
        <v>0</v>
      </c>
      <c r="W149" s="68">
        <v>3378127</v>
      </c>
    </row>
    <row r="150" spans="1:23" ht="12.75">
      <c r="A150" s="31" t="s">
        <v>25</v>
      </c>
      <c r="B150" s="32" t="s">
        <v>277</v>
      </c>
      <c r="C150" s="33" t="s">
        <v>278</v>
      </c>
      <c r="D150" s="52">
        <v>54626280</v>
      </c>
      <c r="E150" s="53">
        <v>44958771</v>
      </c>
      <c r="F150" s="53">
        <v>44569731</v>
      </c>
      <c r="G150" s="6">
        <f t="shared" si="30"/>
        <v>0.9913467385485248</v>
      </c>
      <c r="H150" s="67">
        <v>3415687</v>
      </c>
      <c r="I150" s="53">
        <v>1561536</v>
      </c>
      <c r="J150" s="68">
        <v>2599123</v>
      </c>
      <c r="K150" s="68">
        <v>7576346</v>
      </c>
      <c r="L150" s="67">
        <v>2094914</v>
      </c>
      <c r="M150" s="53">
        <v>3887374</v>
      </c>
      <c r="N150" s="68">
        <v>3341257</v>
      </c>
      <c r="O150" s="68">
        <v>9323545</v>
      </c>
      <c r="P150" s="67">
        <v>5412808</v>
      </c>
      <c r="Q150" s="53">
        <v>4849550</v>
      </c>
      <c r="R150" s="68">
        <v>4208708</v>
      </c>
      <c r="S150" s="68">
        <v>14471066</v>
      </c>
      <c r="T150" s="67">
        <v>4351840</v>
      </c>
      <c r="U150" s="53">
        <v>6566842</v>
      </c>
      <c r="V150" s="68">
        <v>2280092</v>
      </c>
      <c r="W150" s="68">
        <v>13198774</v>
      </c>
    </row>
    <row r="151" spans="1:23" ht="12.75">
      <c r="A151" s="31" t="s">
        <v>44</v>
      </c>
      <c r="B151" s="32" t="s">
        <v>279</v>
      </c>
      <c r="C151" s="33" t="s">
        <v>280</v>
      </c>
      <c r="D151" s="52">
        <v>131140855</v>
      </c>
      <c r="E151" s="53">
        <v>151165000</v>
      </c>
      <c r="F151" s="53">
        <v>158021883</v>
      </c>
      <c r="G151" s="6">
        <f t="shared" si="30"/>
        <v>1.045360255350114</v>
      </c>
      <c r="H151" s="67">
        <v>15663450</v>
      </c>
      <c r="I151" s="53">
        <v>9355532</v>
      </c>
      <c r="J151" s="68">
        <v>11090737</v>
      </c>
      <c r="K151" s="68">
        <v>36109719</v>
      </c>
      <c r="L151" s="67">
        <v>12080035</v>
      </c>
      <c r="M151" s="53">
        <v>12977073</v>
      </c>
      <c r="N151" s="68">
        <v>27557106</v>
      </c>
      <c r="O151" s="68">
        <v>52614214</v>
      </c>
      <c r="P151" s="67">
        <v>20788311</v>
      </c>
      <c r="Q151" s="53">
        <v>8637813</v>
      </c>
      <c r="R151" s="68">
        <v>13670813</v>
      </c>
      <c r="S151" s="68">
        <v>43096937</v>
      </c>
      <c r="T151" s="67">
        <v>11642580</v>
      </c>
      <c r="U151" s="53">
        <v>6560815</v>
      </c>
      <c r="V151" s="68">
        <v>7997618</v>
      </c>
      <c r="W151" s="68">
        <v>26201013</v>
      </c>
    </row>
    <row r="152" spans="1:23" ht="16.5">
      <c r="A152" s="34"/>
      <c r="B152" s="35" t="s">
        <v>281</v>
      </c>
      <c r="C152" s="36"/>
      <c r="D152" s="54">
        <f>SUM(D148:D151)</f>
        <v>1223137714</v>
      </c>
      <c r="E152" s="55">
        <f>SUM(E148:E151)</f>
        <v>1238057334</v>
      </c>
      <c r="F152" s="55">
        <f>SUM(F148:F151)</f>
        <v>1194056633</v>
      </c>
      <c r="G152" s="7">
        <f t="shared" si="30"/>
        <v>0.9644598842140537</v>
      </c>
      <c r="H152" s="69">
        <f aca="true" t="shared" si="31" ref="H152:W152">SUM(H148:H151)</f>
        <v>68765974</v>
      </c>
      <c r="I152" s="55">
        <f t="shared" si="31"/>
        <v>110476026</v>
      </c>
      <c r="J152" s="70">
        <f t="shared" si="31"/>
        <v>65502235</v>
      </c>
      <c r="K152" s="70">
        <f t="shared" si="31"/>
        <v>244744235</v>
      </c>
      <c r="L152" s="69">
        <f t="shared" si="31"/>
        <v>105308818</v>
      </c>
      <c r="M152" s="55">
        <f t="shared" si="31"/>
        <v>107371134</v>
      </c>
      <c r="N152" s="70">
        <f t="shared" si="31"/>
        <v>95473366</v>
      </c>
      <c r="O152" s="70">
        <f t="shared" si="31"/>
        <v>308153318</v>
      </c>
      <c r="P152" s="69">
        <f t="shared" si="31"/>
        <v>134709715</v>
      </c>
      <c r="Q152" s="55">
        <f t="shared" si="31"/>
        <v>89499085</v>
      </c>
      <c r="R152" s="70">
        <f t="shared" si="31"/>
        <v>88838301</v>
      </c>
      <c r="S152" s="70">
        <f t="shared" si="31"/>
        <v>313047101</v>
      </c>
      <c r="T152" s="69">
        <f t="shared" si="31"/>
        <v>75392212</v>
      </c>
      <c r="U152" s="55">
        <f t="shared" si="31"/>
        <v>112606822</v>
      </c>
      <c r="V152" s="70">
        <f t="shared" si="31"/>
        <v>140112945</v>
      </c>
      <c r="W152" s="70">
        <f t="shared" si="31"/>
        <v>328111979</v>
      </c>
    </row>
    <row r="153" spans="1:23" ht="12.75">
      <c r="A153" s="31" t="s">
        <v>25</v>
      </c>
      <c r="B153" s="32" t="s">
        <v>282</v>
      </c>
      <c r="C153" s="33" t="s">
        <v>283</v>
      </c>
      <c r="D153" s="52">
        <v>51882533</v>
      </c>
      <c r="E153" s="53">
        <v>30349800</v>
      </c>
      <c r="F153" s="53">
        <v>42181455</v>
      </c>
      <c r="G153" s="6">
        <f t="shared" si="30"/>
        <v>1.389842931419647</v>
      </c>
      <c r="H153" s="67">
        <v>4426595</v>
      </c>
      <c r="I153" s="53">
        <v>6024359</v>
      </c>
      <c r="J153" s="68">
        <v>6023298</v>
      </c>
      <c r="K153" s="68">
        <v>16474252</v>
      </c>
      <c r="L153" s="67">
        <v>3432900</v>
      </c>
      <c r="M153" s="53">
        <v>3333639</v>
      </c>
      <c r="N153" s="68">
        <v>4405637</v>
      </c>
      <c r="O153" s="68">
        <v>11172176</v>
      </c>
      <c r="P153" s="67">
        <v>3615176</v>
      </c>
      <c r="Q153" s="53">
        <v>3749286</v>
      </c>
      <c r="R153" s="68">
        <v>1922195</v>
      </c>
      <c r="S153" s="68">
        <v>9286657</v>
      </c>
      <c r="T153" s="67">
        <v>1925081</v>
      </c>
      <c r="U153" s="53">
        <v>2006202</v>
      </c>
      <c r="V153" s="68">
        <v>1317087</v>
      </c>
      <c r="W153" s="68">
        <v>5248370</v>
      </c>
    </row>
    <row r="154" spans="1:23" ht="12.75">
      <c r="A154" s="31" t="s">
        <v>25</v>
      </c>
      <c r="B154" s="32" t="s">
        <v>284</v>
      </c>
      <c r="C154" s="33" t="s">
        <v>285</v>
      </c>
      <c r="D154" s="52">
        <v>119223091</v>
      </c>
      <c r="E154" s="53">
        <v>119965163</v>
      </c>
      <c r="F154" s="53">
        <v>69272514</v>
      </c>
      <c r="G154" s="6">
        <f t="shared" si="30"/>
        <v>0.5774385852332814</v>
      </c>
      <c r="H154" s="67">
        <v>5701948</v>
      </c>
      <c r="I154" s="53">
        <v>5768774</v>
      </c>
      <c r="J154" s="68">
        <v>6118368</v>
      </c>
      <c r="K154" s="68">
        <v>17589090</v>
      </c>
      <c r="L154" s="67">
        <v>6070050</v>
      </c>
      <c r="M154" s="53">
        <v>5813461</v>
      </c>
      <c r="N154" s="68">
        <v>5522156</v>
      </c>
      <c r="O154" s="68">
        <v>17405667</v>
      </c>
      <c r="P154" s="67">
        <v>5021871</v>
      </c>
      <c r="Q154" s="53">
        <v>4405233</v>
      </c>
      <c r="R154" s="68">
        <v>6511933</v>
      </c>
      <c r="S154" s="68">
        <v>15939037</v>
      </c>
      <c r="T154" s="67">
        <v>5838209</v>
      </c>
      <c r="U154" s="53">
        <v>4206186</v>
      </c>
      <c r="V154" s="68">
        <v>8294325</v>
      </c>
      <c r="W154" s="68">
        <v>18338720</v>
      </c>
    </row>
    <row r="155" spans="1:23" ht="12.75">
      <c r="A155" s="31" t="s">
        <v>25</v>
      </c>
      <c r="B155" s="32" t="s">
        <v>286</v>
      </c>
      <c r="C155" s="33" t="s">
        <v>287</v>
      </c>
      <c r="D155" s="52">
        <v>261210640</v>
      </c>
      <c r="E155" s="53">
        <v>255706980</v>
      </c>
      <c r="F155" s="53">
        <v>252427054</v>
      </c>
      <c r="G155" s="6">
        <f t="shared" si="30"/>
        <v>0.9871731072808415</v>
      </c>
      <c r="H155" s="67">
        <v>11636437</v>
      </c>
      <c r="I155" s="53">
        <v>22832300</v>
      </c>
      <c r="J155" s="68">
        <v>24139054</v>
      </c>
      <c r="K155" s="68">
        <v>58607791</v>
      </c>
      <c r="L155" s="67">
        <v>19190920</v>
      </c>
      <c r="M155" s="53">
        <v>18170479</v>
      </c>
      <c r="N155" s="68">
        <v>19405627</v>
      </c>
      <c r="O155" s="68">
        <v>56767026</v>
      </c>
      <c r="P155" s="67">
        <v>21174073</v>
      </c>
      <c r="Q155" s="53">
        <v>18056497</v>
      </c>
      <c r="R155" s="68">
        <v>21400866</v>
      </c>
      <c r="S155" s="68">
        <v>60631436</v>
      </c>
      <c r="T155" s="67">
        <v>19317114</v>
      </c>
      <c r="U155" s="53">
        <v>20712212</v>
      </c>
      <c r="V155" s="68">
        <v>36391475</v>
      </c>
      <c r="W155" s="68">
        <v>76420801</v>
      </c>
    </row>
    <row r="156" spans="1:23" ht="12.75">
      <c r="A156" s="31" t="s">
        <v>25</v>
      </c>
      <c r="B156" s="32" t="s">
        <v>288</v>
      </c>
      <c r="C156" s="33" t="s">
        <v>289</v>
      </c>
      <c r="D156" s="52">
        <v>52618350</v>
      </c>
      <c r="E156" s="53">
        <v>59098108</v>
      </c>
      <c r="F156" s="53">
        <v>71367708</v>
      </c>
      <c r="G156" s="6">
        <f t="shared" si="30"/>
        <v>1.2076140914697302</v>
      </c>
      <c r="H156" s="67">
        <v>5129333</v>
      </c>
      <c r="I156" s="53">
        <v>5661425</v>
      </c>
      <c r="J156" s="68">
        <v>6668426</v>
      </c>
      <c r="K156" s="68">
        <v>17459184</v>
      </c>
      <c r="L156" s="67">
        <v>7805420</v>
      </c>
      <c r="M156" s="53">
        <v>3910101</v>
      </c>
      <c r="N156" s="68">
        <v>5499243</v>
      </c>
      <c r="O156" s="68">
        <v>17214764</v>
      </c>
      <c r="P156" s="67">
        <v>5186278</v>
      </c>
      <c r="Q156" s="53">
        <v>4675176</v>
      </c>
      <c r="R156" s="68">
        <v>5820247</v>
      </c>
      <c r="S156" s="68">
        <v>15681701</v>
      </c>
      <c r="T156" s="67">
        <v>3533410</v>
      </c>
      <c r="U156" s="53">
        <v>11326006</v>
      </c>
      <c r="V156" s="68">
        <v>6152643</v>
      </c>
      <c r="W156" s="68">
        <v>21012059</v>
      </c>
    </row>
    <row r="157" spans="1:23" ht="12.75">
      <c r="A157" s="31" t="s">
        <v>25</v>
      </c>
      <c r="B157" s="32" t="s">
        <v>290</v>
      </c>
      <c r="C157" s="33" t="s">
        <v>291</v>
      </c>
      <c r="D157" s="52">
        <v>146782724</v>
      </c>
      <c r="E157" s="53">
        <v>166157756</v>
      </c>
      <c r="F157" s="53">
        <v>107972218</v>
      </c>
      <c r="G157" s="6">
        <f t="shared" si="30"/>
        <v>0.6498175023499956</v>
      </c>
      <c r="H157" s="67">
        <v>9894344</v>
      </c>
      <c r="I157" s="53">
        <v>7462147</v>
      </c>
      <c r="J157" s="68">
        <v>10209833</v>
      </c>
      <c r="K157" s="68">
        <v>27566324</v>
      </c>
      <c r="L157" s="67">
        <v>10430040</v>
      </c>
      <c r="M157" s="53">
        <v>9287303</v>
      </c>
      <c r="N157" s="68">
        <v>9888551</v>
      </c>
      <c r="O157" s="68">
        <v>29605894</v>
      </c>
      <c r="P157" s="67">
        <v>10471669</v>
      </c>
      <c r="Q157" s="53">
        <v>11378626</v>
      </c>
      <c r="R157" s="68">
        <v>8153522</v>
      </c>
      <c r="S157" s="68">
        <v>30003817</v>
      </c>
      <c r="T157" s="67">
        <v>9269849</v>
      </c>
      <c r="U157" s="53">
        <v>5669012</v>
      </c>
      <c r="V157" s="68">
        <v>5857322</v>
      </c>
      <c r="W157" s="68">
        <v>20796183</v>
      </c>
    </row>
    <row r="158" spans="1:23" ht="12.75">
      <c r="A158" s="31" t="s">
        <v>44</v>
      </c>
      <c r="B158" s="32" t="s">
        <v>292</v>
      </c>
      <c r="C158" s="33" t="s">
        <v>293</v>
      </c>
      <c r="D158" s="52">
        <v>305807280</v>
      </c>
      <c r="E158" s="53">
        <v>282511151</v>
      </c>
      <c r="F158" s="53">
        <v>225924825</v>
      </c>
      <c r="G158" s="6">
        <f t="shared" si="30"/>
        <v>0.7997023275021098</v>
      </c>
      <c r="H158" s="67">
        <v>10444922</v>
      </c>
      <c r="I158" s="53">
        <v>16361018</v>
      </c>
      <c r="J158" s="68">
        <v>19453228</v>
      </c>
      <c r="K158" s="68">
        <v>46259168</v>
      </c>
      <c r="L158" s="67">
        <v>22123770</v>
      </c>
      <c r="M158" s="53">
        <v>17905444</v>
      </c>
      <c r="N158" s="68">
        <v>18193292</v>
      </c>
      <c r="O158" s="68">
        <v>58222506</v>
      </c>
      <c r="P158" s="67">
        <v>17421248</v>
      </c>
      <c r="Q158" s="53">
        <v>22858645</v>
      </c>
      <c r="R158" s="68">
        <v>26088975</v>
      </c>
      <c r="S158" s="68">
        <v>66368868</v>
      </c>
      <c r="T158" s="67">
        <v>34464439</v>
      </c>
      <c r="U158" s="53">
        <v>8550422</v>
      </c>
      <c r="V158" s="68">
        <v>12059422</v>
      </c>
      <c r="W158" s="68">
        <v>55074283</v>
      </c>
    </row>
    <row r="159" spans="1:23" ht="16.5">
      <c r="A159" s="34"/>
      <c r="B159" s="35" t="s">
        <v>294</v>
      </c>
      <c r="C159" s="36"/>
      <c r="D159" s="54">
        <f>SUM(D153:D158)</f>
        <v>937524618</v>
      </c>
      <c r="E159" s="55">
        <f>SUM(E153:E158)</f>
        <v>913788958</v>
      </c>
      <c r="F159" s="55">
        <f>SUM(F153:F158)</f>
        <v>769145774</v>
      </c>
      <c r="G159" s="7">
        <f t="shared" si="30"/>
        <v>0.8417105145190428</v>
      </c>
      <c r="H159" s="69">
        <f aca="true" t="shared" si="32" ref="H159:W159">SUM(H153:H158)</f>
        <v>47233579</v>
      </c>
      <c r="I159" s="55">
        <f t="shared" si="32"/>
        <v>64110023</v>
      </c>
      <c r="J159" s="70">
        <f t="shared" si="32"/>
        <v>72612207</v>
      </c>
      <c r="K159" s="70">
        <f t="shared" si="32"/>
        <v>183955809</v>
      </c>
      <c r="L159" s="69">
        <f t="shared" si="32"/>
        <v>69053100</v>
      </c>
      <c r="M159" s="55">
        <f t="shared" si="32"/>
        <v>58420427</v>
      </c>
      <c r="N159" s="70">
        <f t="shared" si="32"/>
        <v>62914506</v>
      </c>
      <c r="O159" s="70">
        <f t="shared" si="32"/>
        <v>190388033</v>
      </c>
      <c r="P159" s="69">
        <f t="shared" si="32"/>
        <v>62890315</v>
      </c>
      <c r="Q159" s="55">
        <f t="shared" si="32"/>
        <v>65123463</v>
      </c>
      <c r="R159" s="70">
        <f t="shared" si="32"/>
        <v>69897738</v>
      </c>
      <c r="S159" s="70">
        <f t="shared" si="32"/>
        <v>197911516</v>
      </c>
      <c r="T159" s="69">
        <f t="shared" si="32"/>
        <v>74348102</v>
      </c>
      <c r="U159" s="55">
        <f t="shared" si="32"/>
        <v>52470040</v>
      </c>
      <c r="V159" s="70">
        <f t="shared" si="32"/>
        <v>70072274</v>
      </c>
      <c r="W159" s="70">
        <f t="shared" si="32"/>
        <v>196890416</v>
      </c>
    </row>
    <row r="160" spans="1:23" ht="12.75">
      <c r="A160" s="31" t="s">
        <v>25</v>
      </c>
      <c r="B160" s="32" t="s">
        <v>295</v>
      </c>
      <c r="C160" s="33" t="s">
        <v>296</v>
      </c>
      <c r="D160" s="52">
        <v>31099760</v>
      </c>
      <c r="E160" s="53">
        <v>39453090</v>
      </c>
      <c r="F160" s="53">
        <v>20012223</v>
      </c>
      <c r="G160" s="6">
        <f t="shared" si="30"/>
        <v>0.5072409537503907</v>
      </c>
      <c r="H160" s="67">
        <v>1087589</v>
      </c>
      <c r="I160" s="53">
        <v>1561330</v>
      </c>
      <c r="J160" s="68">
        <v>1920724</v>
      </c>
      <c r="K160" s="68">
        <v>4569643</v>
      </c>
      <c r="L160" s="67">
        <v>1112574</v>
      </c>
      <c r="M160" s="53">
        <v>1554957</v>
      </c>
      <c r="N160" s="68">
        <v>1948598</v>
      </c>
      <c r="O160" s="68">
        <v>4616129</v>
      </c>
      <c r="P160" s="67">
        <v>1120227</v>
      </c>
      <c r="Q160" s="53">
        <v>1461969</v>
      </c>
      <c r="R160" s="68">
        <v>1907613</v>
      </c>
      <c r="S160" s="68">
        <v>4489809</v>
      </c>
      <c r="T160" s="67">
        <v>1961199</v>
      </c>
      <c r="U160" s="53">
        <v>1587975</v>
      </c>
      <c r="V160" s="68">
        <v>2787468</v>
      </c>
      <c r="W160" s="68">
        <v>6336642</v>
      </c>
    </row>
    <row r="161" spans="1:23" ht="12.75">
      <c r="A161" s="31" t="s">
        <v>25</v>
      </c>
      <c r="B161" s="32" t="s">
        <v>297</v>
      </c>
      <c r="C161" s="33" t="s">
        <v>298</v>
      </c>
      <c r="D161" s="52">
        <v>83830000</v>
      </c>
      <c r="E161" s="53">
        <v>62566000</v>
      </c>
      <c r="F161" s="53">
        <v>218600496</v>
      </c>
      <c r="G161" s="6">
        <f t="shared" si="30"/>
        <v>3.493918358213726</v>
      </c>
      <c r="H161" s="67">
        <v>2490832</v>
      </c>
      <c r="I161" s="53">
        <v>4490411</v>
      </c>
      <c r="J161" s="68">
        <v>3715745</v>
      </c>
      <c r="K161" s="68">
        <v>10696988</v>
      </c>
      <c r="L161" s="67">
        <v>3211356</v>
      </c>
      <c r="M161" s="53">
        <v>3387168</v>
      </c>
      <c r="N161" s="68">
        <v>3715745</v>
      </c>
      <c r="O161" s="68">
        <v>10314269</v>
      </c>
      <c r="P161" s="67">
        <v>3715745</v>
      </c>
      <c r="Q161" s="53">
        <v>6775931</v>
      </c>
      <c r="R161" s="68">
        <v>5199454</v>
      </c>
      <c r="S161" s="68">
        <v>15691130</v>
      </c>
      <c r="T161" s="67">
        <v>7525798</v>
      </c>
      <c r="U161" s="53">
        <v>6699544</v>
      </c>
      <c r="V161" s="68">
        <v>167672767</v>
      </c>
      <c r="W161" s="68">
        <v>181898109</v>
      </c>
    </row>
    <row r="162" spans="1:23" ht="12.75">
      <c r="A162" s="31" t="s">
        <v>25</v>
      </c>
      <c r="B162" s="32" t="s">
        <v>299</v>
      </c>
      <c r="C162" s="33" t="s">
        <v>300</v>
      </c>
      <c r="D162" s="52">
        <v>19154210</v>
      </c>
      <c r="E162" s="53">
        <v>19154000</v>
      </c>
      <c r="F162" s="53">
        <v>17944421</v>
      </c>
      <c r="G162" s="6">
        <f t="shared" si="30"/>
        <v>0.9368497963871776</v>
      </c>
      <c r="H162" s="67">
        <v>652740</v>
      </c>
      <c r="I162" s="53">
        <v>460198</v>
      </c>
      <c r="J162" s="68">
        <v>468553</v>
      </c>
      <c r="K162" s="68">
        <v>1581491</v>
      </c>
      <c r="L162" s="67">
        <v>349532</v>
      </c>
      <c r="M162" s="53">
        <v>802676</v>
      </c>
      <c r="N162" s="68">
        <v>1293551</v>
      </c>
      <c r="O162" s="68">
        <v>2445759</v>
      </c>
      <c r="P162" s="67">
        <v>747584</v>
      </c>
      <c r="Q162" s="53">
        <v>764505</v>
      </c>
      <c r="R162" s="68">
        <v>3107616</v>
      </c>
      <c r="S162" s="68">
        <v>4619705</v>
      </c>
      <c r="T162" s="67">
        <v>3120717</v>
      </c>
      <c r="U162" s="53">
        <v>3125717</v>
      </c>
      <c r="V162" s="68">
        <v>3051032</v>
      </c>
      <c r="W162" s="68">
        <v>9297466</v>
      </c>
    </row>
    <row r="163" spans="1:23" ht="12.75">
      <c r="A163" s="31" t="s">
        <v>25</v>
      </c>
      <c r="B163" s="32" t="s">
        <v>301</v>
      </c>
      <c r="C163" s="33" t="s">
        <v>302</v>
      </c>
      <c r="D163" s="52">
        <v>56034000</v>
      </c>
      <c r="E163" s="53">
        <v>69673704</v>
      </c>
      <c r="F163" s="53">
        <v>47195360</v>
      </c>
      <c r="G163" s="6">
        <f t="shared" si="30"/>
        <v>0.6773769340582209</v>
      </c>
      <c r="H163" s="67">
        <v>4091189</v>
      </c>
      <c r="I163" s="53">
        <v>5448785</v>
      </c>
      <c r="J163" s="68">
        <v>3143531</v>
      </c>
      <c r="K163" s="68">
        <v>12683505</v>
      </c>
      <c r="L163" s="67">
        <v>3889392</v>
      </c>
      <c r="M163" s="53">
        <v>3569274</v>
      </c>
      <c r="N163" s="68">
        <v>5389996</v>
      </c>
      <c r="O163" s="68">
        <v>12848662</v>
      </c>
      <c r="P163" s="67">
        <v>1527966</v>
      </c>
      <c r="Q163" s="53">
        <v>801334</v>
      </c>
      <c r="R163" s="68">
        <v>4949215</v>
      </c>
      <c r="S163" s="68">
        <v>7278515</v>
      </c>
      <c r="T163" s="67">
        <v>4205254</v>
      </c>
      <c r="U163" s="53">
        <v>4766557</v>
      </c>
      <c r="V163" s="68">
        <v>5412867</v>
      </c>
      <c r="W163" s="68">
        <v>14384678</v>
      </c>
    </row>
    <row r="164" spans="1:23" ht="12.75">
      <c r="A164" s="31" t="s">
        <v>25</v>
      </c>
      <c r="B164" s="32" t="s">
        <v>303</v>
      </c>
      <c r="C164" s="33" t="s">
        <v>304</v>
      </c>
      <c r="D164" s="52">
        <v>48327398</v>
      </c>
      <c r="E164" s="53">
        <v>47612621</v>
      </c>
      <c r="F164" s="53">
        <v>60012130</v>
      </c>
      <c r="G164" s="6">
        <f t="shared" si="30"/>
        <v>1.260424835675398</v>
      </c>
      <c r="H164" s="67">
        <v>4144329</v>
      </c>
      <c r="I164" s="53">
        <v>3840647</v>
      </c>
      <c r="J164" s="68">
        <v>5083608</v>
      </c>
      <c r="K164" s="68">
        <v>13068584</v>
      </c>
      <c r="L164" s="67">
        <v>2239702</v>
      </c>
      <c r="M164" s="53">
        <v>3600454</v>
      </c>
      <c r="N164" s="68">
        <v>6531444</v>
      </c>
      <c r="O164" s="68">
        <v>12371600</v>
      </c>
      <c r="P164" s="67">
        <v>4075621</v>
      </c>
      <c r="Q164" s="53">
        <v>8039767</v>
      </c>
      <c r="R164" s="68">
        <v>9850742</v>
      </c>
      <c r="S164" s="68">
        <v>21966130</v>
      </c>
      <c r="T164" s="67">
        <v>5607983</v>
      </c>
      <c r="U164" s="53">
        <v>4652220</v>
      </c>
      <c r="V164" s="68">
        <v>2345613</v>
      </c>
      <c r="W164" s="68">
        <v>12605816</v>
      </c>
    </row>
    <row r="165" spans="1:23" ht="12.75">
      <c r="A165" s="31" t="s">
        <v>44</v>
      </c>
      <c r="B165" s="32" t="s">
        <v>305</v>
      </c>
      <c r="C165" s="33" t="s">
        <v>306</v>
      </c>
      <c r="D165" s="52">
        <v>173659626</v>
      </c>
      <c r="E165" s="53">
        <v>169135595</v>
      </c>
      <c r="F165" s="53">
        <v>103874419</v>
      </c>
      <c r="G165" s="6">
        <f t="shared" si="30"/>
        <v>0.6141487780854172</v>
      </c>
      <c r="H165" s="67">
        <v>7619223</v>
      </c>
      <c r="I165" s="53">
        <v>6273011</v>
      </c>
      <c r="J165" s="68">
        <v>6260451</v>
      </c>
      <c r="K165" s="68">
        <v>20152685</v>
      </c>
      <c r="L165" s="67">
        <v>6539254</v>
      </c>
      <c r="M165" s="53">
        <v>7386581</v>
      </c>
      <c r="N165" s="68">
        <v>13370912</v>
      </c>
      <c r="O165" s="68">
        <v>27296747</v>
      </c>
      <c r="P165" s="67">
        <v>7815374</v>
      </c>
      <c r="Q165" s="53">
        <v>7474383</v>
      </c>
      <c r="R165" s="68">
        <v>16876315</v>
      </c>
      <c r="S165" s="68">
        <v>32166072</v>
      </c>
      <c r="T165" s="67">
        <v>7006802</v>
      </c>
      <c r="U165" s="53">
        <v>9010366</v>
      </c>
      <c r="V165" s="68">
        <v>8241747</v>
      </c>
      <c r="W165" s="68">
        <v>24258915</v>
      </c>
    </row>
    <row r="166" spans="1:23" ht="16.5">
      <c r="A166" s="34"/>
      <c r="B166" s="35" t="s">
        <v>307</v>
      </c>
      <c r="C166" s="36"/>
      <c r="D166" s="54">
        <f>SUM(D160:D165)</f>
        <v>412104994</v>
      </c>
      <c r="E166" s="55">
        <f>SUM(E160:E165)</f>
        <v>407595010</v>
      </c>
      <c r="F166" s="55">
        <f>SUM(F160:F165)</f>
        <v>467639049</v>
      </c>
      <c r="G166" s="7">
        <f t="shared" si="30"/>
        <v>1.1473129884489999</v>
      </c>
      <c r="H166" s="69">
        <f aca="true" t="shared" si="33" ref="H166:W166">SUM(H160:H165)</f>
        <v>20085902</v>
      </c>
      <c r="I166" s="55">
        <f t="shared" si="33"/>
        <v>22074382</v>
      </c>
      <c r="J166" s="70">
        <f t="shared" si="33"/>
        <v>20592612</v>
      </c>
      <c r="K166" s="70">
        <f t="shared" si="33"/>
        <v>62752896</v>
      </c>
      <c r="L166" s="69">
        <f t="shared" si="33"/>
        <v>17341810</v>
      </c>
      <c r="M166" s="55">
        <f t="shared" si="33"/>
        <v>20301110</v>
      </c>
      <c r="N166" s="70">
        <f t="shared" si="33"/>
        <v>32250246</v>
      </c>
      <c r="O166" s="70">
        <f t="shared" si="33"/>
        <v>69893166</v>
      </c>
      <c r="P166" s="69">
        <f t="shared" si="33"/>
        <v>19002517</v>
      </c>
      <c r="Q166" s="55">
        <f t="shared" si="33"/>
        <v>25317889</v>
      </c>
      <c r="R166" s="70">
        <f t="shared" si="33"/>
        <v>41890955</v>
      </c>
      <c r="S166" s="70">
        <f t="shared" si="33"/>
        <v>86211361</v>
      </c>
      <c r="T166" s="69">
        <f t="shared" si="33"/>
        <v>29427753</v>
      </c>
      <c r="U166" s="55">
        <f t="shared" si="33"/>
        <v>29842379</v>
      </c>
      <c r="V166" s="70">
        <f t="shared" si="33"/>
        <v>189511494</v>
      </c>
      <c r="W166" s="70">
        <f t="shared" si="33"/>
        <v>248781626</v>
      </c>
    </row>
    <row r="167" spans="1:23" ht="12.75">
      <c r="A167" s="31" t="s">
        <v>25</v>
      </c>
      <c r="B167" s="32" t="s">
        <v>308</v>
      </c>
      <c r="C167" s="33" t="s">
        <v>309</v>
      </c>
      <c r="D167" s="52">
        <v>37460134</v>
      </c>
      <c r="E167" s="53">
        <v>38575131</v>
      </c>
      <c r="F167" s="53">
        <v>86541140</v>
      </c>
      <c r="G167" s="6">
        <f t="shared" si="30"/>
        <v>2.2434438395037466</v>
      </c>
      <c r="H167" s="67">
        <v>13267059</v>
      </c>
      <c r="I167" s="53">
        <v>2449395</v>
      </c>
      <c r="J167" s="68">
        <v>13506448</v>
      </c>
      <c r="K167" s="68">
        <v>29222902</v>
      </c>
      <c r="L167" s="67">
        <v>3293519</v>
      </c>
      <c r="M167" s="53">
        <v>12274877</v>
      </c>
      <c r="N167" s="68">
        <v>9337068</v>
      </c>
      <c r="O167" s="68">
        <v>24905464</v>
      </c>
      <c r="P167" s="67">
        <v>2645985</v>
      </c>
      <c r="Q167" s="53">
        <v>7072641</v>
      </c>
      <c r="R167" s="68">
        <v>7062949</v>
      </c>
      <c r="S167" s="68">
        <v>16781575</v>
      </c>
      <c r="T167" s="67">
        <v>9297715</v>
      </c>
      <c r="U167" s="53">
        <v>3185195</v>
      </c>
      <c r="V167" s="68">
        <v>3148289</v>
      </c>
      <c r="W167" s="68">
        <v>15631199</v>
      </c>
    </row>
    <row r="168" spans="1:23" ht="12.75">
      <c r="A168" s="31" t="s">
        <v>25</v>
      </c>
      <c r="B168" s="32" t="s">
        <v>310</v>
      </c>
      <c r="C168" s="33" t="s">
        <v>311</v>
      </c>
      <c r="D168" s="52">
        <v>1614488900</v>
      </c>
      <c r="E168" s="53">
        <v>1719174102</v>
      </c>
      <c r="F168" s="53">
        <v>1679844776</v>
      </c>
      <c r="G168" s="6">
        <f t="shared" si="30"/>
        <v>0.9771231279285523</v>
      </c>
      <c r="H168" s="67">
        <v>125818246</v>
      </c>
      <c r="I168" s="53">
        <v>138162335</v>
      </c>
      <c r="J168" s="68">
        <v>127826580</v>
      </c>
      <c r="K168" s="68">
        <v>391807161</v>
      </c>
      <c r="L168" s="67">
        <v>127265152</v>
      </c>
      <c r="M168" s="53">
        <v>123387052</v>
      </c>
      <c r="N168" s="68">
        <v>131124821</v>
      </c>
      <c r="O168" s="68">
        <v>381777025</v>
      </c>
      <c r="P168" s="67">
        <v>204054872</v>
      </c>
      <c r="Q168" s="53">
        <v>133315816</v>
      </c>
      <c r="R168" s="68">
        <v>142070631</v>
      </c>
      <c r="S168" s="68">
        <v>479441319</v>
      </c>
      <c r="T168" s="67">
        <v>138531936</v>
      </c>
      <c r="U168" s="53">
        <v>137491171</v>
      </c>
      <c r="V168" s="68">
        <v>150796164</v>
      </c>
      <c r="W168" s="68">
        <v>426819271</v>
      </c>
    </row>
    <row r="169" spans="1:23" ht="12.75">
      <c r="A169" s="31" t="s">
        <v>25</v>
      </c>
      <c r="B169" s="32" t="s">
        <v>312</v>
      </c>
      <c r="C169" s="33" t="s">
        <v>313</v>
      </c>
      <c r="D169" s="52">
        <v>16956342</v>
      </c>
      <c r="E169" s="53">
        <v>46826000</v>
      </c>
      <c r="F169" s="53">
        <v>21706388</v>
      </c>
      <c r="G169" s="6">
        <f t="shared" si="30"/>
        <v>0.46355417930209714</v>
      </c>
      <c r="H169" s="67">
        <v>2611858</v>
      </c>
      <c r="I169" s="53">
        <v>2626854</v>
      </c>
      <c r="J169" s="68">
        <v>2920984</v>
      </c>
      <c r="K169" s="68">
        <v>8159696</v>
      </c>
      <c r="L169" s="67">
        <v>1399574</v>
      </c>
      <c r="M169" s="53">
        <v>1343371</v>
      </c>
      <c r="N169" s="68">
        <v>2607305</v>
      </c>
      <c r="O169" s="68">
        <v>5350250</v>
      </c>
      <c r="P169" s="67">
        <v>1152668</v>
      </c>
      <c r="Q169" s="53">
        <v>1387408</v>
      </c>
      <c r="R169" s="68">
        <v>1404779</v>
      </c>
      <c r="S169" s="68">
        <v>3944855</v>
      </c>
      <c r="T169" s="67">
        <v>1220651</v>
      </c>
      <c r="U169" s="53">
        <v>1557964</v>
      </c>
      <c r="V169" s="68">
        <v>1472972</v>
      </c>
      <c r="W169" s="68">
        <v>4251587</v>
      </c>
    </row>
    <row r="170" spans="1:23" ht="12.75">
      <c r="A170" s="31" t="s">
        <v>25</v>
      </c>
      <c r="B170" s="32" t="s">
        <v>314</v>
      </c>
      <c r="C170" s="33" t="s">
        <v>315</v>
      </c>
      <c r="D170" s="52">
        <v>153743380</v>
      </c>
      <c r="E170" s="53">
        <v>157651793</v>
      </c>
      <c r="F170" s="53">
        <v>148067628</v>
      </c>
      <c r="G170" s="6">
        <f t="shared" si="30"/>
        <v>0.9392067491423963</v>
      </c>
      <c r="H170" s="67">
        <v>13547029</v>
      </c>
      <c r="I170" s="53">
        <v>12265423</v>
      </c>
      <c r="J170" s="68">
        <v>11770566</v>
      </c>
      <c r="K170" s="68">
        <v>37583018</v>
      </c>
      <c r="L170" s="67">
        <v>10040564</v>
      </c>
      <c r="M170" s="53">
        <v>10884954</v>
      </c>
      <c r="N170" s="68">
        <v>12974054</v>
      </c>
      <c r="O170" s="68">
        <v>33899572</v>
      </c>
      <c r="P170" s="67">
        <v>12395300</v>
      </c>
      <c r="Q170" s="53">
        <v>11219982</v>
      </c>
      <c r="R170" s="68">
        <v>12127419</v>
      </c>
      <c r="S170" s="68">
        <v>35742701</v>
      </c>
      <c r="T170" s="67">
        <v>13164107</v>
      </c>
      <c r="U170" s="53">
        <v>12465308</v>
      </c>
      <c r="V170" s="68">
        <v>15212922</v>
      </c>
      <c r="W170" s="68">
        <v>40842337</v>
      </c>
    </row>
    <row r="171" spans="1:23" ht="12.75">
      <c r="A171" s="31" t="s">
        <v>25</v>
      </c>
      <c r="B171" s="32" t="s">
        <v>316</v>
      </c>
      <c r="C171" s="33" t="s">
        <v>317</v>
      </c>
      <c r="D171" s="52">
        <v>57036610</v>
      </c>
      <c r="E171" s="53">
        <v>44294785</v>
      </c>
      <c r="F171" s="53">
        <v>31253780</v>
      </c>
      <c r="G171" s="6">
        <f t="shared" si="30"/>
        <v>0.7055859961844266</v>
      </c>
      <c r="H171" s="67">
        <v>4516861</v>
      </c>
      <c r="I171" s="53">
        <v>3930198</v>
      </c>
      <c r="J171" s="68">
        <v>318409</v>
      </c>
      <c r="K171" s="68">
        <v>8765468</v>
      </c>
      <c r="L171" s="67">
        <v>217270</v>
      </c>
      <c r="M171" s="53">
        <v>1773273</v>
      </c>
      <c r="N171" s="68">
        <v>8471741</v>
      </c>
      <c r="O171" s="68">
        <v>10462284</v>
      </c>
      <c r="P171" s="67">
        <v>2065167</v>
      </c>
      <c r="Q171" s="53">
        <v>1938798</v>
      </c>
      <c r="R171" s="68">
        <v>1991416</v>
      </c>
      <c r="S171" s="68">
        <v>5995381</v>
      </c>
      <c r="T171" s="67">
        <v>1724080</v>
      </c>
      <c r="U171" s="53">
        <v>2380723</v>
      </c>
      <c r="V171" s="68">
        <v>1925844</v>
      </c>
      <c r="W171" s="68">
        <v>6030647</v>
      </c>
    </row>
    <row r="172" spans="1:23" ht="12.75">
      <c r="A172" s="31" t="s">
        <v>25</v>
      </c>
      <c r="B172" s="32" t="s">
        <v>318</v>
      </c>
      <c r="C172" s="33" t="s">
        <v>319</v>
      </c>
      <c r="D172" s="52">
        <v>61834693</v>
      </c>
      <c r="E172" s="53">
        <v>48223000</v>
      </c>
      <c r="F172" s="53">
        <v>55950589</v>
      </c>
      <c r="G172" s="6">
        <f t="shared" si="30"/>
        <v>1.160246956846318</v>
      </c>
      <c r="H172" s="67">
        <v>3940563</v>
      </c>
      <c r="I172" s="53">
        <v>4596129</v>
      </c>
      <c r="J172" s="68">
        <v>5145540</v>
      </c>
      <c r="K172" s="68">
        <v>13682232</v>
      </c>
      <c r="L172" s="67">
        <v>3991038</v>
      </c>
      <c r="M172" s="53">
        <v>6457955</v>
      </c>
      <c r="N172" s="68">
        <v>4092321</v>
      </c>
      <c r="O172" s="68">
        <v>14541314</v>
      </c>
      <c r="P172" s="67">
        <v>3394165</v>
      </c>
      <c r="Q172" s="53">
        <v>3719832</v>
      </c>
      <c r="R172" s="68">
        <v>3449146</v>
      </c>
      <c r="S172" s="68">
        <v>10563143</v>
      </c>
      <c r="T172" s="67">
        <v>5948694</v>
      </c>
      <c r="U172" s="53">
        <v>4935636</v>
      </c>
      <c r="V172" s="68">
        <v>6279570</v>
      </c>
      <c r="W172" s="68">
        <v>17163900</v>
      </c>
    </row>
    <row r="173" spans="1:23" ht="12.75">
      <c r="A173" s="31" t="s">
        <v>44</v>
      </c>
      <c r="B173" s="32" t="s">
        <v>320</v>
      </c>
      <c r="C173" s="33" t="s">
        <v>321</v>
      </c>
      <c r="D173" s="52">
        <v>353423030</v>
      </c>
      <c r="E173" s="53">
        <v>437204906</v>
      </c>
      <c r="F173" s="53">
        <v>333442086</v>
      </c>
      <c r="G173" s="6">
        <f t="shared" si="30"/>
        <v>0.7626677592680079</v>
      </c>
      <c r="H173" s="67">
        <v>17748612</v>
      </c>
      <c r="I173" s="53">
        <v>25082897</v>
      </c>
      <c r="J173" s="68">
        <v>24059062</v>
      </c>
      <c r="K173" s="68">
        <v>66890571</v>
      </c>
      <c r="L173" s="67">
        <v>27143560</v>
      </c>
      <c r="M173" s="53">
        <v>28923705</v>
      </c>
      <c r="N173" s="68">
        <v>29195118</v>
      </c>
      <c r="O173" s="68">
        <v>85262383</v>
      </c>
      <c r="P173" s="67">
        <v>30786476</v>
      </c>
      <c r="Q173" s="53">
        <v>28603287</v>
      </c>
      <c r="R173" s="68">
        <v>23564032</v>
      </c>
      <c r="S173" s="68">
        <v>82953795</v>
      </c>
      <c r="T173" s="67">
        <v>28924131</v>
      </c>
      <c r="U173" s="53">
        <v>31715925</v>
      </c>
      <c r="V173" s="68">
        <v>37695281</v>
      </c>
      <c r="W173" s="68">
        <v>98335337</v>
      </c>
    </row>
    <row r="174" spans="1:23" ht="16.5">
      <c r="A174" s="48"/>
      <c r="B174" s="85" t="s">
        <v>322</v>
      </c>
      <c r="C174" s="86"/>
      <c r="D174" s="65">
        <f>SUM(D167:D173)</f>
        <v>2294943089</v>
      </c>
      <c r="E174" s="79">
        <f>SUM(E167:E173)</f>
        <v>2491949717</v>
      </c>
      <c r="F174" s="79">
        <f>SUM(F167:F173)</f>
        <v>2356806387</v>
      </c>
      <c r="G174" s="87">
        <f t="shared" si="30"/>
        <v>0.9457680349334272</v>
      </c>
      <c r="H174" s="78">
        <f aca="true" t="shared" si="34" ref="H174:W174">SUM(H167:H173)</f>
        <v>181450228</v>
      </c>
      <c r="I174" s="79">
        <f t="shared" si="34"/>
        <v>189113231</v>
      </c>
      <c r="J174" s="80">
        <f t="shared" si="34"/>
        <v>185547589</v>
      </c>
      <c r="K174" s="80">
        <f t="shared" si="34"/>
        <v>556111048</v>
      </c>
      <c r="L174" s="78">
        <f t="shared" si="34"/>
        <v>173350677</v>
      </c>
      <c r="M174" s="79">
        <f t="shared" si="34"/>
        <v>185045187</v>
      </c>
      <c r="N174" s="80">
        <f t="shared" si="34"/>
        <v>197802428</v>
      </c>
      <c r="O174" s="80">
        <f t="shared" si="34"/>
        <v>556198292</v>
      </c>
      <c r="P174" s="78">
        <f t="shared" si="34"/>
        <v>256494633</v>
      </c>
      <c r="Q174" s="79">
        <f t="shared" si="34"/>
        <v>187257764</v>
      </c>
      <c r="R174" s="80">
        <f t="shared" si="34"/>
        <v>191670372</v>
      </c>
      <c r="S174" s="80">
        <f t="shared" si="34"/>
        <v>635422769</v>
      </c>
      <c r="T174" s="78">
        <f t="shared" si="34"/>
        <v>198811314</v>
      </c>
      <c r="U174" s="79">
        <f t="shared" si="34"/>
        <v>193731922</v>
      </c>
      <c r="V174" s="80">
        <f t="shared" si="34"/>
        <v>216531042</v>
      </c>
      <c r="W174" s="80">
        <f t="shared" si="34"/>
        <v>609074278</v>
      </c>
    </row>
    <row r="175" spans="1:23" ht="12.75">
      <c r="A175" s="31" t="s">
        <v>25</v>
      </c>
      <c r="B175" s="32" t="s">
        <v>323</v>
      </c>
      <c r="C175" s="33" t="s">
        <v>324</v>
      </c>
      <c r="D175" s="52">
        <v>100934579</v>
      </c>
      <c r="E175" s="53">
        <v>90968580</v>
      </c>
      <c r="F175" s="53">
        <v>75162819</v>
      </c>
      <c r="G175" s="6">
        <f t="shared" si="30"/>
        <v>0.8262503273108144</v>
      </c>
      <c r="H175" s="67">
        <v>5834943</v>
      </c>
      <c r="I175" s="53">
        <v>5881020</v>
      </c>
      <c r="J175" s="68">
        <v>5739052</v>
      </c>
      <c r="K175" s="68">
        <v>17455015</v>
      </c>
      <c r="L175" s="67">
        <v>5223540</v>
      </c>
      <c r="M175" s="53">
        <v>6682091</v>
      </c>
      <c r="N175" s="68">
        <v>9150600</v>
      </c>
      <c r="O175" s="68">
        <v>21056231</v>
      </c>
      <c r="P175" s="67">
        <v>6094775</v>
      </c>
      <c r="Q175" s="53">
        <v>7838586</v>
      </c>
      <c r="R175" s="68">
        <v>8009013</v>
      </c>
      <c r="S175" s="68">
        <v>21942374</v>
      </c>
      <c r="T175" s="67">
        <v>5945020</v>
      </c>
      <c r="U175" s="53">
        <v>5328086</v>
      </c>
      <c r="V175" s="68">
        <v>3436093</v>
      </c>
      <c r="W175" s="68">
        <v>14709199</v>
      </c>
    </row>
    <row r="176" spans="1:23" ht="12.75">
      <c r="A176" s="31" t="s">
        <v>25</v>
      </c>
      <c r="B176" s="32" t="s">
        <v>325</v>
      </c>
      <c r="C176" s="33" t="s">
        <v>326</v>
      </c>
      <c r="D176" s="52">
        <v>682121466</v>
      </c>
      <c r="E176" s="53">
        <v>690900685</v>
      </c>
      <c r="F176" s="53">
        <v>652090282</v>
      </c>
      <c r="G176" s="6">
        <f t="shared" si="30"/>
        <v>0.9438263648558982</v>
      </c>
      <c r="H176" s="67">
        <v>53818357</v>
      </c>
      <c r="I176" s="53">
        <v>55771733</v>
      </c>
      <c r="J176" s="68">
        <v>50383211</v>
      </c>
      <c r="K176" s="68">
        <v>159973301</v>
      </c>
      <c r="L176" s="67">
        <v>47998309</v>
      </c>
      <c r="M176" s="53">
        <v>46844404</v>
      </c>
      <c r="N176" s="68">
        <v>65734222</v>
      </c>
      <c r="O176" s="68">
        <v>160576935</v>
      </c>
      <c r="P176" s="67">
        <v>53836232</v>
      </c>
      <c r="Q176" s="53">
        <v>47118596</v>
      </c>
      <c r="R176" s="68">
        <v>48079459</v>
      </c>
      <c r="S176" s="68">
        <v>149034287</v>
      </c>
      <c r="T176" s="67">
        <v>40117212</v>
      </c>
      <c r="U176" s="53">
        <v>46054954</v>
      </c>
      <c r="V176" s="68">
        <v>96333593</v>
      </c>
      <c r="W176" s="68">
        <v>182505759</v>
      </c>
    </row>
    <row r="177" spans="1:23" ht="12.75">
      <c r="A177" s="31" t="s">
        <v>25</v>
      </c>
      <c r="B177" s="32" t="s">
        <v>327</v>
      </c>
      <c r="C177" s="33" t="s">
        <v>328</v>
      </c>
      <c r="D177" s="52">
        <v>90839697</v>
      </c>
      <c r="E177" s="53">
        <v>57709009</v>
      </c>
      <c r="F177" s="53">
        <v>49393867</v>
      </c>
      <c r="G177" s="6">
        <f t="shared" si="30"/>
        <v>0.8559125837700661</v>
      </c>
      <c r="H177" s="67">
        <v>7460982</v>
      </c>
      <c r="I177" s="53">
        <v>3112065</v>
      </c>
      <c r="J177" s="68">
        <v>759847</v>
      </c>
      <c r="K177" s="68">
        <v>11332894</v>
      </c>
      <c r="L177" s="67">
        <v>4010085</v>
      </c>
      <c r="M177" s="53">
        <v>4156929</v>
      </c>
      <c r="N177" s="68">
        <v>3837446</v>
      </c>
      <c r="O177" s="68">
        <v>12004460</v>
      </c>
      <c r="P177" s="67">
        <v>4648882</v>
      </c>
      <c r="Q177" s="53">
        <v>164370</v>
      </c>
      <c r="R177" s="68">
        <v>6155942</v>
      </c>
      <c r="S177" s="68">
        <v>10969194</v>
      </c>
      <c r="T177" s="67">
        <v>3800642</v>
      </c>
      <c r="U177" s="53">
        <v>4269985</v>
      </c>
      <c r="V177" s="68">
        <v>7016692</v>
      </c>
      <c r="W177" s="68">
        <v>15087319</v>
      </c>
    </row>
    <row r="178" spans="1:23" ht="12.75">
      <c r="A178" s="31" t="s">
        <v>25</v>
      </c>
      <c r="B178" s="32" t="s">
        <v>329</v>
      </c>
      <c r="C178" s="33" t="s">
        <v>330</v>
      </c>
      <c r="D178" s="52">
        <v>31340000</v>
      </c>
      <c r="E178" s="53">
        <v>47035631</v>
      </c>
      <c r="F178" s="53">
        <v>35037967</v>
      </c>
      <c r="G178" s="6">
        <f t="shared" si="30"/>
        <v>0.7449239279898254</v>
      </c>
      <c r="H178" s="67">
        <v>4365070</v>
      </c>
      <c r="I178" s="53">
        <v>2374474</v>
      </c>
      <c r="J178" s="68">
        <v>2882884</v>
      </c>
      <c r="K178" s="68">
        <v>9622428</v>
      </c>
      <c r="L178" s="67">
        <v>2335732</v>
      </c>
      <c r="M178" s="53">
        <v>3721903</v>
      </c>
      <c r="N178" s="68">
        <v>2690557</v>
      </c>
      <c r="O178" s="68">
        <v>8748192</v>
      </c>
      <c r="P178" s="67">
        <v>2690557</v>
      </c>
      <c r="Q178" s="53">
        <v>2417778</v>
      </c>
      <c r="R178" s="68">
        <v>2690557</v>
      </c>
      <c r="S178" s="68">
        <v>7798892</v>
      </c>
      <c r="T178" s="67">
        <v>2783878</v>
      </c>
      <c r="U178" s="53">
        <v>3394020</v>
      </c>
      <c r="V178" s="68">
        <v>2690557</v>
      </c>
      <c r="W178" s="68">
        <v>8868455</v>
      </c>
    </row>
    <row r="179" spans="1:23" ht="12.75">
      <c r="A179" s="31" t="s">
        <v>44</v>
      </c>
      <c r="B179" s="32" t="s">
        <v>331</v>
      </c>
      <c r="C179" s="33" t="s">
        <v>332</v>
      </c>
      <c r="D179" s="52">
        <v>320543433</v>
      </c>
      <c r="E179" s="53">
        <v>358119449</v>
      </c>
      <c r="F179" s="53">
        <v>324717568</v>
      </c>
      <c r="G179" s="6">
        <f t="shared" si="30"/>
        <v>0.9067297766338293</v>
      </c>
      <c r="H179" s="67">
        <v>32657568</v>
      </c>
      <c r="I179" s="53">
        <v>19185176</v>
      </c>
      <c r="J179" s="68">
        <v>19690879</v>
      </c>
      <c r="K179" s="68">
        <v>71533623</v>
      </c>
      <c r="L179" s="67">
        <v>50670529</v>
      </c>
      <c r="M179" s="53">
        <v>23020555</v>
      </c>
      <c r="N179" s="68">
        <v>23065511</v>
      </c>
      <c r="O179" s="68">
        <v>96756595</v>
      </c>
      <c r="P179" s="67">
        <v>25586077</v>
      </c>
      <c r="Q179" s="53">
        <v>30583715</v>
      </c>
      <c r="R179" s="68">
        <v>28255784</v>
      </c>
      <c r="S179" s="68">
        <v>84425576</v>
      </c>
      <c r="T179" s="67">
        <v>26763182</v>
      </c>
      <c r="U179" s="53">
        <v>24746592</v>
      </c>
      <c r="V179" s="68">
        <v>20492000</v>
      </c>
      <c r="W179" s="68">
        <v>72001774</v>
      </c>
    </row>
    <row r="180" spans="1:23" ht="16.5">
      <c r="A180" s="34"/>
      <c r="B180" s="35" t="s">
        <v>333</v>
      </c>
      <c r="C180" s="36"/>
      <c r="D180" s="54">
        <f>SUM(D175:D179)</f>
        <v>1225779175</v>
      </c>
      <c r="E180" s="55">
        <f>SUM(E175:E179)</f>
        <v>1244733354</v>
      </c>
      <c r="F180" s="55">
        <f>SUM(F175:F179)</f>
        <v>1136402503</v>
      </c>
      <c r="G180" s="7">
        <f aca="true" t="shared" si="35" ref="G180:G188">IF($E180=0,0,$F180/$E180)</f>
        <v>0.9129686284601641</v>
      </c>
      <c r="H180" s="69">
        <f aca="true" t="shared" si="36" ref="H180:W180">SUM(H175:H179)</f>
        <v>104136920</v>
      </c>
      <c r="I180" s="55">
        <f t="shared" si="36"/>
        <v>86324468</v>
      </c>
      <c r="J180" s="70">
        <f t="shared" si="36"/>
        <v>79455873</v>
      </c>
      <c r="K180" s="70">
        <f t="shared" si="36"/>
        <v>269917261</v>
      </c>
      <c r="L180" s="69">
        <f t="shared" si="36"/>
        <v>110238195</v>
      </c>
      <c r="M180" s="55">
        <f t="shared" si="36"/>
        <v>84425882</v>
      </c>
      <c r="N180" s="70">
        <f t="shared" si="36"/>
        <v>104478336</v>
      </c>
      <c r="O180" s="70">
        <f t="shared" si="36"/>
        <v>299142413</v>
      </c>
      <c r="P180" s="69">
        <f t="shared" si="36"/>
        <v>92856523</v>
      </c>
      <c r="Q180" s="55">
        <f t="shared" si="36"/>
        <v>88123045</v>
      </c>
      <c r="R180" s="70">
        <f t="shared" si="36"/>
        <v>93190755</v>
      </c>
      <c r="S180" s="70">
        <f t="shared" si="36"/>
        <v>274170323</v>
      </c>
      <c r="T180" s="69">
        <f t="shared" si="36"/>
        <v>79409934</v>
      </c>
      <c r="U180" s="55">
        <f t="shared" si="36"/>
        <v>83793637</v>
      </c>
      <c r="V180" s="70">
        <f t="shared" si="36"/>
        <v>129968935</v>
      </c>
      <c r="W180" s="70">
        <f t="shared" si="36"/>
        <v>293172506</v>
      </c>
    </row>
    <row r="181" spans="1:23" ht="12.75">
      <c r="A181" s="31" t="s">
        <v>25</v>
      </c>
      <c r="B181" s="32" t="s">
        <v>334</v>
      </c>
      <c r="C181" s="33" t="s">
        <v>335</v>
      </c>
      <c r="D181" s="52">
        <v>49189000</v>
      </c>
      <c r="E181" s="53">
        <v>40238000</v>
      </c>
      <c r="F181" s="53">
        <v>35625406</v>
      </c>
      <c r="G181" s="6">
        <f t="shared" si="35"/>
        <v>0.8853672150703316</v>
      </c>
      <c r="H181" s="67">
        <v>1755985</v>
      </c>
      <c r="I181" s="53">
        <v>2318128</v>
      </c>
      <c r="J181" s="68">
        <v>3948765</v>
      </c>
      <c r="K181" s="68">
        <v>8022878</v>
      </c>
      <c r="L181" s="67">
        <v>2855827</v>
      </c>
      <c r="M181" s="53">
        <v>2426540</v>
      </c>
      <c r="N181" s="68">
        <v>5542240</v>
      </c>
      <c r="O181" s="68">
        <v>10824607</v>
      </c>
      <c r="P181" s="67">
        <v>2163611</v>
      </c>
      <c r="Q181" s="53">
        <v>2744216</v>
      </c>
      <c r="R181" s="68">
        <v>4506075</v>
      </c>
      <c r="S181" s="68">
        <v>9413902</v>
      </c>
      <c r="T181" s="67">
        <v>0</v>
      </c>
      <c r="U181" s="53">
        <v>4162548</v>
      </c>
      <c r="V181" s="68">
        <v>3201471</v>
      </c>
      <c r="W181" s="68">
        <v>7364019</v>
      </c>
    </row>
    <row r="182" spans="1:23" ht="12.75">
      <c r="A182" s="31" t="s">
        <v>25</v>
      </c>
      <c r="B182" s="32" t="s">
        <v>336</v>
      </c>
      <c r="C182" s="33" t="s">
        <v>337</v>
      </c>
      <c r="D182" s="52">
        <v>25046185</v>
      </c>
      <c r="E182" s="53">
        <v>25537895</v>
      </c>
      <c r="F182" s="53">
        <v>24699130</v>
      </c>
      <c r="G182" s="6">
        <f t="shared" si="35"/>
        <v>0.9671560635674945</v>
      </c>
      <c r="H182" s="67">
        <v>2114962</v>
      </c>
      <c r="I182" s="53">
        <v>1971509</v>
      </c>
      <c r="J182" s="68">
        <v>1758656</v>
      </c>
      <c r="K182" s="68">
        <v>5845127</v>
      </c>
      <c r="L182" s="67">
        <v>2383917</v>
      </c>
      <c r="M182" s="53">
        <v>2698381</v>
      </c>
      <c r="N182" s="68">
        <v>1488007</v>
      </c>
      <c r="O182" s="68">
        <v>6570305</v>
      </c>
      <c r="P182" s="67">
        <v>1931785</v>
      </c>
      <c r="Q182" s="53">
        <v>2128365</v>
      </c>
      <c r="R182" s="68">
        <v>2294376</v>
      </c>
      <c r="S182" s="68">
        <v>6354526</v>
      </c>
      <c r="T182" s="67">
        <v>1942654</v>
      </c>
      <c r="U182" s="53">
        <v>2049918</v>
      </c>
      <c r="V182" s="68">
        <v>1936600</v>
      </c>
      <c r="W182" s="68">
        <v>5929172</v>
      </c>
    </row>
    <row r="183" spans="1:23" ht="12.75">
      <c r="A183" s="31" t="s">
        <v>25</v>
      </c>
      <c r="B183" s="32" t="s">
        <v>338</v>
      </c>
      <c r="C183" s="33" t="s">
        <v>339</v>
      </c>
      <c r="D183" s="52">
        <v>296719489</v>
      </c>
      <c r="E183" s="53">
        <v>268094505</v>
      </c>
      <c r="F183" s="53">
        <v>217093819</v>
      </c>
      <c r="G183" s="6">
        <f t="shared" si="35"/>
        <v>0.8097660151594678</v>
      </c>
      <c r="H183" s="67">
        <v>18560553</v>
      </c>
      <c r="I183" s="53">
        <v>16197840</v>
      </c>
      <c r="J183" s="68">
        <v>16612850</v>
      </c>
      <c r="K183" s="68">
        <v>51371243</v>
      </c>
      <c r="L183" s="67">
        <v>15294827</v>
      </c>
      <c r="M183" s="53">
        <v>18129340</v>
      </c>
      <c r="N183" s="68">
        <v>17512147</v>
      </c>
      <c r="O183" s="68">
        <v>50936314</v>
      </c>
      <c r="P183" s="67">
        <v>16845369</v>
      </c>
      <c r="Q183" s="53">
        <v>11393279</v>
      </c>
      <c r="R183" s="68">
        <v>24589956</v>
      </c>
      <c r="S183" s="68">
        <v>52828604</v>
      </c>
      <c r="T183" s="67">
        <v>17136578</v>
      </c>
      <c r="U183" s="53">
        <v>19613349</v>
      </c>
      <c r="V183" s="68">
        <v>25207731</v>
      </c>
      <c r="W183" s="68">
        <v>61957658</v>
      </c>
    </row>
    <row r="184" spans="1:23" ht="12.75">
      <c r="A184" s="31" t="s">
        <v>25</v>
      </c>
      <c r="B184" s="32" t="s">
        <v>340</v>
      </c>
      <c r="C184" s="33" t="s">
        <v>341</v>
      </c>
      <c r="D184" s="52">
        <v>71990383</v>
      </c>
      <c r="E184" s="53">
        <v>81958378</v>
      </c>
      <c r="F184" s="53">
        <v>38285274</v>
      </c>
      <c r="G184" s="6">
        <f t="shared" si="35"/>
        <v>0.4671306940701047</v>
      </c>
      <c r="H184" s="67">
        <v>2311390</v>
      </c>
      <c r="I184" s="53">
        <v>2563062</v>
      </c>
      <c r="J184" s="68">
        <v>2761686</v>
      </c>
      <c r="K184" s="68">
        <v>7636138</v>
      </c>
      <c r="L184" s="67">
        <v>2846163</v>
      </c>
      <c r="M184" s="53">
        <v>3191065</v>
      </c>
      <c r="N184" s="68">
        <v>3034820</v>
      </c>
      <c r="O184" s="68">
        <v>9072048</v>
      </c>
      <c r="P184" s="67">
        <v>1119040</v>
      </c>
      <c r="Q184" s="53">
        <v>5142228</v>
      </c>
      <c r="R184" s="68">
        <v>2850242</v>
      </c>
      <c r="S184" s="68">
        <v>9111510</v>
      </c>
      <c r="T184" s="67">
        <v>2559570</v>
      </c>
      <c r="U184" s="53">
        <v>4379372</v>
      </c>
      <c r="V184" s="68">
        <v>5526636</v>
      </c>
      <c r="W184" s="68">
        <v>12465578</v>
      </c>
    </row>
    <row r="185" spans="1:23" ht="12.75">
      <c r="A185" s="31" t="s">
        <v>25</v>
      </c>
      <c r="B185" s="32" t="s">
        <v>342</v>
      </c>
      <c r="C185" s="33" t="s">
        <v>343</v>
      </c>
      <c r="D185" s="52">
        <v>85131000</v>
      </c>
      <c r="E185" s="53">
        <v>86600027</v>
      </c>
      <c r="F185" s="53">
        <v>99822087</v>
      </c>
      <c r="G185" s="6">
        <f t="shared" si="35"/>
        <v>1.152679629072171</v>
      </c>
      <c r="H185" s="67">
        <v>6363115</v>
      </c>
      <c r="I185" s="53">
        <v>5686671</v>
      </c>
      <c r="J185" s="68">
        <v>7734726</v>
      </c>
      <c r="K185" s="68">
        <v>19784512</v>
      </c>
      <c r="L185" s="67">
        <v>6277163</v>
      </c>
      <c r="M185" s="53">
        <v>7749166</v>
      </c>
      <c r="N185" s="68">
        <v>9132789</v>
      </c>
      <c r="O185" s="68">
        <v>23159118</v>
      </c>
      <c r="P185" s="67">
        <v>10424964</v>
      </c>
      <c r="Q185" s="53">
        <v>7937553</v>
      </c>
      <c r="R185" s="68">
        <v>8194175</v>
      </c>
      <c r="S185" s="68">
        <v>26556692</v>
      </c>
      <c r="T185" s="67">
        <v>11338752</v>
      </c>
      <c r="U185" s="53">
        <v>9897224</v>
      </c>
      <c r="V185" s="68">
        <v>9085789</v>
      </c>
      <c r="W185" s="68">
        <v>30321765</v>
      </c>
    </row>
    <row r="186" spans="1:23" ht="12.75">
      <c r="A186" s="31" t="s">
        <v>44</v>
      </c>
      <c r="B186" s="32" t="s">
        <v>344</v>
      </c>
      <c r="C186" s="33" t="s">
        <v>345</v>
      </c>
      <c r="D186" s="52">
        <v>259872696</v>
      </c>
      <c r="E186" s="53">
        <v>305675762</v>
      </c>
      <c r="F186" s="53">
        <v>235861083</v>
      </c>
      <c r="G186" s="6">
        <f t="shared" si="35"/>
        <v>0.7716054470815387</v>
      </c>
      <c r="H186" s="67">
        <v>11324143</v>
      </c>
      <c r="I186" s="53">
        <v>13328317</v>
      </c>
      <c r="J186" s="68">
        <v>12508594</v>
      </c>
      <c r="K186" s="68">
        <v>37161054</v>
      </c>
      <c r="L186" s="67">
        <v>10836920</v>
      </c>
      <c r="M186" s="53">
        <v>13842891</v>
      </c>
      <c r="N186" s="68">
        <v>40475744</v>
      </c>
      <c r="O186" s="68">
        <v>65155555</v>
      </c>
      <c r="P186" s="67">
        <v>25782076</v>
      </c>
      <c r="Q186" s="53">
        <v>8554161</v>
      </c>
      <c r="R186" s="68">
        <v>10586847</v>
      </c>
      <c r="S186" s="68">
        <v>44923084</v>
      </c>
      <c r="T186" s="67">
        <v>10586847</v>
      </c>
      <c r="U186" s="53">
        <v>31585266</v>
      </c>
      <c r="V186" s="68">
        <v>46449277</v>
      </c>
      <c r="W186" s="68">
        <v>88621390</v>
      </c>
    </row>
    <row r="187" spans="1:23" ht="16.5">
      <c r="A187" s="42"/>
      <c r="B187" s="43" t="s">
        <v>346</v>
      </c>
      <c r="C187" s="44"/>
      <c r="D187" s="61">
        <f>SUM(D181:D186)</f>
        <v>787948753</v>
      </c>
      <c r="E187" s="62">
        <f>SUM(E181:E186)</f>
        <v>808104567</v>
      </c>
      <c r="F187" s="62">
        <f>SUM(F181:F186)</f>
        <v>651386799</v>
      </c>
      <c r="G187" s="9">
        <f t="shared" si="35"/>
        <v>0.8060674640389701</v>
      </c>
      <c r="H187" s="74">
        <f aca="true" t="shared" si="37" ref="H187:W187">SUM(H181:H186)</f>
        <v>42430148</v>
      </c>
      <c r="I187" s="62">
        <f t="shared" si="37"/>
        <v>42065527</v>
      </c>
      <c r="J187" s="75">
        <f t="shared" si="37"/>
        <v>45325277</v>
      </c>
      <c r="K187" s="75">
        <f t="shared" si="37"/>
        <v>129820952</v>
      </c>
      <c r="L187" s="74">
        <f t="shared" si="37"/>
        <v>40494817</v>
      </c>
      <c r="M187" s="62">
        <f t="shared" si="37"/>
        <v>48037383</v>
      </c>
      <c r="N187" s="75">
        <f t="shared" si="37"/>
        <v>77185747</v>
      </c>
      <c r="O187" s="75">
        <f t="shared" si="37"/>
        <v>165717947</v>
      </c>
      <c r="P187" s="74">
        <f t="shared" si="37"/>
        <v>58266845</v>
      </c>
      <c r="Q187" s="62">
        <f t="shared" si="37"/>
        <v>37899802</v>
      </c>
      <c r="R187" s="75">
        <f t="shared" si="37"/>
        <v>53021671</v>
      </c>
      <c r="S187" s="75">
        <f t="shared" si="37"/>
        <v>149188318</v>
      </c>
      <c r="T187" s="74">
        <f t="shared" si="37"/>
        <v>43564401</v>
      </c>
      <c r="U187" s="62">
        <f t="shared" si="37"/>
        <v>71687677</v>
      </c>
      <c r="V187" s="75">
        <f t="shared" si="37"/>
        <v>91407504</v>
      </c>
      <c r="W187" s="75">
        <f t="shared" si="37"/>
        <v>206659582</v>
      </c>
    </row>
    <row r="188" spans="1:23" ht="16.5">
      <c r="A188" s="37"/>
      <c r="B188" s="38" t="s">
        <v>347</v>
      </c>
      <c r="C188" s="39"/>
      <c r="D188" s="56">
        <f>SUM(D116,D118:D124,D126:D133,D135:D140,D142:D146,D148:D151,D153:D158,D160:D165,D167:D173,D175:D179,D181:D186)</f>
        <v>33957898183</v>
      </c>
      <c r="E188" s="57">
        <f>SUM(E116,E118:E124,E126:E133,E135:E140,E142:E146,E148:E151,E153:E158,E160:E165,E167:E173,E175:E179,E181:E186)</f>
        <v>34603934131</v>
      </c>
      <c r="F188" s="57">
        <f>SUM(F116,F118:F124,F126:F133,F135:F140,F142:F146,F148:F151,F153:F158,F160:F165,F167:F173,F175:F179,F181:F186)</f>
        <v>32153078027</v>
      </c>
      <c r="G188" s="8">
        <f t="shared" si="35"/>
        <v>0.9291740616913151</v>
      </c>
      <c r="H188" s="71">
        <f aca="true" t="shared" si="38" ref="H188:W188">SUM(H116,H118:H124,H126:H133,H135:H140,H142:H146,H148:H151,H153:H158,H160:H165,H167:H173,H175:H179,H181:H186)</f>
        <v>2235716278</v>
      </c>
      <c r="I188" s="57">
        <f t="shared" si="38"/>
        <v>2577553178</v>
      </c>
      <c r="J188" s="72">
        <f t="shared" si="38"/>
        <v>2384689360</v>
      </c>
      <c r="K188" s="72">
        <f t="shared" si="38"/>
        <v>7197958816</v>
      </c>
      <c r="L188" s="71">
        <f t="shared" si="38"/>
        <v>2571973628</v>
      </c>
      <c r="M188" s="57">
        <f t="shared" si="38"/>
        <v>2710507824</v>
      </c>
      <c r="N188" s="72">
        <f t="shared" si="38"/>
        <v>2530279809</v>
      </c>
      <c r="O188" s="72">
        <f t="shared" si="38"/>
        <v>7812761261</v>
      </c>
      <c r="P188" s="71">
        <f t="shared" si="38"/>
        <v>2420970187</v>
      </c>
      <c r="Q188" s="57">
        <f t="shared" si="38"/>
        <v>2347526441</v>
      </c>
      <c r="R188" s="72">
        <f t="shared" si="38"/>
        <v>2473605950</v>
      </c>
      <c r="S188" s="72">
        <f t="shared" si="38"/>
        <v>7242102578</v>
      </c>
      <c r="T188" s="71">
        <f t="shared" si="38"/>
        <v>2411013386</v>
      </c>
      <c r="U188" s="57">
        <f t="shared" si="38"/>
        <v>2567712299</v>
      </c>
      <c r="V188" s="72">
        <f t="shared" si="38"/>
        <v>4921529687</v>
      </c>
      <c r="W188" s="72">
        <f t="shared" si="38"/>
        <v>9900255372</v>
      </c>
    </row>
    <row r="189" spans="1:23" ht="16.5">
      <c r="A189" s="23"/>
      <c r="B189" s="40"/>
      <c r="C189" s="41"/>
      <c r="D189" s="58"/>
      <c r="E189" s="59"/>
      <c r="F189" s="59"/>
      <c r="G189" s="28"/>
      <c r="H189" s="67"/>
      <c r="I189" s="53"/>
      <c r="J189" s="68"/>
      <c r="K189" s="68"/>
      <c r="L189" s="67"/>
      <c r="M189" s="53"/>
      <c r="N189" s="68"/>
      <c r="O189" s="68"/>
      <c r="P189" s="67"/>
      <c r="Q189" s="53"/>
      <c r="R189" s="68"/>
      <c r="S189" s="68"/>
      <c r="T189" s="67"/>
      <c r="U189" s="53"/>
      <c r="V189" s="68"/>
      <c r="W189" s="68"/>
    </row>
    <row r="190" spans="1:23" ht="16.5">
      <c r="A190" s="23"/>
      <c r="B190" s="24" t="s">
        <v>348</v>
      </c>
      <c r="C190" s="25"/>
      <c r="D190" s="60"/>
      <c r="E190" s="59"/>
      <c r="F190" s="59"/>
      <c r="G190" s="28"/>
      <c r="H190" s="67"/>
      <c r="I190" s="53"/>
      <c r="J190" s="68"/>
      <c r="K190" s="68"/>
      <c r="L190" s="67"/>
      <c r="M190" s="53"/>
      <c r="N190" s="68"/>
      <c r="O190" s="68"/>
      <c r="P190" s="67"/>
      <c r="Q190" s="53"/>
      <c r="R190" s="68"/>
      <c r="S190" s="68"/>
      <c r="T190" s="67"/>
      <c r="U190" s="53"/>
      <c r="V190" s="68"/>
      <c r="W190" s="68"/>
    </row>
    <row r="191" spans="1:23" ht="12.75">
      <c r="A191" s="31" t="s">
        <v>25</v>
      </c>
      <c r="B191" s="32" t="s">
        <v>349</v>
      </c>
      <c r="C191" s="33" t="s">
        <v>350</v>
      </c>
      <c r="D191" s="52">
        <v>135271001</v>
      </c>
      <c r="E191" s="53">
        <v>136045700</v>
      </c>
      <c r="F191" s="53">
        <v>101096214</v>
      </c>
      <c r="G191" s="6">
        <f aca="true" t="shared" si="39" ref="G191:G226">IF($E191=0,0,$F191/$E191)</f>
        <v>0.7431048096338215</v>
      </c>
      <c r="H191" s="67">
        <v>7597270</v>
      </c>
      <c r="I191" s="53">
        <v>8090881</v>
      </c>
      <c r="J191" s="68">
        <v>8827929</v>
      </c>
      <c r="K191" s="68">
        <v>24516080</v>
      </c>
      <c r="L191" s="67">
        <v>8757399</v>
      </c>
      <c r="M191" s="53">
        <v>8384547</v>
      </c>
      <c r="N191" s="68">
        <v>7197288</v>
      </c>
      <c r="O191" s="68">
        <v>24339234</v>
      </c>
      <c r="P191" s="67">
        <v>16765841</v>
      </c>
      <c r="Q191" s="53">
        <v>4684266</v>
      </c>
      <c r="R191" s="68">
        <v>7720138</v>
      </c>
      <c r="S191" s="68">
        <v>29170245</v>
      </c>
      <c r="T191" s="67">
        <v>10151230</v>
      </c>
      <c r="U191" s="53">
        <v>9030837</v>
      </c>
      <c r="V191" s="68">
        <v>3888588</v>
      </c>
      <c r="W191" s="68">
        <v>23070655</v>
      </c>
    </row>
    <row r="192" spans="1:23" ht="12.75">
      <c r="A192" s="31" t="s">
        <v>25</v>
      </c>
      <c r="B192" s="32" t="s">
        <v>351</v>
      </c>
      <c r="C192" s="33" t="s">
        <v>352</v>
      </c>
      <c r="D192" s="52">
        <v>130496848</v>
      </c>
      <c r="E192" s="53">
        <v>133910532</v>
      </c>
      <c r="F192" s="53">
        <v>110461128</v>
      </c>
      <c r="G192" s="6">
        <f t="shared" si="39"/>
        <v>0.8248875301309385</v>
      </c>
      <c r="H192" s="67">
        <v>6963779</v>
      </c>
      <c r="I192" s="53">
        <v>8685770</v>
      </c>
      <c r="J192" s="68">
        <v>8601254</v>
      </c>
      <c r="K192" s="68">
        <v>24250803</v>
      </c>
      <c r="L192" s="67">
        <v>6738226</v>
      </c>
      <c r="M192" s="53">
        <v>7542820</v>
      </c>
      <c r="N192" s="68">
        <v>22519297</v>
      </c>
      <c r="O192" s="68">
        <v>36800343</v>
      </c>
      <c r="P192" s="67">
        <v>6799749</v>
      </c>
      <c r="Q192" s="53">
        <v>6523425</v>
      </c>
      <c r="R192" s="68">
        <v>7880507</v>
      </c>
      <c r="S192" s="68">
        <v>21203681</v>
      </c>
      <c r="T192" s="67">
        <v>8239261</v>
      </c>
      <c r="U192" s="53">
        <v>9429917</v>
      </c>
      <c r="V192" s="68">
        <v>10537123</v>
      </c>
      <c r="W192" s="68">
        <v>28206301</v>
      </c>
    </row>
    <row r="193" spans="1:23" ht="12.75">
      <c r="A193" s="31" t="s">
        <v>25</v>
      </c>
      <c r="B193" s="32" t="s">
        <v>353</v>
      </c>
      <c r="C193" s="33" t="s">
        <v>354</v>
      </c>
      <c r="D193" s="52">
        <v>583503722</v>
      </c>
      <c r="E193" s="53">
        <v>583503722</v>
      </c>
      <c r="F193" s="53">
        <v>559657128</v>
      </c>
      <c r="G193" s="6">
        <f t="shared" si="39"/>
        <v>0.9591320618859737</v>
      </c>
      <c r="H193" s="67">
        <v>21979949</v>
      </c>
      <c r="I193" s="53">
        <v>74463851</v>
      </c>
      <c r="J193" s="68">
        <v>32844702</v>
      </c>
      <c r="K193" s="68">
        <v>129288502</v>
      </c>
      <c r="L193" s="67">
        <v>52601809</v>
      </c>
      <c r="M193" s="53">
        <v>60117613</v>
      </c>
      <c r="N193" s="68">
        <v>40565257</v>
      </c>
      <c r="O193" s="68">
        <v>153284679</v>
      </c>
      <c r="P193" s="67">
        <v>36772136</v>
      </c>
      <c r="Q193" s="53">
        <v>36061003</v>
      </c>
      <c r="R193" s="68">
        <v>50343021</v>
      </c>
      <c r="S193" s="68">
        <v>123176160</v>
      </c>
      <c r="T193" s="67">
        <v>42432782</v>
      </c>
      <c r="U193" s="53">
        <v>43858155</v>
      </c>
      <c r="V193" s="68">
        <v>67616850</v>
      </c>
      <c r="W193" s="68">
        <v>153907787</v>
      </c>
    </row>
    <row r="194" spans="1:23" ht="12.75">
      <c r="A194" s="31" t="s">
        <v>25</v>
      </c>
      <c r="B194" s="32" t="s">
        <v>355</v>
      </c>
      <c r="C194" s="33" t="s">
        <v>356</v>
      </c>
      <c r="D194" s="52">
        <v>339033000</v>
      </c>
      <c r="E194" s="53">
        <v>303902127</v>
      </c>
      <c r="F194" s="53">
        <v>271048176</v>
      </c>
      <c r="G194" s="6">
        <f t="shared" si="39"/>
        <v>0.8918929876394054</v>
      </c>
      <c r="H194" s="67">
        <v>20880658</v>
      </c>
      <c r="I194" s="53">
        <v>24100000</v>
      </c>
      <c r="J194" s="68">
        <v>29672300</v>
      </c>
      <c r="K194" s="68">
        <v>74652958</v>
      </c>
      <c r="L194" s="67">
        <v>22076721</v>
      </c>
      <c r="M194" s="53">
        <v>19359487</v>
      </c>
      <c r="N194" s="68">
        <v>23508606</v>
      </c>
      <c r="O194" s="68">
        <v>64944814</v>
      </c>
      <c r="P194" s="67">
        <v>16890873</v>
      </c>
      <c r="Q194" s="53">
        <v>26222200</v>
      </c>
      <c r="R194" s="68">
        <v>24765968</v>
      </c>
      <c r="S194" s="68">
        <v>67879041</v>
      </c>
      <c r="T194" s="67">
        <v>20407334</v>
      </c>
      <c r="U194" s="53">
        <v>19903000</v>
      </c>
      <c r="V194" s="68">
        <v>23261029</v>
      </c>
      <c r="W194" s="68">
        <v>63571363</v>
      </c>
    </row>
    <row r="195" spans="1:23" ht="12.75">
      <c r="A195" s="31" t="s">
        <v>25</v>
      </c>
      <c r="B195" s="32" t="s">
        <v>357</v>
      </c>
      <c r="C195" s="33" t="s">
        <v>358</v>
      </c>
      <c r="D195" s="52">
        <v>59676887</v>
      </c>
      <c r="E195" s="53">
        <v>73891840</v>
      </c>
      <c r="F195" s="53">
        <v>57195599</v>
      </c>
      <c r="G195" s="6">
        <f t="shared" si="39"/>
        <v>0.7740448607045108</v>
      </c>
      <c r="H195" s="67">
        <v>3084801</v>
      </c>
      <c r="I195" s="53">
        <v>4710204</v>
      </c>
      <c r="J195" s="68">
        <v>4781626</v>
      </c>
      <c r="K195" s="68">
        <v>12576631</v>
      </c>
      <c r="L195" s="67">
        <v>4691569</v>
      </c>
      <c r="M195" s="53">
        <v>4940151</v>
      </c>
      <c r="N195" s="68">
        <v>4710766</v>
      </c>
      <c r="O195" s="68">
        <v>14342486</v>
      </c>
      <c r="P195" s="67">
        <v>4338974</v>
      </c>
      <c r="Q195" s="53">
        <v>4671108</v>
      </c>
      <c r="R195" s="68">
        <v>4879875</v>
      </c>
      <c r="S195" s="68">
        <v>13889957</v>
      </c>
      <c r="T195" s="67">
        <v>6811823</v>
      </c>
      <c r="U195" s="53">
        <v>4980916</v>
      </c>
      <c r="V195" s="68">
        <v>4593786</v>
      </c>
      <c r="W195" s="68">
        <v>16386525</v>
      </c>
    </row>
    <row r="196" spans="1:23" ht="12.75">
      <c r="A196" s="31" t="s">
        <v>44</v>
      </c>
      <c r="B196" s="32" t="s">
        <v>359</v>
      </c>
      <c r="C196" s="33" t="s">
        <v>360</v>
      </c>
      <c r="D196" s="52">
        <v>388537977</v>
      </c>
      <c r="E196" s="53">
        <v>345214924</v>
      </c>
      <c r="F196" s="53">
        <v>534258215</v>
      </c>
      <c r="G196" s="6">
        <f t="shared" si="39"/>
        <v>1.547610424281657</v>
      </c>
      <c r="H196" s="67">
        <v>18045659</v>
      </c>
      <c r="I196" s="53">
        <v>21365097</v>
      </c>
      <c r="J196" s="68">
        <v>37485902</v>
      </c>
      <c r="K196" s="68">
        <v>76896658</v>
      </c>
      <c r="L196" s="67">
        <v>24376260</v>
      </c>
      <c r="M196" s="53">
        <v>49095035</v>
      </c>
      <c r="N196" s="68">
        <v>57302239</v>
      </c>
      <c r="O196" s="68">
        <v>130773534</v>
      </c>
      <c r="P196" s="67">
        <v>25889626</v>
      </c>
      <c r="Q196" s="53">
        <v>63683814</v>
      </c>
      <c r="R196" s="68">
        <v>43234514</v>
      </c>
      <c r="S196" s="68">
        <v>132807954</v>
      </c>
      <c r="T196" s="67">
        <v>44182345</v>
      </c>
      <c r="U196" s="53">
        <v>48073325</v>
      </c>
      <c r="V196" s="68">
        <v>101524399</v>
      </c>
      <c r="W196" s="68">
        <v>193780069</v>
      </c>
    </row>
    <row r="197" spans="1:23" ht="16.5">
      <c r="A197" s="34"/>
      <c r="B197" s="35" t="s">
        <v>361</v>
      </c>
      <c r="C197" s="36"/>
      <c r="D197" s="54">
        <f>SUM(D191:D196)</f>
        <v>1636519435</v>
      </c>
      <c r="E197" s="55">
        <f>SUM(E191:E196)</f>
        <v>1576468845</v>
      </c>
      <c r="F197" s="55">
        <f>SUM(F191:F196)</f>
        <v>1633716460</v>
      </c>
      <c r="G197" s="7">
        <f t="shared" si="39"/>
        <v>1.0363138257895608</v>
      </c>
      <c r="H197" s="69">
        <f aca="true" t="shared" si="40" ref="H197:W197">SUM(H191:H196)</f>
        <v>78552116</v>
      </c>
      <c r="I197" s="55">
        <f t="shared" si="40"/>
        <v>141415803</v>
      </c>
      <c r="J197" s="70">
        <f t="shared" si="40"/>
        <v>122213713</v>
      </c>
      <c r="K197" s="70">
        <f t="shared" si="40"/>
        <v>342181632</v>
      </c>
      <c r="L197" s="69">
        <f t="shared" si="40"/>
        <v>119241984</v>
      </c>
      <c r="M197" s="55">
        <f t="shared" si="40"/>
        <v>149439653</v>
      </c>
      <c r="N197" s="70">
        <f t="shared" si="40"/>
        <v>155803453</v>
      </c>
      <c r="O197" s="70">
        <f t="shared" si="40"/>
        <v>424485090</v>
      </c>
      <c r="P197" s="69">
        <f t="shared" si="40"/>
        <v>107457199</v>
      </c>
      <c r="Q197" s="55">
        <f t="shared" si="40"/>
        <v>141845816</v>
      </c>
      <c r="R197" s="70">
        <f t="shared" si="40"/>
        <v>138824023</v>
      </c>
      <c r="S197" s="70">
        <f t="shared" si="40"/>
        <v>388127038</v>
      </c>
      <c r="T197" s="69">
        <f t="shared" si="40"/>
        <v>132224775</v>
      </c>
      <c r="U197" s="55">
        <f t="shared" si="40"/>
        <v>135276150</v>
      </c>
      <c r="V197" s="70">
        <f t="shared" si="40"/>
        <v>211421775</v>
      </c>
      <c r="W197" s="70">
        <f t="shared" si="40"/>
        <v>478922700</v>
      </c>
    </row>
    <row r="198" spans="1:23" ht="12.75">
      <c r="A198" s="31" t="s">
        <v>25</v>
      </c>
      <c r="B198" s="32" t="s">
        <v>362</v>
      </c>
      <c r="C198" s="33" t="s">
        <v>363</v>
      </c>
      <c r="D198" s="52">
        <v>139419281</v>
      </c>
      <c r="E198" s="53">
        <v>139419281</v>
      </c>
      <c r="F198" s="53">
        <v>157411542</v>
      </c>
      <c r="G198" s="6">
        <f t="shared" si="39"/>
        <v>1.1290514545115178</v>
      </c>
      <c r="H198" s="67">
        <v>23649578</v>
      </c>
      <c r="I198" s="53">
        <v>10341846</v>
      </c>
      <c r="J198" s="68">
        <v>9879595</v>
      </c>
      <c r="K198" s="68">
        <v>43871019</v>
      </c>
      <c r="L198" s="67">
        <v>22638358</v>
      </c>
      <c r="M198" s="53">
        <v>12576837</v>
      </c>
      <c r="N198" s="68">
        <v>20028349</v>
      </c>
      <c r="O198" s="68">
        <v>55243544</v>
      </c>
      <c r="P198" s="67">
        <v>8960116</v>
      </c>
      <c r="Q198" s="53">
        <v>10967641</v>
      </c>
      <c r="R198" s="68">
        <v>10967641</v>
      </c>
      <c r="S198" s="68">
        <v>30895398</v>
      </c>
      <c r="T198" s="67">
        <v>10967641</v>
      </c>
      <c r="U198" s="53">
        <v>7210462</v>
      </c>
      <c r="V198" s="68">
        <v>9223478</v>
      </c>
      <c r="W198" s="68">
        <v>27401581</v>
      </c>
    </row>
    <row r="199" spans="1:23" ht="12.75">
      <c r="A199" s="31" t="s">
        <v>25</v>
      </c>
      <c r="B199" s="32" t="s">
        <v>364</v>
      </c>
      <c r="C199" s="33" t="s">
        <v>365</v>
      </c>
      <c r="D199" s="52">
        <v>65896334</v>
      </c>
      <c r="E199" s="53">
        <v>65896334</v>
      </c>
      <c r="F199" s="53">
        <v>74215136</v>
      </c>
      <c r="G199" s="6">
        <f t="shared" si="39"/>
        <v>1.1262407404940007</v>
      </c>
      <c r="H199" s="67">
        <v>10404296</v>
      </c>
      <c r="I199" s="53">
        <v>5590691</v>
      </c>
      <c r="J199" s="68">
        <v>4827400</v>
      </c>
      <c r="K199" s="68">
        <v>20822387</v>
      </c>
      <c r="L199" s="67">
        <v>6371952</v>
      </c>
      <c r="M199" s="53">
        <v>5137865</v>
      </c>
      <c r="N199" s="68">
        <v>5414010</v>
      </c>
      <c r="O199" s="68">
        <v>16923827</v>
      </c>
      <c r="P199" s="67">
        <v>4683883</v>
      </c>
      <c r="Q199" s="53">
        <v>5619695</v>
      </c>
      <c r="R199" s="68">
        <v>4429908</v>
      </c>
      <c r="S199" s="68">
        <v>14733486</v>
      </c>
      <c r="T199" s="67">
        <v>4429908</v>
      </c>
      <c r="U199" s="53">
        <v>8652764</v>
      </c>
      <c r="V199" s="68">
        <v>8652764</v>
      </c>
      <c r="W199" s="68">
        <v>21735436</v>
      </c>
    </row>
    <row r="200" spans="1:23" ht="12.75">
      <c r="A200" s="31" t="s">
        <v>25</v>
      </c>
      <c r="B200" s="32" t="s">
        <v>366</v>
      </c>
      <c r="C200" s="33" t="s">
        <v>367</v>
      </c>
      <c r="D200" s="52">
        <v>371239499</v>
      </c>
      <c r="E200" s="53">
        <v>371239499</v>
      </c>
      <c r="F200" s="53">
        <v>288427735</v>
      </c>
      <c r="G200" s="6">
        <f t="shared" si="39"/>
        <v>0.7769316998243229</v>
      </c>
      <c r="H200" s="67">
        <v>18081468</v>
      </c>
      <c r="I200" s="53">
        <v>18113347</v>
      </c>
      <c r="J200" s="68">
        <v>19800284</v>
      </c>
      <c r="K200" s="68">
        <v>55995099</v>
      </c>
      <c r="L200" s="67">
        <v>19800284</v>
      </c>
      <c r="M200" s="53">
        <v>25266476</v>
      </c>
      <c r="N200" s="68">
        <v>35135269</v>
      </c>
      <c r="O200" s="68">
        <v>80202029</v>
      </c>
      <c r="P200" s="67">
        <v>22944227</v>
      </c>
      <c r="Q200" s="53">
        <v>24401736</v>
      </c>
      <c r="R200" s="68">
        <v>18703549</v>
      </c>
      <c r="S200" s="68">
        <v>66049512</v>
      </c>
      <c r="T200" s="67">
        <v>24167322</v>
      </c>
      <c r="U200" s="53">
        <v>20061363</v>
      </c>
      <c r="V200" s="68">
        <v>41952410</v>
      </c>
      <c r="W200" s="68">
        <v>86181095</v>
      </c>
    </row>
    <row r="201" spans="1:23" ht="12.75">
      <c r="A201" s="31" t="s">
        <v>25</v>
      </c>
      <c r="B201" s="32" t="s">
        <v>368</v>
      </c>
      <c r="C201" s="33" t="s">
        <v>369</v>
      </c>
      <c r="D201" s="52">
        <v>608326000</v>
      </c>
      <c r="E201" s="53">
        <v>608326000</v>
      </c>
      <c r="F201" s="53">
        <v>395259515</v>
      </c>
      <c r="G201" s="6">
        <f t="shared" si="39"/>
        <v>0.6497495010898762</v>
      </c>
      <c r="H201" s="67">
        <v>17324000</v>
      </c>
      <c r="I201" s="53">
        <v>38876253</v>
      </c>
      <c r="J201" s="68">
        <v>27552172</v>
      </c>
      <c r="K201" s="68">
        <v>83752425</v>
      </c>
      <c r="L201" s="67">
        <v>31080080</v>
      </c>
      <c r="M201" s="53">
        <v>32457984</v>
      </c>
      <c r="N201" s="68">
        <v>38416683</v>
      </c>
      <c r="O201" s="68">
        <v>101954747</v>
      </c>
      <c r="P201" s="67">
        <v>34229781</v>
      </c>
      <c r="Q201" s="53">
        <v>31677661</v>
      </c>
      <c r="R201" s="68">
        <v>30485674</v>
      </c>
      <c r="S201" s="68">
        <v>96393116</v>
      </c>
      <c r="T201" s="67">
        <v>33370297</v>
      </c>
      <c r="U201" s="53">
        <v>35791402</v>
      </c>
      <c r="V201" s="68">
        <v>43997528</v>
      </c>
      <c r="W201" s="68">
        <v>113159227</v>
      </c>
    </row>
    <row r="202" spans="1:23" ht="12.75">
      <c r="A202" s="31" t="s">
        <v>44</v>
      </c>
      <c r="B202" s="32" t="s">
        <v>370</v>
      </c>
      <c r="C202" s="33" t="s">
        <v>371</v>
      </c>
      <c r="D202" s="52">
        <v>442365790</v>
      </c>
      <c r="E202" s="53">
        <v>442365790</v>
      </c>
      <c r="F202" s="53">
        <v>957292403</v>
      </c>
      <c r="G202" s="6">
        <f t="shared" si="39"/>
        <v>2.1640290109232905</v>
      </c>
      <c r="H202" s="67">
        <v>30044727</v>
      </c>
      <c r="I202" s="53">
        <v>98525511</v>
      </c>
      <c r="J202" s="68">
        <v>181354105</v>
      </c>
      <c r="K202" s="68">
        <v>309924343</v>
      </c>
      <c r="L202" s="67">
        <v>231606127</v>
      </c>
      <c r="M202" s="53">
        <v>147807014</v>
      </c>
      <c r="N202" s="68">
        <v>27336017</v>
      </c>
      <c r="O202" s="68">
        <v>406749158</v>
      </c>
      <c r="P202" s="67">
        <v>40294998</v>
      </c>
      <c r="Q202" s="53">
        <v>28470942</v>
      </c>
      <c r="R202" s="68">
        <v>33927704</v>
      </c>
      <c r="S202" s="68">
        <v>102693644</v>
      </c>
      <c r="T202" s="67">
        <v>65929281</v>
      </c>
      <c r="U202" s="53">
        <v>29397561</v>
      </c>
      <c r="V202" s="68">
        <v>42598416</v>
      </c>
      <c r="W202" s="68">
        <v>137925258</v>
      </c>
    </row>
    <row r="203" spans="1:23" ht="16.5">
      <c r="A203" s="34"/>
      <c r="B203" s="35" t="s">
        <v>372</v>
      </c>
      <c r="C203" s="36"/>
      <c r="D203" s="54">
        <f>SUM(D198:D202)</f>
        <v>1627246904</v>
      </c>
      <c r="E203" s="55">
        <f>SUM(E198:E202)</f>
        <v>1627246904</v>
      </c>
      <c r="F203" s="55">
        <f>SUM(F198:F202)</f>
        <v>1872606331</v>
      </c>
      <c r="G203" s="7">
        <f t="shared" si="39"/>
        <v>1.1507819289112624</v>
      </c>
      <c r="H203" s="69">
        <f aca="true" t="shared" si="41" ref="H203:W203">SUM(H198:H202)</f>
        <v>99504069</v>
      </c>
      <c r="I203" s="55">
        <f t="shared" si="41"/>
        <v>171447648</v>
      </c>
      <c r="J203" s="70">
        <f t="shared" si="41"/>
        <v>243413556</v>
      </c>
      <c r="K203" s="70">
        <f t="shared" si="41"/>
        <v>514365273</v>
      </c>
      <c r="L203" s="69">
        <f t="shared" si="41"/>
        <v>311496801</v>
      </c>
      <c r="M203" s="55">
        <f t="shared" si="41"/>
        <v>223246176</v>
      </c>
      <c r="N203" s="70">
        <f t="shared" si="41"/>
        <v>126330328</v>
      </c>
      <c r="O203" s="70">
        <f t="shared" si="41"/>
        <v>661073305</v>
      </c>
      <c r="P203" s="69">
        <f t="shared" si="41"/>
        <v>111113005</v>
      </c>
      <c r="Q203" s="55">
        <f t="shared" si="41"/>
        <v>101137675</v>
      </c>
      <c r="R203" s="70">
        <f t="shared" si="41"/>
        <v>98514476</v>
      </c>
      <c r="S203" s="70">
        <f t="shared" si="41"/>
        <v>310765156</v>
      </c>
      <c r="T203" s="69">
        <f t="shared" si="41"/>
        <v>138864449</v>
      </c>
      <c r="U203" s="55">
        <f t="shared" si="41"/>
        <v>101113552</v>
      </c>
      <c r="V203" s="70">
        <f t="shared" si="41"/>
        <v>146424596</v>
      </c>
      <c r="W203" s="70">
        <f t="shared" si="41"/>
        <v>386402597</v>
      </c>
    </row>
    <row r="204" spans="1:23" ht="12.75">
      <c r="A204" s="31" t="s">
        <v>25</v>
      </c>
      <c r="B204" s="32" t="s">
        <v>373</v>
      </c>
      <c r="C204" s="33" t="s">
        <v>374</v>
      </c>
      <c r="D204" s="52">
        <v>88299612</v>
      </c>
      <c r="E204" s="53">
        <v>88299612</v>
      </c>
      <c r="F204" s="53">
        <v>71451975</v>
      </c>
      <c r="G204" s="6">
        <f t="shared" si="39"/>
        <v>0.8091991955751742</v>
      </c>
      <c r="H204" s="67">
        <v>1269847</v>
      </c>
      <c r="I204" s="53">
        <v>10151250</v>
      </c>
      <c r="J204" s="68">
        <v>7445402</v>
      </c>
      <c r="K204" s="68">
        <v>18866499</v>
      </c>
      <c r="L204" s="67">
        <v>6724925</v>
      </c>
      <c r="M204" s="53">
        <v>5729290</v>
      </c>
      <c r="N204" s="68">
        <v>0</v>
      </c>
      <c r="O204" s="68">
        <v>12454215</v>
      </c>
      <c r="P204" s="67">
        <v>5924658</v>
      </c>
      <c r="Q204" s="53">
        <v>8300562</v>
      </c>
      <c r="R204" s="68">
        <v>5670790</v>
      </c>
      <c r="S204" s="68">
        <v>19896010</v>
      </c>
      <c r="T204" s="67">
        <v>6727319</v>
      </c>
      <c r="U204" s="53">
        <v>6516192</v>
      </c>
      <c r="V204" s="68">
        <v>6991740</v>
      </c>
      <c r="W204" s="68">
        <v>20235251</v>
      </c>
    </row>
    <row r="205" spans="1:23" ht="12.75">
      <c r="A205" s="31" t="s">
        <v>25</v>
      </c>
      <c r="B205" s="32" t="s">
        <v>375</v>
      </c>
      <c r="C205" s="33" t="s">
        <v>376</v>
      </c>
      <c r="D205" s="52">
        <v>57602332</v>
      </c>
      <c r="E205" s="53">
        <v>57602332</v>
      </c>
      <c r="F205" s="53">
        <v>50199257</v>
      </c>
      <c r="G205" s="6">
        <f t="shared" si="39"/>
        <v>0.8714795956524816</v>
      </c>
      <c r="H205" s="67">
        <v>2352433</v>
      </c>
      <c r="I205" s="53">
        <v>4441978</v>
      </c>
      <c r="J205" s="68">
        <v>3608803</v>
      </c>
      <c r="K205" s="68">
        <v>10403214</v>
      </c>
      <c r="L205" s="67">
        <v>4355481</v>
      </c>
      <c r="M205" s="53">
        <v>3808000</v>
      </c>
      <c r="N205" s="68">
        <v>4658337</v>
      </c>
      <c r="O205" s="68">
        <v>12821818</v>
      </c>
      <c r="P205" s="67">
        <v>4156587</v>
      </c>
      <c r="Q205" s="53">
        <v>4675584</v>
      </c>
      <c r="R205" s="68">
        <v>4848467</v>
      </c>
      <c r="S205" s="68">
        <v>13680638</v>
      </c>
      <c r="T205" s="67">
        <v>4078742</v>
      </c>
      <c r="U205" s="53">
        <v>5094367</v>
      </c>
      <c r="V205" s="68">
        <v>4120478</v>
      </c>
      <c r="W205" s="68">
        <v>13293587</v>
      </c>
    </row>
    <row r="206" spans="1:23" ht="12.75">
      <c r="A206" s="31" t="s">
        <v>25</v>
      </c>
      <c r="B206" s="32" t="s">
        <v>377</v>
      </c>
      <c r="C206" s="33" t="s">
        <v>378</v>
      </c>
      <c r="D206" s="52">
        <v>88187356</v>
      </c>
      <c r="E206" s="53">
        <v>88187356</v>
      </c>
      <c r="F206" s="53">
        <v>54013624</v>
      </c>
      <c r="G206" s="6">
        <f t="shared" si="39"/>
        <v>0.6124871687954904</v>
      </c>
      <c r="H206" s="67">
        <v>4328803</v>
      </c>
      <c r="I206" s="53">
        <v>4594785</v>
      </c>
      <c r="J206" s="68">
        <v>6206734</v>
      </c>
      <c r="K206" s="68">
        <v>15130322</v>
      </c>
      <c r="L206" s="67">
        <v>3234185</v>
      </c>
      <c r="M206" s="53">
        <v>4509427</v>
      </c>
      <c r="N206" s="68">
        <v>4867114</v>
      </c>
      <c r="O206" s="68">
        <v>12610726</v>
      </c>
      <c r="P206" s="67">
        <v>4843865</v>
      </c>
      <c r="Q206" s="53">
        <v>3518381</v>
      </c>
      <c r="R206" s="68">
        <v>4033036</v>
      </c>
      <c r="S206" s="68">
        <v>12395282</v>
      </c>
      <c r="T206" s="67">
        <v>5094365</v>
      </c>
      <c r="U206" s="53">
        <v>4335399</v>
      </c>
      <c r="V206" s="68">
        <v>4447530</v>
      </c>
      <c r="W206" s="68">
        <v>13877294</v>
      </c>
    </row>
    <row r="207" spans="1:23" ht="12.75">
      <c r="A207" s="31" t="s">
        <v>25</v>
      </c>
      <c r="B207" s="32" t="s">
        <v>379</v>
      </c>
      <c r="C207" s="33" t="s">
        <v>380</v>
      </c>
      <c r="D207" s="52">
        <v>1224515000</v>
      </c>
      <c r="E207" s="53">
        <v>1284353000</v>
      </c>
      <c r="F207" s="53">
        <v>1237362518</v>
      </c>
      <c r="G207" s="6">
        <f t="shared" si="39"/>
        <v>0.9634131099471874</v>
      </c>
      <c r="H207" s="67">
        <v>93373465</v>
      </c>
      <c r="I207" s="53">
        <v>102975892</v>
      </c>
      <c r="J207" s="68">
        <v>75292847</v>
      </c>
      <c r="K207" s="68">
        <v>271642204</v>
      </c>
      <c r="L207" s="67">
        <v>85209849</v>
      </c>
      <c r="M207" s="53">
        <v>87275435</v>
      </c>
      <c r="N207" s="68">
        <v>84551794</v>
      </c>
      <c r="O207" s="68">
        <v>257037078</v>
      </c>
      <c r="P207" s="67">
        <v>91187296</v>
      </c>
      <c r="Q207" s="53">
        <v>78003261</v>
      </c>
      <c r="R207" s="68">
        <v>96145964</v>
      </c>
      <c r="S207" s="68">
        <v>265336521</v>
      </c>
      <c r="T207" s="67">
        <v>91142725</v>
      </c>
      <c r="U207" s="53">
        <v>93449420</v>
      </c>
      <c r="V207" s="68">
        <v>258754570</v>
      </c>
      <c r="W207" s="68">
        <v>443346715</v>
      </c>
    </row>
    <row r="208" spans="1:23" ht="12.75">
      <c r="A208" s="31" t="s">
        <v>25</v>
      </c>
      <c r="B208" s="32" t="s">
        <v>381</v>
      </c>
      <c r="C208" s="33" t="s">
        <v>382</v>
      </c>
      <c r="D208" s="52">
        <v>130136959</v>
      </c>
      <c r="E208" s="53">
        <v>130136959</v>
      </c>
      <c r="F208" s="53">
        <v>81742488</v>
      </c>
      <c r="G208" s="6">
        <f t="shared" si="39"/>
        <v>0.6281266185111948</v>
      </c>
      <c r="H208" s="67">
        <v>3618912</v>
      </c>
      <c r="I208" s="53">
        <v>5403162</v>
      </c>
      <c r="J208" s="68">
        <v>6017026</v>
      </c>
      <c r="K208" s="68">
        <v>15039100</v>
      </c>
      <c r="L208" s="67">
        <v>6207336</v>
      </c>
      <c r="M208" s="53">
        <v>5469409</v>
      </c>
      <c r="N208" s="68">
        <v>7301831</v>
      </c>
      <c r="O208" s="68">
        <v>18978576</v>
      </c>
      <c r="P208" s="67">
        <v>8769272</v>
      </c>
      <c r="Q208" s="53">
        <v>6567102</v>
      </c>
      <c r="R208" s="68">
        <v>7901746</v>
      </c>
      <c r="S208" s="68">
        <v>23238120</v>
      </c>
      <c r="T208" s="67">
        <v>7094909</v>
      </c>
      <c r="U208" s="53">
        <v>8318303</v>
      </c>
      <c r="V208" s="68">
        <v>9073480</v>
      </c>
      <c r="W208" s="68">
        <v>24486692</v>
      </c>
    </row>
    <row r="209" spans="1:23" ht="12.75">
      <c r="A209" s="31" t="s">
        <v>44</v>
      </c>
      <c r="B209" s="32" t="s">
        <v>383</v>
      </c>
      <c r="C209" s="33" t="s">
        <v>384</v>
      </c>
      <c r="D209" s="52">
        <v>325572446</v>
      </c>
      <c r="E209" s="53">
        <v>325572446</v>
      </c>
      <c r="F209" s="53">
        <v>367847445</v>
      </c>
      <c r="G209" s="6">
        <f t="shared" si="39"/>
        <v>1.1298482089605335</v>
      </c>
      <c r="H209" s="67">
        <v>19460000</v>
      </c>
      <c r="I209" s="53">
        <v>31237084</v>
      </c>
      <c r="J209" s="68">
        <v>33056655</v>
      </c>
      <c r="K209" s="68">
        <v>83753739</v>
      </c>
      <c r="L209" s="67">
        <v>36294780</v>
      </c>
      <c r="M209" s="53">
        <v>25363269</v>
      </c>
      <c r="N209" s="68">
        <v>34150463</v>
      </c>
      <c r="O209" s="68">
        <v>95808512</v>
      </c>
      <c r="P209" s="67">
        <v>30331762</v>
      </c>
      <c r="Q209" s="53">
        <v>30035709</v>
      </c>
      <c r="R209" s="68">
        <v>31442707</v>
      </c>
      <c r="S209" s="68">
        <v>91810178</v>
      </c>
      <c r="T209" s="67">
        <v>28403117</v>
      </c>
      <c r="U209" s="53">
        <v>31559586</v>
      </c>
      <c r="V209" s="68">
        <v>36512313</v>
      </c>
      <c r="W209" s="68">
        <v>96475016</v>
      </c>
    </row>
    <row r="210" spans="1:23" ht="16.5">
      <c r="A210" s="34"/>
      <c r="B210" s="35" t="s">
        <v>385</v>
      </c>
      <c r="C210" s="36"/>
      <c r="D210" s="54">
        <f>SUM(D204:D209)</f>
        <v>1914313705</v>
      </c>
      <c r="E210" s="55">
        <f>SUM(E204:E209)</f>
        <v>1974151705</v>
      </c>
      <c r="F210" s="55">
        <f>SUM(F204:F209)</f>
        <v>1862617307</v>
      </c>
      <c r="G210" s="7">
        <f t="shared" si="39"/>
        <v>0.9435026205344235</v>
      </c>
      <c r="H210" s="69">
        <f aca="true" t="shared" si="42" ref="H210:W210">SUM(H204:H209)</f>
        <v>124403460</v>
      </c>
      <c r="I210" s="55">
        <f t="shared" si="42"/>
        <v>158804151</v>
      </c>
      <c r="J210" s="70">
        <f t="shared" si="42"/>
        <v>131627467</v>
      </c>
      <c r="K210" s="70">
        <f t="shared" si="42"/>
        <v>414835078</v>
      </c>
      <c r="L210" s="69">
        <f t="shared" si="42"/>
        <v>142026556</v>
      </c>
      <c r="M210" s="55">
        <f t="shared" si="42"/>
        <v>132154830</v>
      </c>
      <c r="N210" s="70">
        <f t="shared" si="42"/>
        <v>135529539</v>
      </c>
      <c r="O210" s="70">
        <f t="shared" si="42"/>
        <v>409710925</v>
      </c>
      <c r="P210" s="69">
        <f t="shared" si="42"/>
        <v>145213440</v>
      </c>
      <c r="Q210" s="55">
        <f t="shared" si="42"/>
        <v>131100599</v>
      </c>
      <c r="R210" s="70">
        <f t="shared" si="42"/>
        <v>150042710</v>
      </c>
      <c r="S210" s="70">
        <f t="shared" si="42"/>
        <v>426356749</v>
      </c>
      <c r="T210" s="69">
        <f t="shared" si="42"/>
        <v>142541177</v>
      </c>
      <c r="U210" s="55">
        <f t="shared" si="42"/>
        <v>149273267</v>
      </c>
      <c r="V210" s="70">
        <f t="shared" si="42"/>
        <v>319900111</v>
      </c>
      <c r="W210" s="70">
        <f t="shared" si="42"/>
        <v>611714555</v>
      </c>
    </row>
    <row r="211" spans="1:23" ht="12.75">
      <c r="A211" s="31" t="s">
        <v>25</v>
      </c>
      <c r="B211" s="32" t="s">
        <v>386</v>
      </c>
      <c r="C211" s="33" t="s">
        <v>387</v>
      </c>
      <c r="D211" s="52">
        <v>210213272</v>
      </c>
      <c r="E211" s="53">
        <v>210213272</v>
      </c>
      <c r="F211" s="53">
        <v>198795978</v>
      </c>
      <c r="G211" s="6">
        <f t="shared" si="39"/>
        <v>0.9456870924876712</v>
      </c>
      <c r="H211" s="67">
        <v>7316692</v>
      </c>
      <c r="I211" s="53">
        <v>2192593</v>
      </c>
      <c r="J211" s="68">
        <v>14994096</v>
      </c>
      <c r="K211" s="68">
        <v>24503381</v>
      </c>
      <c r="L211" s="67">
        <v>26963483</v>
      </c>
      <c r="M211" s="53">
        <v>16078532</v>
      </c>
      <c r="N211" s="68">
        <v>24380599</v>
      </c>
      <c r="O211" s="68">
        <v>67422614</v>
      </c>
      <c r="P211" s="67">
        <v>13830020</v>
      </c>
      <c r="Q211" s="53">
        <v>9781708</v>
      </c>
      <c r="R211" s="68">
        <v>19908952</v>
      </c>
      <c r="S211" s="68">
        <v>43520680</v>
      </c>
      <c r="T211" s="67">
        <v>13628637</v>
      </c>
      <c r="U211" s="53">
        <v>7492974</v>
      </c>
      <c r="V211" s="68">
        <v>42227692</v>
      </c>
      <c r="W211" s="68">
        <v>63349303</v>
      </c>
    </row>
    <row r="212" spans="1:23" ht="12.75">
      <c r="A212" s="31" t="s">
        <v>25</v>
      </c>
      <c r="B212" s="32" t="s">
        <v>388</v>
      </c>
      <c r="C212" s="33" t="s">
        <v>389</v>
      </c>
      <c r="D212" s="52">
        <v>322375282</v>
      </c>
      <c r="E212" s="53">
        <v>322375282</v>
      </c>
      <c r="F212" s="53">
        <v>174091488</v>
      </c>
      <c r="G212" s="6">
        <f t="shared" si="39"/>
        <v>0.540027408180755</v>
      </c>
      <c r="H212" s="67">
        <v>9735260</v>
      </c>
      <c r="I212" s="53">
        <v>15587660</v>
      </c>
      <c r="J212" s="68">
        <v>15587660</v>
      </c>
      <c r="K212" s="68">
        <v>40910580</v>
      </c>
      <c r="L212" s="67">
        <v>15587660</v>
      </c>
      <c r="M212" s="53">
        <v>18909964</v>
      </c>
      <c r="N212" s="68">
        <v>20919357</v>
      </c>
      <c r="O212" s="68">
        <v>55416981</v>
      </c>
      <c r="P212" s="67">
        <v>16712983</v>
      </c>
      <c r="Q212" s="53">
        <v>21993267</v>
      </c>
      <c r="R212" s="68">
        <v>14700302</v>
      </c>
      <c r="S212" s="68">
        <v>53406552</v>
      </c>
      <c r="T212" s="67">
        <v>0</v>
      </c>
      <c r="U212" s="53">
        <v>0</v>
      </c>
      <c r="V212" s="68">
        <v>24357375</v>
      </c>
      <c r="W212" s="68">
        <v>24357375</v>
      </c>
    </row>
    <row r="213" spans="1:23" ht="12.75">
      <c r="A213" s="31" t="s">
        <v>25</v>
      </c>
      <c r="B213" s="32" t="s">
        <v>390</v>
      </c>
      <c r="C213" s="33" t="s">
        <v>391</v>
      </c>
      <c r="D213" s="52">
        <v>92288852</v>
      </c>
      <c r="E213" s="53">
        <v>92288852</v>
      </c>
      <c r="F213" s="53">
        <v>70369359</v>
      </c>
      <c r="G213" s="6">
        <f t="shared" si="39"/>
        <v>0.762490349321931</v>
      </c>
      <c r="H213" s="67">
        <v>3532269</v>
      </c>
      <c r="I213" s="53">
        <v>10724174</v>
      </c>
      <c r="J213" s="68">
        <v>8883706</v>
      </c>
      <c r="K213" s="68">
        <v>23140149</v>
      </c>
      <c r="L213" s="67">
        <v>7392764</v>
      </c>
      <c r="M213" s="53">
        <v>7171715</v>
      </c>
      <c r="N213" s="68">
        <v>7606738</v>
      </c>
      <c r="O213" s="68">
        <v>22171217</v>
      </c>
      <c r="P213" s="67">
        <v>9967736</v>
      </c>
      <c r="Q213" s="53">
        <v>4588399</v>
      </c>
      <c r="R213" s="68">
        <v>0</v>
      </c>
      <c r="S213" s="68">
        <v>14556135</v>
      </c>
      <c r="T213" s="67">
        <v>0</v>
      </c>
      <c r="U213" s="53">
        <v>0</v>
      </c>
      <c r="V213" s="68">
        <v>10501858</v>
      </c>
      <c r="W213" s="68">
        <v>10501858</v>
      </c>
    </row>
    <row r="214" spans="1:23" ht="12.75">
      <c r="A214" s="31" t="s">
        <v>25</v>
      </c>
      <c r="B214" s="32" t="s">
        <v>392</v>
      </c>
      <c r="C214" s="33" t="s">
        <v>393</v>
      </c>
      <c r="D214" s="52">
        <v>169140073</v>
      </c>
      <c r="E214" s="53">
        <v>169140073</v>
      </c>
      <c r="F214" s="53">
        <v>141150248</v>
      </c>
      <c r="G214" s="6">
        <f t="shared" si="39"/>
        <v>0.8345168918071828</v>
      </c>
      <c r="H214" s="67">
        <v>12605099</v>
      </c>
      <c r="I214" s="53">
        <v>13810368</v>
      </c>
      <c r="J214" s="68">
        <v>12188630</v>
      </c>
      <c r="K214" s="68">
        <v>38604097</v>
      </c>
      <c r="L214" s="67">
        <v>6728917</v>
      </c>
      <c r="M214" s="53">
        <v>11040553</v>
      </c>
      <c r="N214" s="68">
        <v>10346704</v>
      </c>
      <c r="O214" s="68">
        <v>28116174</v>
      </c>
      <c r="P214" s="67">
        <v>10009725</v>
      </c>
      <c r="Q214" s="53">
        <v>10955848</v>
      </c>
      <c r="R214" s="68">
        <v>15927901</v>
      </c>
      <c r="S214" s="68">
        <v>36893474</v>
      </c>
      <c r="T214" s="67">
        <v>9984911</v>
      </c>
      <c r="U214" s="53">
        <v>9492576</v>
      </c>
      <c r="V214" s="68">
        <v>18059016</v>
      </c>
      <c r="W214" s="68">
        <v>37536503</v>
      </c>
    </row>
    <row r="215" spans="1:23" ht="12.75">
      <c r="A215" s="31" t="s">
        <v>25</v>
      </c>
      <c r="B215" s="32" t="s">
        <v>394</v>
      </c>
      <c r="C215" s="33" t="s">
        <v>395</v>
      </c>
      <c r="D215" s="52">
        <v>70310000</v>
      </c>
      <c r="E215" s="53">
        <v>70310000</v>
      </c>
      <c r="F215" s="53">
        <v>161652183</v>
      </c>
      <c r="G215" s="6">
        <f t="shared" si="39"/>
        <v>2.299135016356137</v>
      </c>
      <c r="H215" s="67">
        <v>10337209</v>
      </c>
      <c r="I215" s="53">
        <v>13688720</v>
      </c>
      <c r="J215" s="68">
        <v>16818172</v>
      </c>
      <c r="K215" s="68">
        <v>40844101</v>
      </c>
      <c r="L215" s="67">
        <v>12805253</v>
      </c>
      <c r="M215" s="53">
        <v>15216028</v>
      </c>
      <c r="N215" s="68">
        <v>11480828</v>
      </c>
      <c r="O215" s="68">
        <v>39502109</v>
      </c>
      <c r="P215" s="67">
        <v>17282342</v>
      </c>
      <c r="Q215" s="53">
        <v>11387943</v>
      </c>
      <c r="R215" s="68">
        <v>6819788</v>
      </c>
      <c r="S215" s="68">
        <v>35490073</v>
      </c>
      <c r="T215" s="67">
        <v>16510007</v>
      </c>
      <c r="U215" s="53">
        <v>7255342</v>
      </c>
      <c r="V215" s="68">
        <v>22050551</v>
      </c>
      <c r="W215" s="68">
        <v>45815900</v>
      </c>
    </row>
    <row r="216" spans="1:23" ht="12.75">
      <c r="A216" s="31" t="s">
        <v>25</v>
      </c>
      <c r="B216" s="32" t="s">
        <v>396</v>
      </c>
      <c r="C216" s="33" t="s">
        <v>397</v>
      </c>
      <c r="D216" s="52">
        <v>485300233</v>
      </c>
      <c r="E216" s="53">
        <v>485300233</v>
      </c>
      <c r="F216" s="53">
        <v>348701684</v>
      </c>
      <c r="G216" s="6">
        <f t="shared" si="39"/>
        <v>0.7185277489862651</v>
      </c>
      <c r="H216" s="67">
        <v>15651752</v>
      </c>
      <c r="I216" s="53">
        <v>42506533</v>
      </c>
      <c r="J216" s="68">
        <v>25216452</v>
      </c>
      <c r="K216" s="68">
        <v>83374737</v>
      </c>
      <c r="L216" s="67">
        <v>38715346</v>
      </c>
      <c r="M216" s="53">
        <v>32196152</v>
      </c>
      <c r="N216" s="68">
        <v>1072472</v>
      </c>
      <c r="O216" s="68">
        <v>71983970</v>
      </c>
      <c r="P216" s="67">
        <v>29705391</v>
      </c>
      <c r="Q216" s="53">
        <v>29468793</v>
      </c>
      <c r="R216" s="68">
        <v>37731257</v>
      </c>
      <c r="S216" s="68">
        <v>96905441</v>
      </c>
      <c r="T216" s="67">
        <v>29948582</v>
      </c>
      <c r="U216" s="53">
        <v>29831145</v>
      </c>
      <c r="V216" s="68">
        <v>36657809</v>
      </c>
      <c r="W216" s="68">
        <v>96437536</v>
      </c>
    </row>
    <row r="217" spans="1:23" ht="12.75">
      <c r="A217" s="31" t="s">
        <v>44</v>
      </c>
      <c r="B217" s="32" t="s">
        <v>398</v>
      </c>
      <c r="C217" s="33" t="s">
        <v>399</v>
      </c>
      <c r="D217" s="52">
        <v>107606750</v>
      </c>
      <c r="E217" s="53">
        <v>107606750</v>
      </c>
      <c r="F217" s="53">
        <v>88885070</v>
      </c>
      <c r="G217" s="6">
        <f t="shared" si="39"/>
        <v>0.8260176057728721</v>
      </c>
      <c r="H217" s="67">
        <v>3851983</v>
      </c>
      <c r="I217" s="53">
        <v>5875898</v>
      </c>
      <c r="J217" s="68">
        <v>4893804</v>
      </c>
      <c r="K217" s="68">
        <v>14621685</v>
      </c>
      <c r="L217" s="67">
        <v>6700093</v>
      </c>
      <c r="M217" s="53">
        <v>7248238</v>
      </c>
      <c r="N217" s="68">
        <v>5539858</v>
      </c>
      <c r="O217" s="68">
        <v>19488189</v>
      </c>
      <c r="P217" s="67">
        <v>6879845</v>
      </c>
      <c r="Q217" s="53">
        <v>9659500</v>
      </c>
      <c r="R217" s="68">
        <v>9152801</v>
      </c>
      <c r="S217" s="68">
        <v>25692146</v>
      </c>
      <c r="T217" s="67">
        <v>5111469</v>
      </c>
      <c r="U217" s="53">
        <v>9786003</v>
      </c>
      <c r="V217" s="68">
        <v>14185578</v>
      </c>
      <c r="W217" s="68">
        <v>29083050</v>
      </c>
    </row>
    <row r="218" spans="1:23" ht="16.5">
      <c r="A218" s="34"/>
      <c r="B218" s="35" t="s">
        <v>400</v>
      </c>
      <c r="C218" s="36"/>
      <c r="D218" s="54">
        <f>SUM(D211:D217)</f>
        <v>1457234462</v>
      </c>
      <c r="E218" s="55">
        <f>SUM(E211:E217)</f>
        <v>1457234462</v>
      </c>
      <c r="F218" s="55">
        <f>SUM(F211:F217)</f>
        <v>1183646010</v>
      </c>
      <c r="G218" s="7">
        <f t="shared" si="39"/>
        <v>0.8122550220061979</v>
      </c>
      <c r="H218" s="69">
        <f aca="true" t="shared" si="43" ref="H218:W218">SUM(H211:H217)</f>
        <v>63030264</v>
      </c>
      <c r="I218" s="55">
        <f t="shared" si="43"/>
        <v>104385946</v>
      </c>
      <c r="J218" s="70">
        <f t="shared" si="43"/>
        <v>98582520</v>
      </c>
      <c r="K218" s="70">
        <f t="shared" si="43"/>
        <v>265998730</v>
      </c>
      <c r="L218" s="69">
        <f t="shared" si="43"/>
        <v>114893516</v>
      </c>
      <c r="M218" s="55">
        <f t="shared" si="43"/>
        <v>107861182</v>
      </c>
      <c r="N218" s="70">
        <f t="shared" si="43"/>
        <v>81346556</v>
      </c>
      <c r="O218" s="70">
        <f t="shared" si="43"/>
        <v>304101254</v>
      </c>
      <c r="P218" s="69">
        <f t="shared" si="43"/>
        <v>104388042</v>
      </c>
      <c r="Q218" s="55">
        <f t="shared" si="43"/>
        <v>97835458</v>
      </c>
      <c r="R218" s="70">
        <f t="shared" si="43"/>
        <v>104241001</v>
      </c>
      <c r="S218" s="70">
        <f t="shared" si="43"/>
        <v>306464501</v>
      </c>
      <c r="T218" s="69">
        <f t="shared" si="43"/>
        <v>75183606</v>
      </c>
      <c r="U218" s="55">
        <f t="shared" si="43"/>
        <v>63858040</v>
      </c>
      <c r="V218" s="70">
        <f t="shared" si="43"/>
        <v>168039879</v>
      </c>
      <c r="W218" s="70">
        <f t="shared" si="43"/>
        <v>307081525</v>
      </c>
    </row>
    <row r="219" spans="1:23" ht="12.75">
      <c r="A219" s="31" t="s">
        <v>25</v>
      </c>
      <c r="B219" s="32" t="s">
        <v>401</v>
      </c>
      <c r="C219" s="33" t="s">
        <v>402</v>
      </c>
      <c r="D219" s="52">
        <v>127036990</v>
      </c>
      <c r="E219" s="53">
        <v>127036990</v>
      </c>
      <c r="F219" s="53">
        <v>93891441</v>
      </c>
      <c r="G219" s="6">
        <f t="shared" si="39"/>
        <v>0.7390874185542337</v>
      </c>
      <c r="H219" s="67">
        <v>4892502</v>
      </c>
      <c r="I219" s="53">
        <v>7476567</v>
      </c>
      <c r="J219" s="68">
        <v>7555884</v>
      </c>
      <c r="K219" s="68">
        <v>19924953</v>
      </c>
      <c r="L219" s="67">
        <v>10931543</v>
      </c>
      <c r="M219" s="53">
        <v>6717782</v>
      </c>
      <c r="N219" s="68">
        <v>15473453</v>
      </c>
      <c r="O219" s="68">
        <v>33122778</v>
      </c>
      <c r="P219" s="67">
        <v>6659860</v>
      </c>
      <c r="Q219" s="53">
        <v>6814348</v>
      </c>
      <c r="R219" s="68">
        <v>12553504</v>
      </c>
      <c r="S219" s="68">
        <v>26027712</v>
      </c>
      <c r="T219" s="67">
        <v>6793614</v>
      </c>
      <c r="U219" s="53">
        <v>8022384</v>
      </c>
      <c r="V219" s="68">
        <v>0</v>
      </c>
      <c r="W219" s="68">
        <v>14815998</v>
      </c>
    </row>
    <row r="220" spans="1:23" ht="12.75">
      <c r="A220" s="31" t="s">
        <v>25</v>
      </c>
      <c r="B220" s="32" t="s">
        <v>403</v>
      </c>
      <c r="C220" s="33" t="s">
        <v>404</v>
      </c>
      <c r="D220" s="52">
        <v>233520832</v>
      </c>
      <c r="E220" s="53">
        <v>233520832</v>
      </c>
      <c r="F220" s="53">
        <v>139149097</v>
      </c>
      <c r="G220" s="6">
        <f t="shared" si="39"/>
        <v>0.5958744485802449</v>
      </c>
      <c r="H220" s="67">
        <v>7746747</v>
      </c>
      <c r="I220" s="53">
        <v>12020081</v>
      </c>
      <c r="J220" s="68">
        <v>21430652</v>
      </c>
      <c r="K220" s="68">
        <v>41197480</v>
      </c>
      <c r="L220" s="67">
        <v>10181469</v>
      </c>
      <c r="M220" s="53">
        <v>12733795</v>
      </c>
      <c r="N220" s="68">
        <v>13869175</v>
      </c>
      <c r="O220" s="68">
        <v>36784439</v>
      </c>
      <c r="P220" s="67">
        <v>11042070</v>
      </c>
      <c r="Q220" s="53">
        <v>10352041</v>
      </c>
      <c r="R220" s="68">
        <v>11606260</v>
      </c>
      <c r="S220" s="68">
        <v>33000371</v>
      </c>
      <c r="T220" s="67">
        <v>12399477</v>
      </c>
      <c r="U220" s="53">
        <v>0</v>
      </c>
      <c r="V220" s="68">
        <v>15767330</v>
      </c>
      <c r="W220" s="68">
        <v>28166807</v>
      </c>
    </row>
    <row r="221" spans="1:23" ht="12.75">
      <c r="A221" s="31" t="s">
        <v>25</v>
      </c>
      <c r="B221" s="32" t="s">
        <v>405</v>
      </c>
      <c r="C221" s="33" t="s">
        <v>406</v>
      </c>
      <c r="D221" s="52">
        <v>97272266</v>
      </c>
      <c r="E221" s="53">
        <v>97272266</v>
      </c>
      <c r="F221" s="53">
        <v>88654429</v>
      </c>
      <c r="G221" s="6">
        <f t="shared" si="39"/>
        <v>0.9114049938962047</v>
      </c>
      <c r="H221" s="67">
        <v>5367535</v>
      </c>
      <c r="I221" s="53">
        <v>5190931</v>
      </c>
      <c r="J221" s="68">
        <v>5532590</v>
      </c>
      <c r="K221" s="68">
        <v>16091056</v>
      </c>
      <c r="L221" s="67">
        <v>6578999</v>
      </c>
      <c r="M221" s="53">
        <v>6565569</v>
      </c>
      <c r="N221" s="68">
        <v>6093730</v>
      </c>
      <c r="O221" s="68">
        <v>19238298</v>
      </c>
      <c r="P221" s="67">
        <v>6960744</v>
      </c>
      <c r="Q221" s="53">
        <v>7175788</v>
      </c>
      <c r="R221" s="68">
        <v>8746226</v>
      </c>
      <c r="S221" s="68">
        <v>22882758</v>
      </c>
      <c r="T221" s="67">
        <v>8081405</v>
      </c>
      <c r="U221" s="53">
        <v>7076121</v>
      </c>
      <c r="V221" s="68">
        <v>15284791</v>
      </c>
      <c r="W221" s="68">
        <v>30442317</v>
      </c>
    </row>
    <row r="222" spans="1:23" ht="12.75">
      <c r="A222" s="31" t="s">
        <v>25</v>
      </c>
      <c r="B222" s="32" t="s">
        <v>407</v>
      </c>
      <c r="C222" s="33" t="s">
        <v>408</v>
      </c>
      <c r="D222" s="52">
        <v>43299264</v>
      </c>
      <c r="E222" s="53">
        <v>43299264</v>
      </c>
      <c r="F222" s="53">
        <v>38346931</v>
      </c>
      <c r="G222" s="6">
        <f t="shared" si="39"/>
        <v>0.8856254692920416</v>
      </c>
      <c r="H222" s="67">
        <v>3288640</v>
      </c>
      <c r="I222" s="53">
        <v>3268498</v>
      </c>
      <c r="J222" s="68">
        <v>3568899</v>
      </c>
      <c r="K222" s="68">
        <v>10126037</v>
      </c>
      <c r="L222" s="67">
        <v>0</v>
      </c>
      <c r="M222" s="53">
        <v>2742801</v>
      </c>
      <c r="N222" s="68">
        <v>2445301</v>
      </c>
      <c r="O222" s="68">
        <v>5188102</v>
      </c>
      <c r="P222" s="67">
        <v>2677412</v>
      </c>
      <c r="Q222" s="53">
        <v>5134369</v>
      </c>
      <c r="R222" s="68">
        <v>3795439</v>
      </c>
      <c r="S222" s="68">
        <v>11607220</v>
      </c>
      <c r="T222" s="67">
        <v>3955776</v>
      </c>
      <c r="U222" s="53">
        <v>3039246</v>
      </c>
      <c r="V222" s="68">
        <v>4430550</v>
      </c>
      <c r="W222" s="68">
        <v>11425572</v>
      </c>
    </row>
    <row r="223" spans="1:23" ht="12.75">
      <c r="A223" s="31" t="s">
        <v>25</v>
      </c>
      <c r="B223" s="32" t="s">
        <v>409</v>
      </c>
      <c r="C223" s="33" t="s">
        <v>410</v>
      </c>
      <c r="D223" s="52">
        <v>112735404</v>
      </c>
      <c r="E223" s="53">
        <v>157505285</v>
      </c>
      <c r="F223" s="53">
        <v>148326224</v>
      </c>
      <c r="G223" s="6">
        <f t="shared" si="39"/>
        <v>0.941722203162897</v>
      </c>
      <c r="H223" s="67">
        <v>8967728</v>
      </c>
      <c r="I223" s="53">
        <v>12834260</v>
      </c>
      <c r="J223" s="68">
        <v>13753509</v>
      </c>
      <c r="K223" s="68">
        <v>35555497</v>
      </c>
      <c r="L223" s="67">
        <v>13048752</v>
      </c>
      <c r="M223" s="53">
        <v>13286741</v>
      </c>
      <c r="N223" s="68">
        <v>13395456</v>
      </c>
      <c r="O223" s="68">
        <v>39730949</v>
      </c>
      <c r="P223" s="67">
        <v>12063526</v>
      </c>
      <c r="Q223" s="53">
        <v>12291482</v>
      </c>
      <c r="R223" s="68">
        <v>13804790</v>
      </c>
      <c r="S223" s="68">
        <v>38159798</v>
      </c>
      <c r="T223" s="67">
        <v>11542819</v>
      </c>
      <c r="U223" s="53">
        <v>12452843</v>
      </c>
      <c r="V223" s="68">
        <v>10884318</v>
      </c>
      <c r="W223" s="68">
        <v>34879980</v>
      </c>
    </row>
    <row r="224" spans="1:23" ht="12.75">
      <c r="A224" s="31" t="s">
        <v>44</v>
      </c>
      <c r="B224" s="32" t="s">
        <v>411</v>
      </c>
      <c r="C224" s="33" t="s">
        <v>412</v>
      </c>
      <c r="D224" s="52">
        <v>399255000</v>
      </c>
      <c r="E224" s="53">
        <v>402647223</v>
      </c>
      <c r="F224" s="53">
        <v>355516018</v>
      </c>
      <c r="G224" s="6">
        <f t="shared" si="39"/>
        <v>0.8829466532791659</v>
      </c>
      <c r="H224" s="67">
        <v>15969504</v>
      </c>
      <c r="I224" s="53">
        <v>20007431</v>
      </c>
      <c r="J224" s="68">
        <v>24636222</v>
      </c>
      <c r="K224" s="68">
        <v>60613157</v>
      </c>
      <c r="L224" s="67">
        <v>32075543</v>
      </c>
      <c r="M224" s="53">
        <v>30476579</v>
      </c>
      <c r="N224" s="68">
        <v>27076535</v>
      </c>
      <c r="O224" s="68">
        <v>89628657</v>
      </c>
      <c r="P224" s="67">
        <v>22639231</v>
      </c>
      <c r="Q224" s="53">
        <v>32244018</v>
      </c>
      <c r="R224" s="68">
        <v>40306500</v>
      </c>
      <c r="S224" s="68">
        <v>95189749</v>
      </c>
      <c r="T224" s="67">
        <v>32679404</v>
      </c>
      <c r="U224" s="53">
        <v>29542456</v>
      </c>
      <c r="V224" s="68">
        <v>47862595</v>
      </c>
      <c r="W224" s="68">
        <v>110084455</v>
      </c>
    </row>
    <row r="225" spans="1:23" ht="16.5">
      <c r="A225" s="42"/>
      <c r="B225" s="43" t="s">
        <v>413</v>
      </c>
      <c r="C225" s="44"/>
      <c r="D225" s="61">
        <f>SUM(D219:D224)</f>
        <v>1013119756</v>
      </c>
      <c r="E225" s="62">
        <f>SUM(E219:E224)</f>
        <v>1061281860</v>
      </c>
      <c r="F225" s="62">
        <f>SUM(F219:F224)</f>
        <v>863884140</v>
      </c>
      <c r="G225" s="9">
        <f t="shared" si="39"/>
        <v>0.8140006651955777</v>
      </c>
      <c r="H225" s="74">
        <f aca="true" t="shared" si="44" ref="H225:W225">SUM(H219:H224)</f>
        <v>46232656</v>
      </c>
      <c r="I225" s="62">
        <f t="shared" si="44"/>
        <v>60797768</v>
      </c>
      <c r="J225" s="75">
        <f t="shared" si="44"/>
        <v>76477756</v>
      </c>
      <c r="K225" s="75">
        <f t="shared" si="44"/>
        <v>183508180</v>
      </c>
      <c r="L225" s="74">
        <f t="shared" si="44"/>
        <v>72816306</v>
      </c>
      <c r="M225" s="62">
        <f t="shared" si="44"/>
        <v>72523267</v>
      </c>
      <c r="N225" s="75">
        <f t="shared" si="44"/>
        <v>78353650</v>
      </c>
      <c r="O225" s="75">
        <f t="shared" si="44"/>
        <v>223693223</v>
      </c>
      <c r="P225" s="74">
        <f t="shared" si="44"/>
        <v>62042843</v>
      </c>
      <c r="Q225" s="62">
        <f t="shared" si="44"/>
        <v>74012046</v>
      </c>
      <c r="R225" s="75">
        <f t="shared" si="44"/>
        <v>90812719</v>
      </c>
      <c r="S225" s="75">
        <f t="shared" si="44"/>
        <v>226867608</v>
      </c>
      <c r="T225" s="74">
        <f t="shared" si="44"/>
        <v>75452495</v>
      </c>
      <c r="U225" s="62">
        <f t="shared" si="44"/>
        <v>60133050</v>
      </c>
      <c r="V225" s="75">
        <f t="shared" si="44"/>
        <v>94229584</v>
      </c>
      <c r="W225" s="75">
        <f t="shared" si="44"/>
        <v>229815129</v>
      </c>
    </row>
    <row r="226" spans="1:23" ht="16.5">
      <c r="A226" s="37"/>
      <c r="B226" s="38" t="s">
        <v>414</v>
      </c>
      <c r="C226" s="39"/>
      <c r="D226" s="56">
        <f>SUM(D191:D196,D198:D202,D204:D209,D211:D217,D219:D224)</f>
        <v>7648434262</v>
      </c>
      <c r="E226" s="57">
        <f>SUM(E191:E196,E198:E202,E204:E209,E211:E217,E219:E224)</f>
        <v>7696383776</v>
      </c>
      <c r="F226" s="57">
        <f>SUM(F191:F196,F198:F202,F204:F209,F211:F217,F219:F224)</f>
        <v>7416470248</v>
      </c>
      <c r="G226" s="8">
        <f t="shared" si="39"/>
        <v>0.9636305132193553</v>
      </c>
      <c r="H226" s="71">
        <f aca="true" t="shared" si="45" ref="H226:W226">SUM(H191:H196,H198:H202,H204:H209,H211:H217,H219:H224)</f>
        <v>411722565</v>
      </c>
      <c r="I226" s="57">
        <f t="shared" si="45"/>
        <v>636851316</v>
      </c>
      <c r="J226" s="72">
        <f t="shared" si="45"/>
        <v>672315012</v>
      </c>
      <c r="K226" s="72">
        <f t="shared" si="45"/>
        <v>1720888893</v>
      </c>
      <c r="L226" s="71">
        <f t="shared" si="45"/>
        <v>760475163</v>
      </c>
      <c r="M226" s="57">
        <f t="shared" si="45"/>
        <v>685225108</v>
      </c>
      <c r="N226" s="72">
        <f t="shared" si="45"/>
        <v>577363526</v>
      </c>
      <c r="O226" s="72">
        <f t="shared" si="45"/>
        <v>2023063797</v>
      </c>
      <c r="P226" s="71">
        <f t="shared" si="45"/>
        <v>530214529</v>
      </c>
      <c r="Q226" s="57">
        <f t="shared" si="45"/>
        <v>545931594</v>
      </c>
      <c r="R226" s="72">
        <f t="shared" si="45"/>
        <v>582434929</v>
      </c>
      <c r="S226" s="72">
        <f t="shared" si="45"/>
        <v>1658581052</v>
      </c>
      <c r="T226" s="71">
        <f t="shared" si="45"/>
        <v>564266502</v>
      </c>
      <c r="U226" s="57">
        <f t="shared" si="45"/>
        <v>509654059</v>
      </c>
      <c r="V226" s="72">
        <f t="shared" si="45"/>
        <v>940015945</v>
      </c>
      <c r="W226" s="72">
        <f t="shared" si="45"/>
        <v>2013936506</v>
      </c>
    </row>
    <row r="227" spans="1:23" ht="16.5">
      <c r="A227" s="23"/>
      <c r="B227" s="40"/>
      <c r="C227" s="41"/>
      <c r="D227" s="58"/>
      <c r="E227" s="59"/>
      <c r="F227" s="59"/>
      <c r="G227" s="28"/>
      <c r="H227" s="67"/>
      <c r="I227" s="53"/>
      <c r="J227" s="68"/>
      <c r="K227" s="68"/>
      <c r="L227" s="67"/>
      <c r="M227" s="53"/>
      <c r="N227" s="68"/>
      <c r="O227" s="68"/>
      <c r="P227" s="67"/>
      <c r="Q227" s="53"/>
      <c r="R227" s="68"/>
      <c r="S227" s="68"/>
      <c r="T227" s="67"/>
      <c r="U227" s="53"/>
      <c r="V227" s="68"/>
      <c r="W227" s="68"/>
    </row>
    <row r="228" spans="1:23" ht="16.5">
      <c r="A228" s="23"/>
      <c r="B228" s="24" t="s">
        <v>415</v>
      </c>
      <c r="C228" s="25"/>
      <c r="D228" s="60"/>
      <c r="E228" s="59"/>
      <c r="F228" s="59"/>
      <c r="G228" s="28"/>
      <c r="H228" s="67"/>
      <c r="I228" s="53"/>
      <c r="J228" s="68"/>
      <c r="K228" s="68"/>
      <c r="L228" s="67"/>
      <c r="M228" s="53"/>
      <c r="N228" s="68"/>
      <c r="O228" s="68"/>
      <c r="P228" s="67"/>
      <c r="Q228" s="53"/>
      <c r="R228" s="68"/>
      <c r="S228" s="68"/>
      <c r="T228" s="67"/>
      <c r="U228" s="53"/>
      <c r="V228" s="68"/>
      <c r="W228" s="68"/>
    </row>
    <row r="229" spans="1:23" ht="12.75">
      <c r="A229" s="31" t="s">
        <v>25</v>
      </c>
      <c r="B229" s="32" t="s">
        <v>416</v>
      </c>
      <c r="C229" s="33" t="s">
        <v>417</v>
      </c>
      <c r="D229" s="52">
        <v>195841120</v>
      </c>
      <c r="E229" s="53">
        <v>195841120</v>
      </c>
      <c r="F229" s="53">
        <v>441505038</v>
      </c>
      <c r="G229" s="6">
        <f aca="true" t="shared" si="46" ref="G229:G253">IF($E229=0,0,$F229/$E229)</f>
        <v>2.2544041721166628</v>
      </c>
      <c r="H229" s="67">
        <v>16055552</v>
      </c>
      <c r="I229" s="53">
        <v>12806657</v>
      </c>
      <c r="J229" s="68">
        <v>12395578</v>
      </c>
      <c r="K229" s="68">
        <v>41257787</v>
      </c>
      <c r="L229" s="67">
        <v>10760420</v>
      </c>
      <c r="M229" s="53">
        <v>13392923</v>
      </c>
      <c r="N229" s="68">
        <v>15347035</v>
      </c>
      <c r="O229" s="68">
        <v>39500378</v>
      </c>
      <c r="P229" s="67">
        <v>16543992</v>
      </c>
      <c r="Q229" s="53">
        <v>85894257</v>
      </c>
      <c r="R229" s="68">
        <v>125997109</v>
      </c>
      <c r="S229" s="68">
        <v>228435358</v>
      </c>
      <c r="T229" s="67">
        <v>108657793</v>
      </c>
      <c r="U229" s="53">
        <v>11826861</v>
      </c>
      <c r="V229" s="68">
        <v>11826861</v>
      </c>
      <c r="W229" s="68">
        <v>132311515</v>
      </c>
    </row>
    <row r="230" spans="1:23" ht="12.75">
      <c r="A230" s="31" t="s">
        <v>25</v>
      </c>
      <c r="B230" s="32" t="s">
        <v>418</v>
      </c>
      <c r="C230" s="33" t="s">
        <v>419</v>
      </c>
      <c r="D230" s="52">
        <v>353321442</v>
      </c>
      <c r="E230" s="53">
        <v>353321442</v>
      </c>
      <c r="F230" s="53">
        <v>292869563</v>
      </c>
      <c r="G230" s="6">
        <f t="shared" si="46"/>
        <v>0.8289040182282512</v>
      </c>
      <c r="H230" s="67">
        <v>14774757</v>
      </c>
      <c r="I230" s="53">
        <v>28950664</v>
      </c>
      <c r="J230" s="68">
        <v>26970309</v>
      </c>
      <c r="K230" s="68">
        <v>70695730</v>
      </c>
      <c r="L230" s="67">
        <v>24273068</v>
      </c>
      <c r="M230" s="53">
        <v>21098109</v>
      </c>
      <c r="N230" s="68">
        <v>25350433</v>
      </c>
      <c r="O230" s="68">
        <v>70721610</v>
      </c>
      <c r="P230" s="67">
        <v>23704524</v>
      </c>
      <c r="Q230" s="53">
        <v>20293227</v>
      </c>
      <c r="R230" s="68">
        <v>22880232</v>
      </c>
      <c r="S230" s="68">
        <v>66877983</v>
      </c>
      <c r="T230" s="67">
        <v>21792532</v>
      </c>
      <c r="U230" s="53">
        <v>22205120</v>
      </c>
      <c r="V230" s="68">
        <v>40576588</v>
      </c>
      <c r="W230" s="68">
        <v>84574240</v>
      </c>
    </row>
    <row r="231" spans="1:23" ht="12.75">
      <c r="A231" s="31" t="s">
        <v>25</v>
      </c>
      <c r="B231" s="32" t="s">
        <v>420</v>
      </c>
      <c r="C231" s="33" t="s">
        <v>421</v>
      </c>
      <c r="D231" s="52">
        <v>227620921</v>
      </c>
      <c r="E231" s="53">
        <v>227620921</v>
      </c>
      <c r="F231" s="53">
        <v>122302409</v>
      </c>
      <c r="G231" s="6">
        <f t="shared" si="46"/>
        <v>0.5373074164830394</v>
      </c>
      <c r="H231" s="67">
        <v>9175543</v>
      </c>
      <c r="I231" s="53">
        <v>10427997</v>
      </c>
      <c r="J231" s="68">
        <v>12660792</v>
      </c>
      <c r="K231" s="68">
        <v>32264332</v>
      </c>
      <c r="L231" s="67">
        <v>16185737</v>
      </c>
      <c r="M231" s="53">
        <v>6921151</v>
      </c>
      <c r="N231" s="68">
        <v>8201351</v>
      </c>
      <c r="O231" s="68">
        <v>31308239</v>
      </c>
      <c r="P231" s="67">
        <v>19038752</v>
      </c>
      <c r="Q231" s="53">
        <v>8201354</v>
      </c>
      <c r="R231" s="68">
        <v>11048870</v>
      </c>
      <c r="S231" s="68">
        <v>38288976</v>
      </c>
      <c r="T231" s="67">
        <v>7351087</v>
      </c>
      <c r="U231" s="53">
        <v>13089775</v>
      </c>
      <c r="V231" s="68">
        <v>0</v>
      </c>
      <c r="W231" s="68">
        <v>20440862</v>
      </c>
    </row>
    <row r="232" spans="1:23" ht="12.75">
      <c r="A232" s="31" t="s">
        <v>25</v>
      </c>
      <c r="B232" s="32" t="s">
        <v>422</v>
      </c>
      <c r="C232" s="33" t="s">
        <v>423</v>
      </c>
      <c r="D232" s="52">
        <v>73090146</v>
      </c>
      <c r="E232" s="53">
        <v>73090146</v>
      </c>
      <c r="F232" s="53">
        <v>154297909</v>
      </c>
      <c r="G232" s="6">
        <f t="shared" si="46"/>
        <v>2.1110630836611</v>
      </c>
      <c r="H232" s="67">
        <v>7267320</v>
      </c>
      <c r="I232" s="53">
        <v>18985320</v>
      </c>
      <c r="J232" s="68">
        <v>30042005</v>
      </c>
      <c r="K232" s="68">
        <v>56294645</v>
      </c>
      <c r="L232" s="67">
        <v>38845262</v>
      </c>
      <c r="M232" s="53">
        <v>2974206</v>
      </c>
      <c r="N232" s="68">
        <v>10930091</v>
      </c>
      <c r="O232" s="68">
        <v>52749559</v>
      </c>
      <c r="P232" s="67">
        <v>11820785</v>
      </c>
      <c r="Q232" s="53">
        <v>0</v>
      </c>
      <c r="R232" s="68">
        <v>10481073</v>
      </c>
      <c r="S232" s="68">
        <v>22301858</v>
      </c>
      <c r="T232" s="67">
        <v>10424706</v>
      </c>
      <c r="U232" s="53">
        <v>0</v>
      </c>
      <c r="V232" s="68">
        <v>12527141</v>
      </c>
      <c r="W232" s="68">
        <v>22951847</v>
      </c>
    </row>
    <row r="233" spans="1:23" ht="12.75">
      <c r="A233" s="31" t="s">
        <v>25</v>
      </c>
      <c r="B233" s="32" t="s">
        <v>424</v>
      </c>
      <c r="C233" s="33" t="s">
        <v>425</v>
      </c>
      <c r="D233" s="52">
        <v>336657000</v>
      </c>
      <c r="E233" s="53">
        <v>336657000</v>
      </c>
      <c r="F233" s="53">
        <v>317939954</v>
      </c>
      <c r="G233" s="6">
        <f t="shared" si="46"/>
        <v>0.9444032175181267</v>
      </c>
      <c r="H233" s="67">
        <v>29962041</v>
      </c>
      <c r="I233" s="53">
        <v>27228172</v>
      </c>
      <c r="J233" s="68">
        <v>24318403</v>
      </c>
      <c r="K233" s="68">
        <v>81508616</v>
      </c>
      <c r="L233" s="67">
        <v>24826927</v>
      </c>
      <c r="M233" s="53">
        <v>32077208</v>
      </c>
      <c r="N233" s="68">
        <v>32547149</v>
      </c>
      <c r="O233" s="68">
        <v>89451284</v>
      </c>
      <c r="P233" s="67">
        <v>24372780</v>
      </c>
      <c r="Q233" s="53">
        <v>23090263</v>
      </c>
      <c r="R233" s="68">
        <v>23637132</v>
      </c>
      <c r="S233" s="68">
        <v>71100175</v>
      </c>
      <c r="T233" s="67">
        <v>21876269</v>
      </c>
      <c r="U233" s="53">
        <v>25137731</v>
      </c>
      <c r="V233" s="68">
        <v>28865879</v>
      </c>
      <c r="W233" s="68">
        <v>75879879</v>
      </c>
    </row>
    <row r="234" spans="1:23" ht="12.75">
      <c r="A234" s="31" t="s">
        <v>25</v>
      </c>
      <c r="B234" s="32" t="s">
        <v>426</v>
      </c>
      <c r="C234" s="33" t="s">
        <v>427</v>
      </c>
      <c r="D234" s="52">
        <v>84984210</v>
      </c>
      <c r="E234" s="53">
        <v>84984210</v>
      </c>
      <c r="F234" s="53">
        <v>60340090</v>
      </c>
      <c r="G234" s="6">
        <f t="shared" si="46"/>
        <v>0.7100153075494848</v>
      </c>
      <c r="H234" s="67">
        <v>6359340</v>
      </c>
      <c r="I234" s="53">
        <v>7426050</v>
      </c>
      <c r="J234" s="68">
        <v>8876020</v>
      </c>
      <c r="K234" s="68">
        <v>22661410</v>
      </c>
      <c r="L234" s="67">
        <v>7997940</v>
      </c>
      <c r="M234" s="53">
        <v>6428505</v>
      </c>
      <c r="N234" s="68">
        <v>5944645</v>
      </c>
      <c r="O234" s="68">
        <v>20371090</v>
      </c>
      <c r="P234" s="67">
        <v>0</v>
      </c>
      <c r="Q234" s="53">
        <v>7682145</v>
      </c>
      <c r="R234" s="68">
        <v>9625445</v>
      </c>
      <c r="S234" s="68">
        <v>17307590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25</v>
      </c>
      <c r="B235" s="32" t="s">
        <v>428</v>
      </c>
      <c r="C235" s="33" t="s">
        <v>429</v>
      </c>
      <c r="D235" s="52">
        <v>966024825</v>
      </c>
      <c r="E235" s="53">
        <v>953686068</v>
      </c>
      <c r="F235" s="53">
        <v>880783315</v>
      </c>
      <c r="G235" s="6">
        <f t="shared" si="46"/>
        <v>0.9235568648361548</v>
      </c>
      <c r="H235" s="67">
        <v>58156116</v>
      </c>
      <c r="I235" s="53">
        <v>81354469</v>
      </c>
      <c r="J235" s="68">
        <v>97998707</v>
      </c>
      <c r="K235" s="68">
        <v>237509292</v>
      </c>
      <c r="L235" s="67">
        <v>65278476</v>
      </c>
      <c r="M235" s="53">
        <v>66107468</v>
      </c>
      <c r="N235" s="68">
        <v>74577690</v>
      </c>
      <c r="O235" s="68">
        <v>205963634</v>
      </c>
      <c r="P235" s="67">
        <v>34719776</v>
      </c>
      <c r="Q235" s="53">
        <v>78743109</v>
      </c>
      <c r="R235" s="68">
        <v>81722972</v>
      </c>
      <c r="S235" s="68">
        <v>195185857</v>
      </c>
      <c r="T235" s="67">
        <v>66879126</v>
      </c>
      <c r="U235" s="53">
        <v>81512829</v>
      </c>
      <c r="V235" s="68">
        <v>93732577</v>
      </c>
      <c r="W235" s="68">
        <v>242124532</v>
      </c>
    </row>
    <row r="236" spans="1:23" ht="12.75">
      <c r="A236" s="31" t="s">
        <v>44</v>
      </c>
      <c r="B236" s="32" t="s">
        <v>430</v>
      </c>
      <c r="C236" s="33" t="s">
        <v>431</v>
      </c>
      <c r="D236" s="52">
        <v>234298565</v>
      </c>
      <c r="E236" s="53">
        <v>240619433</v>
      </c>
      <c r="F236" s="53">
        <v>210991438</v>
      </c>
      <c r="G236" s="6">
        <f t="shared" si="46"/>
        <v>0.8768678213949578</v>
      </c>
      <c r="H236" s="67">
        <v>5737788</v>
      </c>
      <c r="I236" s="53">
        <v>13137742</v>
      </c>
      <c r="J236" s="68">
        <v>11349945</v>
      </c>
      <c r="K236" s="68">
        <v>30225475</v>
      </c>
      <c r="L236" s="67">
        <v>12657757</v>
      </c>
      <c r="M236" s="53">
        <v>11900577</v>
      </c>
      <c r="N236" s="68">
        <v>29892515</v>
      </c>
      <c r="O236" s="68">
        <v>54450849</v>
      </c>
      <c r="P236" s="67">
        <v>14082259</v>
      </c>
      <c r="Q236" s="53">
        <v>16119713</v>
      </c>
      <c r="R236" s="68">
        <v>14707179</v>
      </c>
      <c r="S236" s="68">
        <v>44909151</v>
      </c>
      <c r="T236" s="67">
        <v>15485488</v>
      </c>
      <c r="U236" s="53">
        <v>26644209</v>
      </c>
      <c r="V236" s="68">
        <v>39276266</v>
      </c>
      <c r="W236" s="68">
        <v>81405963</v>
      </c>
    </row>
    <row r="237" spans="1:23" ht="16.5">
      <c r="A237" s="34"/>
      <c r="B237" s="35" t="s">
        <v>432</v>
      </c>
      <c r="C237" s="36"/>
      <c r="D237" s="54">
        <f>SUM(D229:D236)</f>
        <v>2471838229</v>
      </c>
      <c r="E237" s="55">
        <f>SUM(E229:E236)</f>
        <v>2465820340</v>
      </c>
      <c r="F237" s="55">
        <f>SUM(F229:F236)</f>
        <v>2481029716</v>
      </c>
      <c r="G237" s="7">
        <f t="shared" si="46"/>
        <v>1.006168079544676</v>
      </c>
      <c r="H237" s="69">
        <f aca="true" t="shared" si="47" ref="H237:W237">SUM(H229:H236)</f>
        <v>147488457</v>
      </c>
      <c r="I237" s="55">
        <f t="shared" si="47"/>
        <v>200317071</v>
      </c>
      <c r="J237" s="70">
        <f t="shared" si="47"/>
        <v>224611759</v>
      </c>
      <c r="K237" s="70">
        <f t="shared" si="47"/>
        <v>572417287</v>
      </c>
      <c r="L237" s="69">
        <f t="shared" si="47"/>
        <v>200825587</v>
      </c>
      <c r="M237" s="55">
        <f t="shared" si="47"/>
        <v>160900147</v>
      </c>
      <c r="N237" s="70">
        <f t="shared" si="47"/>
        <v>202790909</v>
      </c>
      <c r="O237" s="70">
        <f t="shared" si="47"/>
        <v>564516643</v>
      </c>
      <c r="P237" s="69">
        <f t="shared" si="47"/>
        <v>144282868</v>
      </c>
      <c r="Q237" s="55">
        <f t="shared" si="47"/>
        <v>240024068</v>
      </c>
      <c r="R237" s="70">
        <f t="shared" si="47"/>
        <v>300100012</v>
      </c>
      <c r="S237" s="70">
        <f t="shared" si="47"/>
        <v>684406948</v>
      </c>
      <c r="T237" s="69">
        <f t="shared" si="47"/>
        <v>252467001</v>
      </c>
      <c r="U237" s="55">
        <f t="shared" si="47"/>
        <v>180416525</v>
      </c>
      <c r="V237" s="70">
        <f t="shared" si="47"/>
        <v>226805312</v>
      </c>
      <c r="W237" s="70">
        <f t="shared" si="47"/>
        <v>659688838</v>
      </c>
    </row>
    <row r="238" spans="1:23" ht="12.75">
      <c r="A238" s="31" t="s">
        <v>25</v>
      </c>
      <c r="B238" s="32" t="s">
        <v>433</v>
      </c>
      <c r="C238" s="33" t="s">
        <v>434</v>
      </c>
      <c r="D238" s="52">
        <v>188505791</v>
      </c>
      <c r="E238" s="53">
        <v>188505791</v>
      </c>
      <c r="F238" s="53">
        <v>153661720</v>
      </c>
      <c r="G238" s="6">
        <f t="shared" si="46"/>
        <v>0.8151564956431497</v>
      </c>
      <c r="H238" s="67">
        <v>10874783</v>
      </c>
      <c r="I238" s="53">
        <v>17315898</v>
      </c>
      <c r="J238" s="68">
        <v>14236638</v>
      </c>
      <c r="K238" s="68">
        <v>42427319</v>
      </c>
      <c r="L238" s="67">
        <v>10919105</v>
      </c>
      <c r="M238" s="53">
        <v>9903612</v>
      </c>
      <c r="N238" s="68">
        <v>17074737</v>
      </c>
      <c r="O238" s="68">
        <v>37897454</v>
      </c>
      <c r="P238" s="67">
        <v>11820908</v>
      </c>
      <c r="Q238" s="53">
        <v>13185849</v>
      </c>
      <c r="R238" s="68">
        <v>17431079</v>
      </c>
      <c r="S238" s="68">
        <v>42437836</v>
      </c>
      <c r="T238" s="67">
        <v>15204081</v>
      </c>
      <c r="U238" s="53">
        <v>15695030</v>
      </c>
      <c r="V238" s="68">
        <v>0</v>
      </c>
      <c r="W238" s="68">
        <v>30899111</v>
      </c>
    </row>
    <row r="239" spans="1:23" ht="12.75">
      <c r="A239" s="31" t="s">
        <v>25</v>
      </c>
      <c r="B239" s="32" t="s">
        <v>435</v>
      </c>
      <c r="C239" s="33" t="s">
        <v>436</v>
      </c>
      <c r="D239" s="52">
        <v>1235275783</v>
      </c>
      <c r="E239" s="53">
        <v>1235260921</v>
      </c>
      <c r="F239" s="53">
        <v>1108990790</v>
      </c>
      <c r="G239" s="6">
        <f t="shared" si="46"/>
        <v>0.8977785754787915</v>
      </c>
      <c r="H239" s="67">
        <v>57169794</v>
      </c>
      <c r="I239" s="53">
        <v>110971174</v>
      </c>
      <c r="J239" s="68">
        <v>104317531</v>
      </c>
      <c r="K239" s="68">
        <v>272458499</v>
      </c>
      <c r="L239" s="67">
        <v>64699166</v>
      </c>
      <c r="M239" s="53">
        <v>55967966</v>
      </c>
      <c r="N239" s="68">
        <v>86289554</v>
      </c>
      <c r="O239" s="68">
        <v>206956686</v>
      </c>
      <c r="P239" s="67">
        <v>67386438</v>
      </c>
      <c r="Q239" s="53">
        <v>58689917</v>
      </c>
      <c r="R239" s="68">
        <v>221030789</v>
      </c>
      <c r="S239" s="68">
        <v>347107144</v>
      </c>
      <c r="T239" s="67">
        <v>69149882</v>
      </c>
      <c r="U239" s="53">
        <v>65951970</v>
      </c>
      <c r="V239" s="68">
        <v>147366609</v>
      </c>
      <c r="W239" s="68">
        <v>282468461</v>
      </c>
    </row>
    <row r="240" spans="1:23" ht="12.75">
      <c r="A240" s="31" t="s">
        <v>25</v>
      </c>
      <c r="B240" s="32" t="s">
        <v>437</v>
      </c>
      <c r="C240" s="33" t="s">
        <v>438</v>
      </c>
      <c r="D240" s="52">
        <v>821707000</v>
      </c>
      <c r="E240" s="53">
        <v>835605507</v>
      </c>
      <c r="F240" s="53">
        <v>777833444</v>
      </c>
      <c r="G240" s="6">
        <f t="shared" si="46"/>
        <v>0.9308620365518965</v>
      </c>
      <c r="H240" s="67">
        <v>70044699</v>
      </c>
      <c r="I240" s="53">
        <v>70979191</v>
      </c>
      <c r="J240" s="68">
        <v>51370819</v>
      </c>
      <c r="K240" s="68">
        <v>192394709</v>
      </c>
      <c r="L240" s="67">
        <v>60902159</v>
      </c>
      <c r="M240" s="53">
        <v>72658518</v>
      </c>
      <c r="N240" s="68">
        <v>82192027</v>
      </c>
      <c r="O240" s="68">
        <v>215752704</v>
      </c>
      <c r="P240" s="67">
        <v>60595273</v>
      </c>
      <c r="Q240" s="53">
        <v>49255822</v>
      </c>
      <c r="R240" s="68">
        <v>73452660</v>
      </c>
      <c r="S240" s="68">
        <v>183303755</v>
      </c>
      <c r="T240" s="67">
        <v>61102203</v>
      </c>
      <c r="U240" s="53">
        <v>55895464</v>
      </c>
      <c r="V240" s="68">
        <v>69384609</v>
      </c>
      <c r="W240" s="68">
        <v>186382276</v>
      </c>
    </row>
    <row r="241" spans="1:23" ht="12.75">
      <c r="A241" s="31" t="s">
        <v>25</v>
      </c>
      <c r="B241" s="32" t="s">
        <v>439</v>
      </c>
      <c r="C241" s="33" t="s">
        <v>440</v>
      </c>
      <c r="D241" s="52">
        <v>128493525</v>
      </c>
      <c r="E241" s="53">
        <v>128493525</v>
      </c>
      <c r="F241" s="53">
        <v>109363286</v>
      </c>
      <c r="G241" s="6">
        <f t="shared" si="46"/>
        <v>0.8511190427688866</v>
      </c>
      <c r="H241" s="67">
        <v>8043993</v>
      </c>
      <c r="I241" s="53">
        <v>6376142</v>
      </c>
      <c r="J241" s="68">
        <v>8958591</v>
      </c>
      <c r="K241" s="68">
        <v>23378726</v>
      </c>
      <c r="L241" s="67">
        <v>8825764</v>
      </c>
      <c r="M241" s="53">
        <v>8830533</v>
      </c>
      <c r="N241" s="68">
        <v>14365759</v>
      </c>
      <c r="O241" s="68">
        <v>32022056</v>
      </c>
      <c r="P241" s="67">
        <v>5967976</v>
      </c>
      <c r="Q241" s="53">
        <v>6135360</v>
      </c>
      <c r="R241" s="68">
        <v>10172269</v>
      </c>
      <c r="S241" s="68">
        <v>22275605</v>
      </c>
      <c r="T241" s="67">
        <v>8820523</v>
      </c>
      <c r="U241" s="53">
        <v>8853620</v>
      </c>
      <c r="V241" s="68">
        <v>14012756</v>
      </c>
      <c r="W241" s="68">
        <v>31686899</v>
      </c>
    </row>
    <row r="242" spans="1:23" ht="12.75">
      <c r="A242" s="31" t="s">
        <v>25</v>
      </c>
      <c r="B242" s="32" t="s">
        <v>441</v>
      </c>
      <c r="C242" s="33" t="s">
        <v>442</v>
      </c>
      <c r="D242" s="52">
        <v>192278000</v>
      </c>
      <c r="E242" s="53">
        <v>192278000</v>
      </c>
      <c r="F242" s="53">
        <v>182839616</v>
      </c>
      <c r="G242" s="6">
        <f t="shared" si="46"/>
        <v>0.9509128241400472</v>
      </c>
      <c r="H242" s="67">
        <v>17388059</v>
      </c>
      <c r="I242" s="53">
        <v>23479606</v>
      </c>
      <c r="J242" s="68">
        <v>36384905</v>
      </c>
      <c r="K242" s="68">
        <v>77252570</v>
      </c>
      <c r="L242" s="67">
        <v>11224624</v>
      </c>
      <c r="M242" s="53">
        <v>18600076</v>
      </c>
      <c r="N242" s="68">
        <v>21852076</v>
      </c>
      <c r="O242" s="68">
        <v>51676776</v>
      </c>
      <c r="P242" s="67">
        <v>5259132</v>
      </c>
      <c r="Q242" s="53">
        <v>12856878</v>
      </c>
      <c r="R242" s="68">
        <v>20455304</v>
      </c>
      <c r="S242" s="68">
        <v>38571314</v>
      </c>
      <c r="T242" s="67">
        <v>15338956</v>
      </c>
      <c r="U242" s="53">
        <v>0</v>
      </c>
      <c r="V242" s="68">
        <v>0</v>
      </c>
      <c r="W242" s="68">
        <v>15338956</v>
      </c>
    </row>
    <row r="243" spans="1:23" ht="12.75">
      <c r="A243" s="31" t="s">
        <v>25</v>
      </c>
      <c r="B243" s="32" t="s">
        <v>443</v>
      </c>
      <c r="C243" s="33" t="s">
        <v>444</v>
      </c>
      <c r="D243" s="52">
        <v>273004156</v>
      </c>
      <c r="E243" s="53">
        <v>275365960</v>
      </c>
      <c r="F243" s="53">
        <v>204087907</v>
      </c>
      <c r="G243" s="6">
        <f t="shared" si="46"/>
        <v>0.7411515461097661</v>
      </c>
      <c r="H243" s="67">
        <v>11423524</v>
      </c>
      <c r="I243" s="53">
        <v>13710910</v>
      </c>
      <c r="J243" s="68">
        <v>11942899</v>
      </c>
      <c r="K243" s="68">
        <v>37077333</v>
      </c>
      <c r="L243" s="67">
        <v>15991392</v>
      </c>
      <c r="M243" s="53">
        <v>12563012</v>
      </c>
      <c r="N243" s="68">
        <v>12547144</v>
      </c>
      <c r="O243" s="68">
        <v>41101548</v>
      </c>
      <c r="P243" s="67">
        <v>13448333</v>
      </c>
      <c r="Q243" s="53">
        <v>14718304</v>
      </c>
      <c r="R243" s="68">
        <v>19808506</v>
      </c>
      <c r="S243" s="68">
        <v>47975143</v>
      </c>
      <c r="T243" s="67">
        <v>13594598</v>
      </c>
      <c r="U243" s="53">
        <v>19950247</v>
      </c>
      <c r="V243" s="68">
        <v>44389038</v>
      </c>
      <c r="W243" s="68">
        <v>77933883</v>
      </c>
    </row>
    <row r="244" spans="1:23" ht="12.75">
      <c r="A244" s="31" t="s">
        <v>44</v>
      </c>
      <c r="B244" s="32" t="s">
        <v>445</v>
      </c>
      <c r="C244" s="33" t="s">
        <v>446</v>
      </c>
      <c r="D244" s="52">
        <v>637077576</v>
      </c>
      <c r="E244" s="53">
        <v>629709695</v>
      </c>
      <c r="F244" s="53">
        <v>264956313</v>
      </c>
      <c r="G244" s="6">
        <f t="shared" si="46"/>
        <v>0.42075946281881527</v>
      </c>
      <c r="H244" s="67">
        <v>6214243</v>
      </c>
      <c r="I244" s="53">
        <v>20390209</v>
      </c>
      <c r="J244" s="68">
        <v>22999081</v>
      </c>
      <c r="K244" s="68">
        <v>49603533</v>
      </c>
      <c r="L244" s="67">
        <v>23005156</v>
      </c>
      <c r="M244" s="53">
        <v>20616401</v>
      </c>
      <c r="N244" s="68">
        <v>26496823</v>
      </c>
      <c r="O244" s="68">
        <v>70118380</v>
      </c>
      <c r="P244" s="67">
        <v>13423107</v>
      </c>
      <c r="Q244" s="53">
        <v>11637813</v>
      </c>
      <c r="R244" s="68">
        <v>20862577</v>
      </c>
      <c r="S244" s="68">
        <v>45923497</v>
      </c>
      <c r="T244" s="67">
        <v>23116049</v>
      </c>
      <c r="U244" s="53">
        <v>23861153</v>
      </c>
      <c r="V244" s="68">
        <v>52333701</v>
      </c>
      <c r="W244" s="68">
        <v>99310903</v>
      </c>
    </row>
    <row r="245" spans="1:23" ht="16.5">
      <c r="A245" s="34"/>
      <c r="B245" s="35" t="s">
        <v>447</v>
      </c>
      <c r="C245" s="36"/>
      <c r="D245" s="54">
        <f>SUM(D238:D244)</f>
        <v>3476341831</v>
      </c>
      <c r="E245" s="55">
        <f>SUM(E238:E244)</f>
        <v>3485219399</v>
      </c>
      <c r="F245" s="55">
        <f>SUM(F238:F244)</f>
        <v>2801733076</v>
      </c>
      <c r="G245" s="7">
        <f t="shared" si="46"/>
        <v>0.8038900153040265</v>
      </c>
      <c r="H245" s="69">
        <f aca="true" t="shared" si="48" ref="H245:W245">SUM(H238:H244)</f>
        <v>181159095</v>
      </c>
      <c r="I245" s="55">
        <f t="shared" si="48"/>
        <v>263223130</v>
      </c>
      <c r="J245" s="70">
        <f t="shared" si="48"/>
        <v>250210464</v>
      </c>
      <c r="K245" s="70">
        <f t="shared" si="48"/>
        <v>694592689</v>
      </c>
      <c r="L245" s="69">
        <f t="shared" si="48"/>
        <v>195567366</v>
      </c>
      <c r="M245" s="55">
        <f t="shared" si="48"/>
        <v>199140118</v>
      </c>
      <c r="N245" s="70">
        <f t="shared" si="48"/>
        <v>260818120</v>
      </c>
      <c r="O245" s="70">
        <f t="shared" si="48"/>
        <v>655525604</v>
      </c>
      <c r="P245" s="69">
        <f t="shared" si="48"/>
        <v>177901167</v>
      </c>
      <c r="Q245" s="55">
        <f t="shared" si="48"/>
        <v>166479943</v>
      </c>
      <c r="R245" s="70">
        <f t="shared" si="48"/>
        <v>383213184</v>
      </c>
      <c r="S245" s="70">
        <f t="shared" si="48"/>
        <v>727594294</v>
      </c>
      <c r="T245" s="69">
        <f t="shared" si="48"/>
        <v>206326292</v>
      </c>
      <c r="U245" s="55">
        <f t="shared" si="48"/>
        <v>190207484</v>
      </c>
      <c r="V245" s="70">
        <f t="shared" si="48"/>
        <v>327486713</v>
      </c>
      <c r="W245" s="70">
        <f t="shared" si="48"/>
        <v>724020489</v>
      </c>
    </row>
    <row r="246" spans="1:23" ht="12.75">
      <c r="A246" s="31" t="s">
        <v>25</v>
      </c>
      <c r="B246" s="32" t="s">
        <v>448</v>
      </c>
      <c r="C246" s="33" t="s">
        <v>449</v>
      </c>
      <c r="D246" s="52">
        <v>215083860</v>
      </c>
      <c r="E246" s="53">
        <v>215083860</v>
      </c>
      <c r="F246" s="53">
        <v>209682845</v>
      </c>
      <c r="G246" s="6">
        <f t="shared" si="46"/>
        <v>0.9748887945380932</v>
      </c>
      <c r="H246" s="67">
        <v>7051178</v>
      </c>
      <c r="I246" s="53">
        <v>24098895</v>
      </c>
      <c r="J246" s="68">
        <v>22066477</v>
      </c>
      <c r="K246" s="68">
        <v>53216550</v>
      </c>
      <c r="L246" s="67">
        <v>11182214</v>
      </c>
      <c r="M246" s="53">
        <v>16952940</v>
      </c>
      <c r="N246" s="68">
        <v>13378274</v>
      </c>
      <c r="O246" s="68">
        <v>41513428</v>
      </c>
      <c r="P246" s="67">
        <v>34651375</v>
      </c>
      <c r="Q246" s="53">
        <v>24583870</v>
      </c>
      <c r="R246" s="68">
        <v>20940277</v>
      </c>
      <c r="S246" s="68">
        <v>80175522</v>
      </c>
      <c r="T246" s="67">
        <v>18843951</v>
      </c>
      <c r="U246" s="53">
        <v>15933394</v>
      </c>
      <c r="V246" s="68">
        <v>0</v>
      </c>
      <c r="W246" s="68">
        <v>34777345</v>
      </c>
    </row>
    <row r="247" spans="1:23" ht="12.75">
      <c r="A247" s="31" t="s">
        <v>25</v>
      </c>
      <c r="B247" s="32" t="s">
        <v>450</v>
      </c>
      <c r="C247" s="33" t="s">
        <v>451</v>
      </c>
      <c r="D247" s="52">
        <v>1103300161</v>
      </c>
      <c r="E247" s="53">
        <v>1504345608</v>
      </c>
      <c r="F247" s="53">
        <v>1013168593</v>
      </c>
      <c r="G247" s="6">
        <f t="shared" si="46"/>
        <v>0.6734945664161502</v>
      </c>
      <c r="H247" s="67">
        <v>43647629</v>
      </c>
      <c r="I247" s="53">
        <v>65949329</v>
      </c>
      <c r="J247" s="68">
        <v>112608383</v>
      </c>
      <c r="K247" s="68">
        <v>222205341</v>
      </c>
      <c r="L247" s="67">
        <v>56616923</v>
      </c>
      <c r="M247" s="53">
        <v>94981052</v>
      </c>
      <c r="N247" s="68">
        <v>86237503</v>
      </c>
      <c r="O247" s="68">
        <v>237835478</v>
      </c>
      <c r="P247" s="67">
        <v>94471184</v>
      </c>
      <c r="Q247" s="53">
        <v>78916726</v>
      </c>
      <c r="R247" s="68">
        <v>93601646</v>
      </c>
      <c r="S247" s="68">
        <v>266989556</v>
      </c>
      <c r="T247" s="67">
        <v>79688323</v>
      </c>
      <c r="U247" s="53">
        <v>81527277</v>
      </c>
      <c r="V247" s="68">
        <v>124922618</v>
      </c>
      <c r="W247" s="68">
        <v>286138218</v>
      </c>
    </row>
    <row r="248" spans="1:23" ht="12.75">
      <c r="A248" s="31" t="s">
        <v>25</v>
      </c>
      <c r="B248" s="32" t="s">
        <v>452</v>
      </c>
      <c r="C248" s="33" t="s">
        <v>453</v>
      </c>
      <c r="D248" s="52">
        <v>183284</v>
      </c>
      <c r="E248" s="53">
        <v>183284</v>
      </c>
      <c r="F248" s="53">
        <v>132576211</v>
      </c>
      <c r="G248" s="6">
        <f t="shared" si="46"/>
        <v>723.3376126666813</v>
      </c>
      <c r="H248" s="67">
        <v>8347338</v>
      </c>
      <c r="I248" s="53">
        <v>10196277</v>
      </c>
      <c r="J248" s="68">
        <v>13564401</v>
      </c>
      <c r="K248" s="68">
        <v>32108016</v>
      </c>
      <c r="L248" s="67">
        <v>10196277</v>
      </c>
      <c r="M248" s="53">
        <v>9222833</v>
      </c>
      <c r="N248" s="68">
        <v>8120635</v>
      </c>
      <c r="O248" s="68">
        <v>27539745</v>
      </c>
      <c r="P248" s="67">
        <v>40863975</v>
      </c>
      <c r="Q248" s="53">
        <v>20115877</v>
      </c>
      <c r="R248" s="68">
        <v>11948598</v>
      </c>
      <c r="S248" s="68">
        <v>72928450</v>
      </c>
      <c r="T248" s="67">
        <v>0</v>
      </c>
      <c r="U248" s="53">
        <v>0</v>
      </c>
      <c r="V248" s="68">
        <v>0</v>
      </c>
      <c r="W248" s="68">
        <v>0</v>
      </c>
    </row>
    <row r="249" spans="1:23" ht="12.75">
      <c r="A249" s="31" t="s">
        <v>25</v>
      </c>
      <c r="B249" s="32" t="s">
        <v>454</v>
      </c>
      <c r="C249" s="33" t="s">
        <v>455</v>
      </c>
      <c r="D249" s="52">
        <v>341052342</v>
      </c>
      <c r="E249" s="53">
        <v>341052342</v>
      </c>
      <c r="F249" s="53">
        <v>498313860</v>
      </c>
      <c r="G249" s="6">
        <f t="shared" si="46"/>
        <v>1.4611066942915172</v>
      </c>
      <c r="H249" s="67">
        <v>22836884</v>
      </c>
      <c r="I249" s="53">
        <v>29464957</v>
      </c>
      <c r="J249" s="68">
        <v>26386360</v>
      </c>
      <c r="K249" s="68">
        <v>78688201</v>
      </c>
      <c r="L249" s="67">
        <v>22451923</v>
      </c>
      <c r="M249" s="53">
        <v>119988227</v>
      </c>
      <c r="N249" s="68">
        <v>15666100</v>
      </c>
      <c r="O249" s="68">
        <v>158106250</v>
      </c>
      <c r="P249" s="67">
        <v>13179903</v>
      </c>
      <c r="Q249" s="53">
        <v>42856779</v>
      </c>
      <c r="R249" s="68">
        <v>81889444</v>
      </c>
      <c r="S249" s="68">
        <v>137926126</v>
      </c>
      <c r="T249" s="67">
        <v>13716013</v>
      </c>
      <c r="U249" s="53">
        <v>16290931</v>
      </c>
      <c r="V249" s="68">
        <v>93586339</v>
      </c>
      <c r="W249" s="68">
        <v>123593283</v>
      </c>
    </row>
    <row r="250" spans="1:23" ht="12.75">
      <c r="A250" s="31" t="s">
        <v>25</v>
      </c>
      <c r="B250" s="32" t="s">
        <v>456</v>
      </c>
      <c r="C250" s="33" t="s">
        <v>457</v>
      </c>
      <c r="D250" s="52">
        <v>540084000</v>
      </c>
      <c r="E250" s="53">
        <v>577316602</v>
      </c>
      <c r="F250" s="53">
        <v>1136259506</v>
      </c>
      <c r="G250" s="6">
        <f t="shared" si="46"/>
        <v>1.9681739656605268</v>
      </c>
      <c r="H250" s="67">
        <v>28644319</v>
      </c>
      <c r="I250" s="53">
        <v>41515779</v>
      </c>
      <c r="J250" s="68">
        <v>31804579</v>
      </c>
      <c r="K250" s="68">
        <v>101964677</v>
      </c>
      <c r="L250" s="67">
        <v>40875643</v>
      </c>
      <c r="M250" s="53">
        <v>38099338</v>
      </c>
      <c r="N250" s="68">
        <v>63290289</v>
      </c>
      <c r="O250" s="68">
        <v>142265270</v>
      </c>
      <c r="P250" s="67">
        <v>40035184</v>
      </c>
      <c r="Q250" s="53">
        <v>39457655</v>
      </c>
      <c r="R250" s="68">
        <v>44928958</v>
      </c>
      <c r="S250" s="68">
        <v>124421797</v>
      </c>
      <c r="T250" s="67">
        <v>43031328</v>
      </c>
      <c r="U250" s="53">
        <v>724576434</v>
      </c>
      <c r="V250" s="68">
        <v>0</v>
      </c>
      <c r="W250" s="68">
        <v>767607762</v>
      </c>
    </row>
    <row r="251" spans="1:23" ht="12.75">
      <c r="A251" s="31" t="s">
        <v>44</v>
      </c>
      <c r="B251" s="32" t="s">
        <v>458</v>
      </c>
      <c r="C251" s="33" t="s">
        <v>459</v>
      </c>
      <c r="D251" s="52">
        <v>122573154</v>
      </c>
      <c r="E251" s="53">
        <v>122573154</v>
      </c>
      <c r="F251" s="53">
        <v>92813350</v>
      </c>
      <c r="G251" s="6">
        <f t="shared" si="46"/>
        <v>0.7572078140373217</v>
      </c>
      <c r="H251" s="67">
        <v>7798106</v>
      </c>
      <c r="I251" s="53">
        <v>6787470</v>
      </c>
      <c r="J251" s="68">
        <v>10495063</v>
      </c>
      <c r="K251" s="68">
        <v>25080639</v>
      </c>
      <c r="L251" s="67">
        <v>8562420</v>
      </c>
      <c r="M251" s="53">
        <v>8916665</v>
      </c>
      <c r="N251" s="68">
        <v>9344358</v>
      </c>
      <c r="O251" s="68">
        <v>26823443</v>
      </c>
      <c r="P251" s="67">
        <v>8796912</v>
      </c>
      <c r="Q251" s="53">
        <v>6953697</v>
      </c>
      <c r="R251" s="68">
        <v>7183678</v>
      </c>
      <c r="S251" s="68">
        <v>22934287</v>
      </c>
      <c r="T251" s="67">
        <v>9344358</v>
      </c>
      <c r="U251" s="53">
        <v>8630623</v>
      </c>
      <c r="V251" s="68">
        <v>0</v>
      </c>
      <c r="W251" s="68">
        <v>17974981</v>
      </c>
    </row>
    <row r="252" spans="1:23" ht="16.5">
      <c r="A252" s="42"/>
      <c r="B252" s="43" t="s">
        <v>460</v>
      </c>
      <c r="C252" s="44"/>
      <c r="D252" s="61">
        <f>SUM(D246:D251)</f>
        <v>2322276801</v>
      </c>
      <c r="E252" s="62">
        <f>SUM(E246:E251)</f>
        <v>2760554850</v>
      </c>
      <c r="F252" s="62">
        <f>SUM(F246:F251)</f>
        <v>3082814365</v>
      </c>
      <c r="G252" s="9">
        <f t="shared" si="46"/>
        <v>1.116737225851535</v>
      </c>
      <c r="H252" s="74">
        <f aca="true" t="shared" si="49" ref="H252:W252">SUM(H246:H251)</f>
        <v>118325454</v>
      </c>
      <c r="I252" s="62">
        <f t="shared" si="49"/>
        <v>178012707</v>
      </c>
      <c r="J252" s="75">
        <f t="shared" si="49"/>
        <v>216925263</v>
      </c>
      <c r="K252" s="75">
        <f t="shared" si="49"/>
        <v>513263424</v>
      </c>
      <c r="L252" s="74">
        <f t="shared" si="49"/>
        <v>149885400</v>
      </c>
      <c r="M252" s="62">
        <f t="shared" si="49"/>
        <v>288161055</v>
      </c>
      <c r="N252" s="75">
        <f t="shared" si="49"/>
        <v>196037159</v>
      </c>
      <c r="O252" s="75">
        <f t="shared" si="49"/>
        <v>634083614</v>
      </c>
      <c r="P252" s="74">
        <f t="shared" si="49"/>
        <v>231998533</v>
      </c>
      <c r="Q252" s="62">
        <f t="shared" si="49"/>
        <v>212884604</v>
      </c>
      <c r="R252" s="75">
        <f t="shared" si="49"/>
        <v>260492601</v>
      </c>
      <c r="S252" s="75">
        <f t="shared" si="49"/>
        <v>705375738</v>
      </c>
      <c r="T252" s="74">
        <f t="shared" si="49"/>
        <v>164623973</v>
      </c>
      <c r="U252" s="62">
        <f t="shared" si="49"/>
        <v>846958659</v>
      </c>
      <c r="V252" s="75">
        <f t="shared" si="49"/>
        <v>218508957</v>
      </c>
      <c r="W252" s="75">
        <f t="shared" si="49"/>
        <v>1230091589</v>
      </c>
    </row>
    <row r="253" spans="1:23" ht="16.5">
      <c r="A253" s="37"/>
      <c r="B253" s="38" t="s">
        <v>461</v>
      </c>
      <c r="C253" s="39"/>
      <c r="D253" s="56">
        <f>SUM(D229:D236,D238:D244,D246:D251)</f>
        <v>8270456861</v>
      </c>
      <c r="E253" s="57">
        <f>SUM(E229:E236,E238:E244,E246:E251)</f>
        <v>8711594589</v>
      </c>
      <c r="F253" s="57">
        <f>SUM(F229:F236,F238:F244,F246:F251)</f>
        <v>8365577157</v>
      </c>
      <c r="G253" s="8">
        <f t="shared" si="46"/>
        <v>0.9602808155883527</v>
      </c>
      <c r="H253" s="71">
        <f aca="true" t="shared" si="50" ref="H253:W253">SUM(H229:H236,H238:H244,H246:H251)</f>
        <v>446973006</v>
      </c>
      <c r="I253" s="57">
        <f t="shared" si="50"/>
        <v>641552908</v>
      </c>
      <c r="J253" s="72">
        <f t="shared" si="50"/>
        <v>691747486</v>
      </c>
      <c r="K253" s="72">
        <f t="shared" si="50"/>
        <v>1780273400</v>
      </c>
      <c r="L253" s="71">
        <f t="shared" si="50"/>
        <v>546278353</v>
      </c>
      <c r="M253" s="57">
        <f t="shared" si="50"/>
        <v>648201320</v>
      </c>
      <c r="N253" s="72">
        <f t="shared" si="50"/>
        <v>659646188</v>
      </c>
      <c r="O253" s="72">
        <f t="shared" si="50"/>
        <v>1854125861</v>
      </c>
      <c r="P253" s="71">
        <f t="shared" si="50"/>
        <v>554182568</v>
      </c>
      <c r="Q253" s="57">
        <f t="shared" si="50"/>
        <v>619388615</v>
      </c>
      <c r="R253" s="72">
        <f t="shared" si="50"/>
        <v>943805797</v>
      </c>
      <c r="S253" s="72">
        <f t="shared" si="50"/>
        <v>2117376980</v>
      </c>
      <c r="T253" s="71">
        <f t="shared" si="50"/>
        <v>623417266</v>
      </c>
      <c r="U253" s="57">
        <f t="shared" si="50"/>
        <v>1217582668</v>
      </c>
      <c r="V253" s="72">
        <f t="shared" si="50"/>
        <v>772800982</v>
      </c>
      <c r="W253" s="72">
        <f t="shared" si="50"/>
        <v>2613800916</v>
      </c>
    </row>
    <row r="254" spans="1:23" ht="16.5">
      <c r="A254" s="23"/>
      <c r="B254" s="40"/>
      <c r="C254" s="41"/>
      <c r="D254" s="58"/>
      <c r="E254" s="59"/>
      <c r="F254" s="59"/>
      <c r="G254" s="28"/>
      <c r="H254" s="67"/>
      <c r="I254" s="55"/>
      <c r="J254" s="68"/>
      <c r="K254" s="68"/>
      <c r="L254" s="67"/>
      <c r="M254" s="55"/>
      <c r="N254" s="68"/>
      <c r="O254" s="68"/>
      <c r="P254" s="67"/>
      <c r="Q254" s="55"/>
      <c r="R254" s="68"/>
      <c r="S254" s="68"/>
      <c r="T254" s="67"/>
      <c r="U254" s="55"/>
      <c r="V254" s="68"/>
      <c r="W254" s="68"/>
    </row>
    <row r="255" spans="1:23" ht="16.5">
      <c r="A255" s="23"/>
      <c r="B255" s="24" t="s">
        <v>462</v>
      </c>
      <c r="C255" s="25"/>
      <c r="D255" s="60"/>
      <c r="E255" s="59"/>
      <c r="F255" s="59"/>
      <c r="G255" s="28"/>
      <c r="H255" s="67"/>
      <c r="I255" s="53"/>
      <c r="J255" s="68"/>
      <c r="K255" s="68"/>
      <c r="L255" s="67"/>
      <c r="M255" s="53"/>
      <c r="N255" s="68"/>
      <c r="O255" s="68"/>
      <c r="P255" s="67"/>
      <c r="Q255" s="53"/>
      <c r="R255" s="68"/>
      <c r="S255" s="68"/>
      <c r="T255" s="67"/>
      <c r="U255" s="53"/>
      <c r="V255" s="68"/>
      <c r="W255" s="68"/>
    </row>
    <row r="256" spans="1:23" ht="12.75">
      <c r="A256" s="31" t="s">
        <v>25</v>
      </c>
      <c r="B256" s="32" t="s">
        <v>463</v>
      </c>
      <c r="C256" s="33" t="s">
        <v>464</v>
      </c>
      <c r="D256" s="52">
        <v>154318551</v>
      </c>
      <c r="E256" s="53">
        <v>154318551</v>
      </c>
      <c r="F256" s="53">
        <v>146669297</v>
      </c>
      <c r="G256" s="6">
        <f aca="true" t="shared" si="51" ref="G256:G284">IF($E256=0,0,$F256/$E256)</f>
        <v>0.9504320514258846</v>
      </c>
      <c r="H256" s="67">
        <v>4186671</v>
      </c>
      <c r="I256" s="53">
        <v>10649629</v>
      </c>
      <c r="J256" s="68">
        <v>5508581</v>
      </c>
      <c r="K256" s="68">
        <v>20344881</v>
      </c>
      <c r="L256" s="67">
        <v>9822776</v>
      </c>
      <c r="M256" s="53">
        <v>25482358</v>
      </c>
      <c r="N256" s="68">
        <v>13049902</v>
      </c>
      <c r="O256" s="68">
        <v>48355036</v>
      </c>
      <c r="P256" s="67">
        <v>8631896</v>
      </c>
      <c r="Q256" s="53">
        <v>16436801</v>
      </c>
      <c r="R256" s="68">
        <v>7400620</v>
      </c>
      <c r="S256" s="68">
        <v>32469317</v>
      </c>
      <c r="T256" s="67">
        <v>11763549</v>
      </c>
      <c r="U256" s="53">
        <v>14028017</v>
      </c>
      <c r="V256" s="68">
        <v>19708497</v>
      </c>
      <c r="W256" s="68">
        <v>45500063</v>
      </c>
    </row>
    <row r="257" spans="1:23" ht="12.75">
      <c r="A257" s="31" t="s">
        <v>25</v>
      </c>
      <c r="B257" s="32" t="s">
        <v>465</v>
      </c>
      <c r="C257" s="33" t="s">
        <v>466</v>
      </c>
      <c r="D257" s="52">
        <v>811556501</v>
      </c>
      <c r="E257" s="53">
        <v>710763184</v>
      </c>
      <c r="F257" s="53">
        <v>695975208</v>
      </c>
      <c r="G257" s="6">
        <f t="shared" si="51"/>
        <v>0.979194229058437</v>
      </c>
      <c r="H257" s="67">
        <v>39168073</v>
      </c>
      <c r="I257" s="53">
        <v>56854304</v>
      </c>
      <c r="J257" s="68">
        <v>62088273</v>
      </c>
      <c r="K257" s="68">
        <v>158110650</v>
      </c>
      <c r="L257" s="67">
        <v>46481812</v>
      </c>
      <c r="M257" s="53">
        <v>36817234</v>
      </c>
      <c r="N257" s="68">
        <v>70991085</v>
      </c>
      <c r="O257" s="68">
        <v>154290131</v>
      </c>
      <c r="P257" s="67">
        <v>64537714</v>
      </c>
      <c r="Q257" s="53">
        <v>53172233</v>
      </c>
      <c r="R257" s="68">
        <v>53278400</v>
      </c>
      <c r="S257" s="68">
        <v>170988347</v>
      </c>
      <c r="T257" s="67">
        <v>58595356</v>
      </c>
      <c r="U257" s="53">
        <v>52734018</v>
      </c>
      <c r="V257" s="68">
        <v>101256706</v>
      </c>
      <c r="W257" s="68">
        <v>212586080</v>
      </c>
    </row>
    <row r="258" spans="1:23" ht="12.75">
      <c r="A258" s="31" t="s">
        <v>25</v>
      </c>
      <c r="B258" s="32" t="s">
        <v>467</v>
      </c>
      <c r="C258" s="33" t="s">
        <v>468</v>
      </c>
      <c r="D258" s="52">
        <v>1943353194</v>
      </c>
      <c r="E258" s="53">
        <v>1943353194</v>
      </c>
      <c r="F258" s="53">
        <v>2128965547</v>
      </c>
      <c r="G258" s="6">
        <f t="shared" si="51"/>
        <v>1.0955113839177912</v>
      </c>
      <c r="H258" s="67">
        <v>176258021</v>
      </c>
      <c r="I258" s="53">
        <v>185062484</v>
      </c>
      <c r="J258" s="68">
        <v>169165474</v>
      </c>
      <c r="K258" s="68">
        <v>530485979</v>
      </c>
      <c r="L258" s="67">
        <v>149518180</v>
      </c>
      <c r="M258" s="53">
        <v>155251093</v>
      </c>
      <c r="N258" s="68">
        <v>166056110</v>
      </c>
      <c r="O258" s="68">
        <v>470825383</v>
      </c>
      <c r="P258" s="67">
        <v>227385401</v>
      </c>
      <c r="Q258" s="53">
        <v>146895254</v>
      </c>
      <c r="R258" s="68">
        <v>167256601</v>
      </c>
      <c r="S258" s="68">
        <v>541537256</v>
      </c>
      <c r="T258" s="67">
        <v>259214773</v>
      </c>
      <c r="U258" s="53">
        <v>182278293</v>
      </c>
      <c r="V258" s="68">
        <v>144623863</v>
      </c>
      <c r="W258" s="68">
        <v>586116929</v>
      </c>
    </row>
    <row r="259" spans="1:23" ht="12.75">
      <c r="A259" s="31" t="s">
        <v>25</v>
      </c>
      <c r="B259" s="32" t="s">
        <v>469</v>
      </c>
      <c r="C259" s="33" t="s">
        <v>470</v>
      </c>
      <c r="D259" s="52">
        <v>81527706</v>
      </c>
      <c r="E259" s="53">
        <v>90062849</v>
      </c>
      <c r="F259" s="53">
        <v>79332726</v>
      </c>
      <c r="G259" s="6">
        <f t="shared" si="51"/>
        <v>0.8808596094933662</v>
      </c>
      <c r="H259" s="67">
        <v>9518289</v>
      </c>
      <c r="I259" s="53">
        <v>5526543</v>
      </c>
      <c r="J259" s="68">
        <v>7510004</v>
      </c>
      <c r="K259" s="68">
        <v>22554836</v>
      </c>
      <c r="L259" s="67">
        <v>6901850</v>
      </c>
      <c r="M259" s="53">
        <v>5674317</v>
      </c>
      <c r="N259" s="68">
        <v>5801173</v>
      </c>
      <c r="O259" s="68">
        <v>18377340</v>
      </c>
      <c r="P259" s="67">
        <v>4720258</v>
      </c>
      <c r="Q259" s="53">
        <v>6645268</v>
      </c>
      <c r="R259" s="68">
        <v>5960812</v>
      </c>
      <c r="S259" s="68">
        <v>17326338</v>
      </c>
      <c r="T259" s="67">
        <v>8547647</v>
      </c>
      <c r="U259" s="53">
        <v>4865566</v>
      </c>
      <c r="V259" s="68">
        <v>7660999</v>
      </c>
      <c r="W259" s="68">
        <v>21074212</v>
      </c>
    </row>
    <row r="260" spans="1:23" ht="12.75">
      <c r="A260" s="31" t="s">
        <v>25</v>
      </c>
      <c r="B260" s="32" t="s">
        <v>471</v>
      </c>
      <c r="C260" s="33" t="s">
        <v>472</v>
      </c>
      <c r="D260" s="52">
        <v>339539905</v>
      </c>
      <c r="E260" s="53">
        <v>342982846</v>
      </c>
      <c r="F260" s="53">
        <v>304655491</v>
      </c>
      <c r="G260" s="6">
        <f t="shared" si="51"/>
        <v>0.888252851572641</v>
      </c>
      <c r="H260" s="67">
        <v>10220402</v>
      </c>
      <c r="I260" s="53">
        <v>12739120</v>
      </c>
      <c r="J260" s="68">
        <v>19191914</v>
      </c>
      <c r="K260" s="68">
        <v>42151436</v>
      </c>
      <c r="L260" s="67">
        <v>15349394</v>
      </c>
      <c r="M260" s="53">
        <v>16054875</v>
      </c>
      <c r="N260" s="68">
        <v>28391670</v>
      </c>
      <c r="O260" s="68">
        <v>59795939</v>
      </c>
      <c r="P260" s="67">
        <v>19310212</v>
      </c>
      <c r="Q260" s="53">
        <v>66899701</v>
      </c>
      <c r="R260" s="68">
        <v>31680092</v>
      </c>
      <c r="S260" s="68">
        <v>117890005</v>
      </c>
      <c r="T260" s="67">
        <v>25513793</v>
      </c>
      <c r="U260" s="53">
        <v>26570946</v>
      </c>
      <c r="V260" s="68">
        <v>32733372</v>
      </c>
      <c r="W260" s="68">
        <v>84818111</v>
      </c>
    </row>
    <row r="261" spans="1:23" ht="12.75">
      <c r="A261" s="31" t="s">
        <v>44</v>
      </c>
      <c r="B261" s="32" t="s">
        <v>473</v>
      </c>
      <c r="C261" s="33" t="s">
        <v>474</v>
      </c>
      <c r="D261" s="52">
        <v>173760674</v>
      </c>
      <c r="E261" s="53">
        <v>391950887</v>
      </c>
      <c r="F261" s="53">
        <v>276554895</v>
      </c>
      <c r="G261" s="6">
        <f t="shared" si="51"/>
        <v>0.7055855827161325</v>
      </c>
      <c r="H261" s="67">
        <v>13217646</v>
      </c>
      <c r="I261" s="53">
        <v>16537596</v>
      </c>
      <c r="J261" s="68">
        <v>19888225</v>
      </c>
      <c r="K261" s="68">
        <v>49643467</v>
      </c>
      <c r="L261" s="67">
        <v>17975652</v>
      </c>
      <c r="M261" s="53">
        <v>19013198</v>
      </c>
      <c r="N261" s="68">
        <v>21070824</v>
      </c>
      <c r="O261" s="68">
        <v>58059674</v>
      </c>
      <c r="P261" s="67">
        <v>17620345</v>
      </c>
      <c r="Q261" s="53">
        <v>17800057</v>
      </c>
      <c r="R261" s="68">
        <v>22645395</v>
      </c>
      <c r="S261" s="68">
        <v>58065797</v>
      </c>
      <c r="T261" s="67">
        <v>28011954</v>
      </c>
      <c r="U261" s="53">
        <v>27419011</v>
      </c>
      <c r="V261" s="68">
        <v>55354992</v>
      </c>
      <c r="W261" s="68">
        <v>110785957</v>
      </c>
    </row>
    <row r="262" spans="1:23" ht="16.5">
      <c r="A262" s="34"/>
      <c r="B262" s="35" t="s">
        <v>475</v>
      </c>
      <c r="C262" s="36"/>
      <c r="D262" s="54">
        <f>SUM(D256:D261)</f>
        <v>3504056531</v>
      </c>
      <c r="E262" s="55">
        <f>SUM(E256:E261)</f>
        <v>3633431511</v>
      </c>
      <c r="F262" s="55">
        <f>SUM(F256:F261)</f>
        <v>3632153164</v>
      </c>
      <c r="G262" s="7">
        <f t="shared" si="51"/>
        <v>0.9996481708830537</v>
      </c>
      <c r="H262" s="69">
        <f aca="true" t="shared" si="52" ref="H262:W262">SUM(H256:H261)</f>
        <v>252569102</v>
      </c>
      <c r="I262" s="55">
        <f t="shared" si="52"/>
        <v>287369676</v>
      </c>
      <c r="J262" s="70">
        <f t="shared" si="52"/>
        <v>283352471</v>
      </c>
      <c r="K262" s="70">
        <f t="shared" si="52"/>
        <v>823291249</v>
      </c>
      <c r="L262" s="69">
        <f t="shared" si="52"/>
        <v>246049664</v>
      </c>
      <c r="M262" s="55">
        <f t="shared" si="52"/>
        <v>258293075</v>
      </c>
      <c r="N262" s="70">
        <f t="shared" si="52"/>
        <v>305360764</v>
      </c>
      <c r="O262" s="70">
        <f t="shared" si="52"/>
        <v>809703503</v>
      </c>
      <c r="P262" s="69">
        <f t="shared" si="52"/>
        <v>342205826</v>
      </c>
      <c r="Q262" s="55">
        <f t="shared" si="52"/>
        <v>307849314</v>
      </c>
      <c r="R262" s="70">
        <f t="shared" si="52"/>
        <v>288221920</v>
      </c>
      <c r="S262" s="70">
        <f t="shared" si="52"/>
        <v>938277060</v>
      </c>
      <c r="T262" s="69">
        <f t="shared" si="52"/>
        <v>391647072</v>
      </c>
      <c r="U262" s="55">
        <f t="shared" si="52"/>
        <v>307895851</v>
      </c>
      <c r="V262" s="70">
        <f t="shared" si="52"/>
        <v>361338429</v>
      </c>
      <c r="W262" s="70">
        <f t="shared" si="52"/>
        <v>1060881352</v>
      </c>
    </row>
    <row r="263" spans="1:23" ht="12.75">
      <c r="A263" s="31" t="s">
        <v>25</v>
      </c>
      <c r="B263" s="32" t="s">
        <v>476</v>
      </c>
      <c r="C263" s="33" t="s">
        <v>477</v>
      </c>
      <c r="D263" s="52">
        <v>54315000</v>
      </c>
      <c r="E263" s="53">
        <v>54315000</v>
      </c>
      <c r="F263" s="53">
        <v>30720877</v>
      </c>
      <c r="G263" s="6">
        <f t="shared" si="51"/>
        <v>0.5656057626806591</v>
      </c>
      <c r="H263" s="67">
        <v>0</v>
      </c>
      <c r="I263" s="53">
        <v>3182569</v>
      </c>
      <c r="J263" s="68">
        <v>3869807</v>
      </c>
      <c r="K263" s="68">
        <v>7052376</v>
      </c>
      <c r="L263" s="67">
        <v>0</v>
      </c>
      <c r="M263" s="53">
        <v>5693151</v>
      </c>
      <c r="N263" s="68">
        <v>4588476</v>
      </c>
      <c r="O263" s="68">
        <v>10281627</v>
      </c>
      <c r="P263" s="67">
        <v>4374689</v>
      </c>
      <c r="Q263" s="53">
        <v>4974025</v>
      </c>
      <c r="R263" s="68">
        <v>0</v>
      </c>
      <c r="S263" s="68">
        <v>9348714</v>
      </c>
      <c r="T263" s="67">
        <v>4038160</v>
      </c>
      <c r="U263" s="53">
        <v>0</v>
      </c>
      <c r="V263" s="68">
        <v>0</v>
      </c>
      <c r="W263" s="68">
        <v>4038160</v>
      </c>
    </row>
    <row r="264" spans="1:23" ht="12.75">
      <c r="A264" s="31" t="s">
        <v>25</v>
      </c>
      <c r="B264" s="32" t="s">
        <v>478</v>
      </c>
      <c r="C264" s="33" t="s">
        <v>479</v>
      </c>
      <c r="D264" s="52">
        <v>95144738</v>
      </c>
      <c r="E264" s="53">
        <v>95144738</v>
      </c>
      <c r="F264" s="53">
        <v>114046004</v>
      </c>
      <c r="G264" s="6">
        <f t="shared" si="51"/>
        <v>1.1986580277303407</v>
      </c>
      <c r="H264" s="67">
        <v>7609411</v>
      </c>
      <c r="I264" s="53">
        <v>13432464</v>
      </c>
      <c r="J264" s="68">
        <v>13432464</v>
      </c>
      <c r="K264" s="68">
        <v>34474339</v>
      </c>
      <c r="L264" s="67">
        <v>7218096</v>
      </c>
      <c r="M264" s="53">
        <v>6457462</v>
      </c>
      <c r="N264" s="68">
        <v>13036039</v>
      </c>
      <c r="O264" s="68">
        <v>26711597</v>
      </c>
      <c r="P264" s="67">
        <v>11191039</v>
      </c>
      <c r="Q264" s="53">
        <v>13006200</v>
      </c>
      <c r="R264" s="68">
        <v>8171797</v>
      </c>
      <c r="S264" s="68">
        <v>32369036</v>
      </c>
      <c r="T264" s="67">
        <v>12219829</v>
      </c>
      <c r="U264" s="53">
        <v>8271203</v>
      </c>
      <c r="V264" s="68">
        <v>0</v>
      </c>
      <c r="W264" s="68">
        <v>20491032</v>
      </c>
    </row>
    <row r="265" spans="1:23" ht="12.75">
      <c r="A265" s="31" t="s">
        <v>25</v>
      </c>
      <c r="B265" s="32" t="s">
        <v>480</v>
      </c>
      <c r="C265" s="33" t="s">
        <v>481</v>
      </c>
      <c r="D265" s="52">
        <v>422236000</v>
      </c>
      <c r="E265" s="53">
        <v>422236000</v>
      </c>
      <c r="F265" s="53">
        <v>309289824</v>
      </c>
      <c r="G265" s="6">
        <f t="shared" si="51"/>
        <v>0.7325046277437263</v>
      </c>
      <c r="H265" s="67">
        <v>10650139</v>
      </c>
      <c r="I265" s="53">
        <v>32883156</v>
      </c>
      <c r="J265" s="68">
        <v>20114810</v>
      </c>
      <c r="K265" s="68">
        <v>63648105</v>
      </c>
      <c r="L265" s="67">
        <v>18650190</v>
      </c>
      <c r="M265" s="53">
        <v>31261048</v>
      </c>
      <c r="N265" s="68">
        <v>27654776</v>
      </c>
      <c r="O265" s="68">
        <v>77566014</v>
      </c>
      <c r="P265" s="67">
        <v>30749390</v>
      </c>
      <c r="Q265" s="53">
        <v>20220283</v>
      </c>
      <c r="R265" s="68">
        <v>35410664</v>
      </c>
      <c r="S265" s="68">
        <v>86380337</v>
      </c>
      <c r="T265" s="67">
        <v>23929056</v>
      </c>
      <c r="U265" s="53">
        <v>25878149</v>
      </c>
      <c r="V265" s="68">
        <v>31888163</v>
      </c>
      <c r="W265" s="68">
        <v>81695368</v>
      </c>
    </row>
    <row r="266" spans="1:23" ht="12.75">
      <c r="A266" s="31" t="s">
        <v>25</v>
      </c>
      <c r="B266" s="32" t="s">
        <v>482</v>
      </c>
      <c r="C266" s="33" t="s">
        <v>483</v>
      </c>
      <c r="D266" s="52">
        <v>250546000</v>
      </c>
      <c r="E266" s="53">
        <v>250546000</v>
      </c>
      <c r="F266" s="53">
        <v>169275537</v>
      </c>
      <c r="G266" s="6">
        <f t="shared" si="51"/>
        <v>0.6756265795502622</v>
      </c>
      <c r="H266" s="67">
        <v>10879870</v>
      </c>
      <c r="I266" s="53">
        <v>18476913</v>
      </c>
      <c r="J266" s="68">
        <v>16734801</v>
      </c>
      <c r="K266" s="68">
        <v>46091584</v>
      </c>
      <c r="L266" s="67">
        <v>12350221</v>
      </c>
      <c r="M266" s="53">
        <v>13206562</v>
      </c>
      <c r="N266" s="68">
        <v>14075699</v>
      </c>
      <c r="O266" s="68">
        <v>39632482</v>
      </c>
      <c r="P266" s="67">
        <v>13391848</v>
      </c>
      <c r="Q266" s="53">
        <v>14296668</v>
      </c>
      <c r="R266" s="68">
        <v>14066027</v>
      </c>
      <c r="S266" s="68">
        <v>41754543</v>
      </c>
      <c r="T266" s="67">
        <v>13206041</v>
      </c>
      <c r="U266" s="53">
        <v>13801606</v>
      </c>
      <c r="V266" s="68">
        <v>14789281</v>
      </c>
      <c r="W266" s="68">
        <v>41796928</v>
      </c>
    </row>
    <row r="267" spans="1:23" ht="12.75">
      <c r="A267" s="31" t="s">
        <v>25</v>
      </c>
      <c r="B267" s="32" t="s">
        <v>484</v>
      </c>
      <c r="C267" s="33" t="s">
        <v>485</v>
      </c>
      <c r="D267" s="52">
        <v>123274886</v>
      </c>
      <c r="E267" s="53">
        <v>123274886</v>
      </c>
      <c r="F267" s="53">
        <v>82488254</v>
      </c>
      <c r="G267" s="6">
        <f t="shared" si="51"/>
        <v>0.6691407850906469</v>
      </c>
      <c r="H267" s="67">
        <v>6364347</v>
      </c>
      <c r="I267" s="53">
        <v>6784993</v>
      </c>
      <c r="J267" s="68">
        <v>10591932</v>
      </c>
      <c r="K267" s="68">
        <v>23741272</v>
      </c>
      <c r="L267" s="67">
        <v>10642770</v>
      </c>
      <c r="M267" s="53">
        <v>9325912</v>
      </c>
      <c r="N267" s="68">
        <v>8042807</v>
      </c>
      <c r="O267" s="68">
        <v>28011489</v>
      </c>
      <c r="P267" s="67">
        <v>7633599</v>
      </c>
      <c r="Q267" s="53">
        <v>7914065</v>
      </c>
      <c r="R267" s="68">
        <v>7377984</v>
      </c>
      <c r="S267" s="68">
        <v>22925648</v>
      </c>
      <c r="T267" s="67">
        <v>7809845</v>
      </c>
      <c r="U267" s="53">
        <v>0</v>
      </c>
      <c r="V267" s="68">
        <v>0</v>
      </c>
      <c r="W267" s="68">
        <v>7809845</v>
      </c>
    </row>
    <row r="268" spans="1:23" ht="12.75">
      <c r="A268" s="31" t="s">
        <v>44</v>
      </c>
      <c r="B268" s="32" t="s">
        <v>486</v>
      </c>
      <c r="C268" s="33" t="s">
        <v>487</v>
      </c>
      <c r="D268" s="52">
        <v>332896354</v>
      </c>
      <c r="E268" s="53">
        <v>332896354</v>
      </c>
      <c r="F268" s="53">
        <v>314289412</v>
      </c>
      <c r="G268" s="6">
        <f t="shared" si="51"/>
        <v>0.9441059003007284</v>
      </c>
      <c r="H268" s="67">
        <v>12421758</v>
      </c>
      <c r="I268" s="53">
        <v>13182404</v>
      </c>
      <c r="J268" s="68">
        <v>15533000</v>
      </c>
      <c r="K268" s="68">
        <v>41137162</v>
      </c>
      <c r="L268" s="67">
        <v>16876165</v>
      </c>
      <c r="M268" s="53">
        <v>27427115</v>
      </c>
      <c r="N268" s="68">
        <v>38313533</v>
      </c>
      <c r="O268" s="68">
        <v>82616813</v>
      </c>
      <c r="P268" s="67">
        <v>56906803</v>
      </c>
      <c r="Q268" s="53">
        <v>18954797</v>
      </c>
      <c r="R268" s="68">
        <v>28220606</v>
      </c>
      <c r="S268" s="68">
        <v>104082206</v>
      </c>
      <c r="T268" s="67">
        <v>26267618</v>
      </c>
      <c r="U268" s="53">
        <v>19529910</v>
      </c>
      <c r="V268" s="68">
        <v>40655703</v>
      </c>
      <c r="W268" s="68">
        <v>86453231</v>
      </c>
    </row>
    <row r="269" spans="1:23" ht="16.5">
      <c r="A269" s="34"/>
      <c r="B269" s="35" t="s">
        <v>488</v>
      </c>
      <c r="C269" s="36"/>
      <c r="D269" s="54">
        <f>SUM(D263:D268)</f>
        <v>1278412978</v>
      </c>
      <c r="E269" s="55">
        <f>SUM(E263:E268)</f>
        <v>1278412978</v>
      </c>
      <c r="F269" s="55">
        <f>SUM(F263:F268)</f>
        <v>1020109908</v>
      </c>
      <c r="G269" s="7">
        <f t="shared" si="51"/>
        <v>0.7979502129240744</v>
      </c>
      <c r="H269" s="69">
        <f aca="true" t="shared" si="53" ref="H269:W269">SUM(H263:H268)</f>
        <v>47925525</v>
      </c>
      <c r="I269" s="55">
        <f t="shared" si="53"/>
        <v>87942499</v>
      </c>
      <c r="J269" s="70">
        <f t="shared" si="53"/>
        <v>80276814</v>
      </c>
      <c r="K269" s="70">
        <f t="shared" si="53"/>
        <v>216144838</v>
      </c>
      <c r="L269" s="69">
        <f t="shared" si="53"/>
        <v>65737442</v>
      </c>
      <c r="M269" s="55">
        <f t="shared" si="53"/>
        <v>93371250</v>
      </c>
      <c r="N269" s="70">
        <f t="shared" si="53"/>
        <v>105711330</v>
      </c>
      <c r="O269" s="70">
        <f t="shared" si="53"/>
        <v>264820022</v>
      </c>
      <c r="P269" s="69">
        <f t="shared" si="53"/>
        <v>124247368</v>
      </c>
      <c r="Q269" s="55">
        <f t="shared" si="53"/>
        <v>79366038</v>
      </c>
      <c r="R269" s="70">
        <f t="shared" si="53"/>
        <v>93247078</v>
      </c>
      <c r="S269" s="70">
        <f t="shared" si="53"/>
        <v>296860484</v>
      </c>
      <c r="T269" s="69">
        <f t="shared" si="53"/>
        <v>87470549</v>
      </c>
      <c r="U269" s="55">
        <f t="shared" si="53"/>
        <v>67480868</v>
      </c>
      <c r="V269" s="70">
        <f t="shared" si="53"/>
        <v>87333147</v>
      </c>
      <c r="W269" s="70">
        <f t="shared" si="53"/>
        <v>242284564</v>
      </c>
    </row>
    <row r="270" spans="1:23" ht="12.75">
      <c r="A270" s="31" t="s">
        <v>25</v>
      </c>
      <c r="B270" s="32" t="s">
        <v>489</v>
      </c>
      <c r="C270" s="33" t="s">
        <v>490</v>
      </c>
      <c r="D270" s="52">
        <v>41016000</v>
      </c>
      <c r="E270" s="53">
        <v>41016000</v>
      </c>
      <c r="F270" s="53">
        <v>0</v>
      </c>
      <c r="G270" s="6">
        <f t="shared" si="51"/>
        <v>0</v>
      </c>
      <c r="H270" s="67">
        <v>0</v>
      </c>
      <c r="I270" s="53">
        <v>0</v>
      </c>
      <c r="J270" s="68">
        <v>0</v>
      </c>
      <c r="K270" s="68">
        <v>0</v>
      </c>
      <c r="L270" s="67">
        <v>0</v>
      </c>
      <c r="M270" s="53">
        <v>0</v>
      </c>
      <c r="N270" s="68">
        <v>0</v>
      </c>
      <c r="O270" s="68">
        <v>0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2.75">
      <c r="A271" s="31" t="s">
        <v>25</v>
      </c>
      <c r="B271" s="32" t="s">
        <v>491</v>
      </c>
      <c r="C271" s="33" t="s">
        <v>492</v>
      </c>
      <c r="D271" s="52">
        <v>227811577</v>
      </c>
      <c r="E271" s="53">
        <v>227811577</v>
      </c>
      <c r="F271" s="53">
        <v>134318337</v>
      </c>
      <c r="G271" s="6">
        <f t="shared" si="51"/>
        <v>0.5896027707143259</v>
      </c>
      <c r="H271" s="67">
        <v>5721436</v>
      </c>
      <c r="I271" s="53">
        <v>9411064</v>
      </c>
      <c r="J271" s="68">
        <v>10954833</v>
      </c>
      <c r="K271" s="68">
        <v>26087333</v>
      </c>
      <c r="L271" s="67">
        <v>7385263</v>
      </c>
      <c r="M271" s="53">
        <v>11693762</v>
      </c>
      <c r="N271" s="68">
        <v>13632377</v>
      </c>
      <c r="O271" s="68">
        <v>32711402</v>
      </c>
      <c r="P271" s="67">
        <v>18536011</v>
      </c>
      <c r="Q271" s="53">
        <v>9732055</v>
      </c>
      <c r="R271" s="68">
        <v>8347275</v>
      </c>
      <c r="S271" s="68">
        <v>36615341</v>
      </c>
      <c r="T271" s="67">
        <v>11069255</v>
      </c>
      <c r="U271" s="53">
        <v>7633747</v>
      </c>
      <c r="V271" s="68">
        <v>20201259</v>
      </c>
      <c r="W271" s="68">
        <v>38904261</v>
      </c>
    </row>
    <row r="272" spans="1:23" ht="12.75">
      <c r="A272" s="31" t="s">
        <v>25</v>
      </c>
      <c r="B272" s="32" t="s">
        <v>493</v>
      </c>
      <c r="C272" s="33" t="s">
        <v>494</v>
      </c>
      <c r="D272" s="52">
        <v>77997518</v>
      </c>
      <c r="E272" s="53">
        <v>77997518</v>
      </c>
      <c r="F272" s="53">
        <v>39429709</v>
      </c>
      <c r="G272" s="6">
        <f t="shared" si="51"/>
        <v>0.5055251758139279</v>
      </c>
      <c r="H272" s="67">
        <v>3139583</v>
      </c>
      <c r="I272" s="53">
        <v>5399256</v>
      </c>
      <c r="J272" s="68">
        <v>5484335</v>
      </c>
      <c r="K272" s="68">
        <v>14023174</v>
      </c>
      <c r="L272" s="67">
        <v>3600674</v>
      </c>
      <c r="M272" s="53">
        <v>3825380</v>
      </c>
      <c r="N272" s="68">
        <v>6016881</v>
      </c>
      <c r="O272" s="68">
        <v>13442935</v>
      </c>
      <c r="P272" s="67">
        <v>4005911</v>
      </c>
      <c r="Q272" s="53">
        <v>7957689</v>
      </c>
      <c r="R272" s="68">
        <v>0</v>
      </c>
      <c r="S272" s="68">
        <v>11963600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25</v>
      </c>
      <c r="B273" s="32" t="s">
        <v>495</v>
      </c>
      <c r="C273" s="33" t="s">
        <v>496</v>
      </c>
      <c r="D273" s="52">
        <v>85942974</v>
      </c>
      <c r="E273" s="53">
        <v>85942974</v>
      </c>
      <c r="F273" s="53">
        <v>73277560</v>
      </c>
      <c r="G273" s="6">
        <f t="shared" si="51"/>
        <v>0.8526300241832451</v>
      </c>
      <c r="H273" s="67">
        <v>4946559</v>
      </c>
      <c r="I273" s="53">
        <v>8757455</v>
      </c>
      <c r="J273" s="68">
        <v>6286143</v>
      </c>
      <c r="K273" s="68">
        <v>19990157</v>
      </c>
      <c r="L273" s="67">
        <v>5524295</v>
      </c>
      <c r="M273" s="53">
        <v>9684535</v>
      </c>
      <c r="N273" s="68">
        <v>5851267</v>
      </c>
      <c r="O273" s="68">
        <v>21060097</v>
      </c>
      <c r="P273" s="67">
        <v>7555542</v>
      </c>
      <c r="Q273" s="53">
        <v>6015338</v>
      </c>
      <c r="R273" s="68">
        <v>5001246</v>
      </c>
      <c r="S273" s="68">
        <v>18572126</v>
      </c>
      <c r="T273" s="67">
        <v>6289995</v>
      </c>
      <c r="U273" s="53">
        <v>0</v>
      </c>
      <c r="V273" s="68">
        <v>7365185</v>
      </c>
      <c r="W273" s="68">
        <v>13655180</v>
      </c>
    </row>
    <row r="274" spans="1:23" ht="12.75">
      <c r="A274" s="31" t="s">
        <v>25</v>
      </c>
      <c r="B274" s="32" t="s">
        <v>497</v>
      </c>
      <c r="C274" s="33" t="s">
        <v>498</v>
      </c>
      <c r="D274" s="52">
        <v>13334018</v>
      </c>
      <c r="E274" s="53">
        <v>13334018</v>
      </c>
      <c r="F274" s="53">
        <v>11702247</v>
      </c>
      <c r="G274" s="6">
        <f t="shared" si="51"/>
        <v>0.8776234590353785</v>
      </c>
      <c r="H274" s="67">
        <v>1299870</v>
      </c>
      <c r="I274" s="53">
        <v>901976</v>
      </c>
      <c r="J274" s="68">
        <v>788322</v>
      </c>
      <c r="K274" s="68">
        <v>2990168</v>
      </c>
      <c r="L274" s="67">
        <v>101362</v>
      </c>
      <c r="M274" s="53">
        <v>1277146</v>
      </c>
      <c r="N274" s="68">
        <v>1718079</v>
      </c>
      <c r="O274" s="68">
        <v>3096587</v>
      </c>
      <c r="P274" s="67">
        <v>803026</v>
      </c>
      <c r="Q274" s="53">
        <v>982803</v>
      </c>
      <c r="R274" s="68">
        <v>850058</v>
      </c>
      <c r="S274" s="68">
        <v>2635887</v>
      </c>
      <c r="T274" s="67">
        <v>866115</v>
      </c>
      <c r="U274" s="53">
        <v>920284</v>
      </c>
      <c r="V274" s="68">
        <v>1193206</v>
      </c>
      <c r="W274" s="68">
        <v>2979605</v>
      </c>
    </row>
    <row r="275" spans="1:23" ht="12.75">
      <c r="A275" s="31" t="s">
        <v>25</v>
      </c>
      <c r="B275" s="32" t="s">
        <v>499</v>
      </c>
      <c r="C275" s="33" t="s">
        <v>500</v>
      </c>
      <c r="D275" s="52">
        <v>141392053</v>
      </c>
      <c r="E275" s="53">
        <v>127660553</v>
      </c>
      <c r="F275" s="53">
        <v>109812316</v>
      </c>
      <c r="G275" s="6">
        <f t="shared" si="51"/>
        <v>0.860189881834524</v>
      </c>
      <c r="H275" s="67">
        <v>10256388</v>
      </c>
      <c r="I275" s="53">
        <v>7162390</v>
      </c>
      <c r="J275" s="68">
        <v>9491771</v>
      </c>
      <c r="K275" s="68">
        <v>26910549</v>
      </c>
      <c r="L275" s="67">
        <v>7327756</v>
      </c>
      <c r="M275" s="53">
        <v>13783552</v>
      </c>
      <c r="N275" s="68">
        <v>8681521</v>
      </c>
      <c r="O275" s="68">
        <v>29792829</v>
      </c>
      <c r="P275" s="67">
        <v>8368051</v>
      </c>
      <c r="Q275" s="53">
        <v>5061422</v>
      </c>
      <c r="R275" s="68">
        <v>11726334</v>
      </c>
      <c r="S275" s="68">
        <v>25155807</v>
      </c>
      <c r="T275" s="67">
        <v>7801958</v>
      </c>
      <c r="U275" s="53">
        <v>9171878</v>
      </c>
      <c r="V275" s="68">
        <v>10979295</v>
      </c>
      <c r="W275" s="68">
        <v>27953131</v>
      </c>
    </row>
    <row r="276" spans="1:23" ht="12.75">
      <c r="A276" s="31" t="s">
        <v>44</v>
      </c>
      <c r="B276" s="32" t="s">
        <v>501</v>
      </c>
      <c r="C276" s="33" t="s">
        <v>502</v>
      </c>
      <c r="D276" s="52">
        <v>185066882</v>
      </c>
      <c r="E276" s="53">
        <v>185066882</v>
      </c>
      <c r="F276" s="53">
        <v>171008012</v>
      </c>
      <c r="G276" s="6">
        <f t="shared" si="51"/>
        <v>0.9240335718197273</v>
      </c>
      <c r="H276" s="67">
        <v>6988270</v>
      </c>
      <c r="I276" s="53">
        <v>18137213</v>
      </c>
      <c r="J276" s="68">
        <v>19593644</v>
      </c>
      <c r="K276" s="68">
        <v>44719127</v>
      </c>
      <c r="L276" s="67">
        <v>10646485</v>
      </c>
      <c r="M276" s="53">
        <v>13579113</v>
      </c>
      <c r="N276" s="68">
        <v>21730333</v>
      </c>
      <c r="O276" s="68">
        <v>45955931</v>
      </c>
      <c r="P276" s="67">
        <v>7273203</v>
      </c>
      <c r="Q276" s="53">
        <v>14148639</v>
      </c>
      <c r="R276" s="68">
        <v>18407633</v>
      </c>
      <c r="S276" s="68">
        <v>39829475</v>
      </c>
      <c r="T276" s="67">
        <v>12953064</v>
      </c>
      <c r="U276" s="53">
        <v>11179998</v>
      </c>
      <c r="V276" s="68">
        <v>16370417</v>
      </c>
      <c r="W276" s="68">
        <v>40503479</v>
      </c>
    </row>
    <row r="277" spans="1:23" ht="16.5">
      <c r="A277" s="34"/>
      <c r="B277" s="35" t="s">
        <v>503</v>
      </c>
      <c r="C277" s="36"/>
      <c r="D277" s="54">
        <f>SUM(D270:D276)</f>
        <v>772561022</v>
      </c>
      <c r="E277" s="55">
        <f>SUM(E270:E276)</f>
        <v>758829522</v>
      </c>
      <c r="F277" s="55">
        <f>SUM(F270:F276)</f>
        <v>539548181</v>
      </c>
      <c r="G277" s="7">
        <f t="shared" si="51"/>
        <v>0.7110268714611238</v>
      </c>
      <c r="H277" s="69">
        <f aca="true" t="shared" si="54" ref="H277:W277">SUM(H270:H276)</f>
        <v>32352106</v>
      </c>
      <c r="I277" s="55">
        <f t="shared" si="54"/>
        <v>49769354</v>
      </c>
      <c r="J277" s="70">
        <f t="shared" si="54"/>
        <v>52599048</v>
      </c>
      <c r="K277" s="70">
        <f t="shared" si="54"/>
        <v>134720508</v>
      </c>
      <c r="L277" s="69">
        <f t="shared" si="54"/>
        <v>34585835</v>
      </c>
      <c r="M277" s="55">
        <f t="shared" si="54"/>
        <v>53843488</v>
      </c>
      <c r="N277" s="70">
        <f t="shared" si="54"/>
        <v>57630458</v>
      </c>
      <c r="O277" s="70">
        <f t="shared" si="54"/>
        <v>146059781</v>
      </c>
      <c r="P277" s="69">
        <f t="shared" si="54"/>
        <v>46541744</v>
      </c>
      <c r="Q277" s="55">
        <f t="shared" si="54"/>
        <v>43897946</v>
      </c>
      <c r="R277" s="70">
        <f t="shared" si="54"/>
        <v>44332546</v>
      </c>
      <c r="S277" s="70">
        <f t="shared" si="54"/>
        <v>134772236</v>
      </c>
      <c r="T277" s="69">
        <f t="shared" si="54"/>
        <v>38980387</v>
      </c>
      <c r="U277" s="55">
        <f t="shared" si="54"/>
        <v>28905907</v>
      </c>
      <c r="V277" s="70">
        <f t="shared" si="54"/>
        <v>56109362</v>
      </c>
      <c r="W277" s="70">
        <f t="shared" si="54"/>
        <v>123995656</v>
      </c>
    </row>
    <row r="278" spans="1:23" ht="12.75">
      <c r="A278" s="31" t="s">
        <v>25</v>
      </c>
      <c r="B278" s="32" t="s">
        <v>504</v>
      </c>
      <c r="C278" s="33" t="s">
        <v>505</v>
      </c>
      <c r="D278" s="52">
        <v>91437915</v>
      </c>
      <c r="E278" s="53">
        <v>89548844</v>
      </c>
      <c r="F278" s="53">
        <v>91075014</v>
      </c>
      <c r="G278" s="6">
        <f t="shared" si="51"/>
        <v>1.017042877739438</v>
      </c>
      <c r="H278" s="67">
        <v>3760346</v>
      </c>
      <c r="I278" s="53">
        <v>7961460</v>
      </c>
      <c r="J278" s="68">
        <v>8448282</v>
      </c>
      <c r="K278" s="68">
        <v>20170088</v>
      </c>
      <c r="L278" s="67">
        <v>4852447</v>
      </c>
      <c r="M278" s="53">
        <v>4998292</v>
      </c>
      <c r="N278" s="68">
        <v>7578687</v>
      </c>
      <c r="O278" s="68">
        <v>17429426</v>
      </c>
      <c r="P278" s="67">
        <v>7826991</v>
      </c>
      <c r="Q278" s="53">
        <v>4781020</v>
      </c>
      <c r="R278" s="68">
        <v>6963284</v>
      </c>
      <c r="S278" s="68">
        <v>19571295</v>
      </c>
      <c r="T278" s="67">
        <v>8264402</v>
      </c>
      <c r="U278" s="53">
        <v>6585056</v>
      </c>
      <c r="V278" s="68">
        <v>19054747</v>
      </c>
      <c r="W278" s="68">
        <v>33904205</v>
      </c>
    </row>
    <row r="279" spans="1:23" ht="12.75">
      <c r="A279" s="31" t="s">
        <v>25</v>
      </c>
      <c r="B279" s="32" t="s">
        <v>506</v>
      </c>
      <c r="C279" s="33" t="s">
        <v>507</v>
      </c>
      <c r="D279" s="52">
        <v>565113396</v>
      </c>
      <c r="E279" s="53">
        <v>669779332</v>
      </c>
      <c r="F279" s="53">
        <v>625547229</v>
      </c>
      <c r="G279" s="6">
        <f t="shared" si="51"/>
        <v>0.9339601852629278</v>
      </c>
      <c r="H279" s="67">
        <v>59066990</v>
      </c>
      <c r="I279" s="53">
        <v>57664870</v>
      </c>
      <c r="J279" s="68">
        <v>29405272</v>
      </c>
      <c r="K279" s="68">
        <v>146137132</v>
      </c>
      <c r="L279" s="67">
        <v>63128231</v>
      </c>
      <c r="M279" s="53">
        <v>48232774</v>
      </c>
      <c r="N279" s="68">
        <v>59214752</v>
      </c>
      <c r="O279" s="68">
        <v>170575757</v>
      </c>
      <c r="P279" s="67">
        <v>25304750</v>
      </c>
      <c r="Q279" s="53">
        <v>49141219</v>
      </c>
      <c r="R279" s="68">
        <v>56504112</v>
      </c>
      <c r="S279" s="68">
        <v>130950081</v>
      </c>
      <c r="T279" s="67">
        <v>55244584</v>
      </c>
      <c r="U279" s="53">
        <v>55759739</v>
      </c>
      <c r="V279" s="68">
        <v>66879936</v>
      </c>
      <c r="W279" s="68">
        <v>177884259</v>
      </c>
    </row>
    <row r="280" spans="1:23" ht="12.75">
      <c r="A280" s="31" t="s">
        <v>25</v>
      </c>
      <c r="B280" s="32" t="s">
        <v>508</v>
      </c>
      <c r="C280" s="33" t="s">
        <v>509</v>
      </c>
      <c r="D280" s="52">
        <v>1415858728</v>
      </c>
      <c r="E280" s="53">
        <v>1410352068</v>
      </c>
      <c r="F280" s="53">
        <v>1612705904</v>
      </c>
      <c r="G280" s="6">
        <f t="shared" si="51"/>
        <v>1.1434775334409621</v>
      </c>
      <c r="H280" s="67">
        <v>117301576</v>
      </c>
      <c r="I280" s="53">
        <v>70514294</v>
      </c>
      <c r="J280" s="68">
        <v>116727566</v>
      </c>
      <c r="K280" s="68">
        <v>304543436</v>
      </c>
      <c r="L280" s="67">
        <v>103988937</v>
      </c>
      <c r="M280" s="53">
        <v>103240740</v>
      </c>
      <c r="N280" s="68">
        <v>143150556</v>
      </c>
      <c r="O280" s="68">
        <v>350380233</v>
      </c>
      <c r="P280" s="67">
        <v>95260247</v>
      </c>
      <c r="Q280" s="53">
        <v>115852152</v>
      </c>
      <c r="R280" s="68">
        <v>346878559</v>
      </c>
      <c r="S280" s="68">
        <v>557990958</v>
      </c>
      <c r="T280" s="67">
        <v>95360904</v>
      </c>
      <c r="U280" s="53">
        <v>100591657</v>
      </c>
      <c r="V280" s="68">
        <v>203838716</v>
      </c>
      <c r="W280" s="68">
        <v>399791277</v>
      </c>
    </row>
    <row r="281" spans="1:23" ht="12.75">
      <c r="A281" s="31" t="s">
        <v>25</v>
      </c>
      <c r="B281" s="32" t="s">
        <v>510</v>
      </c>
      <c r="C281" s="33" t="s">
        <v>511</v>
      </c>
      <c r="D281" s="52">
        <v>195458772</v>
      </c>
      <c r="E281" s="53">
        <v>195458772</v>
      </c>
      <c r="F281" s="53">
        <v>151361010</v>
      </c>
      <c r="G281" s="6">
        <f t="shared" si="51"/>
        <v>0.7743884219225525</v>
      </c>
      <c r="H281" s="67">
        <v>6697997</v>
      </c>
      <c r="I281" s="53">
        <v>7099574</v>
      </c>
      <c r="J281" s="68">
        <v>8025403</v>
      </c>
      <c r="K281" s="68">
        <v>21822974</v>
      </c>
      <c r="L281" s="67">
        <v>5013357</v>
      </c>
      <c r="M281" s="53">
        <v>7551539</v>
      </c>
      <c r="N281" s="68">
        <v>12541170</v>
      </c>
      <c r="O281" s="68">
        <v>25106066</v>
      </c>
      <c r="P281" s="67">
        <v>10078832</v>
      </c>
      <c r="Q281" s="53">
        <v>22316063</v>
      </c>
      <c r="R281" s="68">
        <v>11701054</v>
      </c>
      <c r="S281" s="68">
        <v>44095949</v>
      </c>
      <c r="T281" s="67">
        <v>20116873</v>
      </c>
      <c r="U281" s="53">
        <v>9723429</v>
      </c>
      <c r="V281" s="68">
        <v>30495719</v>
      </c>
      <c r="W281" s="68">
        <v>60336021</v>
      </c>
    </row>
    <row r="282" spans="1:23" ht="12.75">
      <c r="A282" s="31" t="s">
        <v>44</v>
      </c>
      <c r="B282" s="32" t="s">
        <v>512</v>
      </c>
      <c r="C282" s="33" t="s">
        <v>513</v>
      </c>
      <c r="D282" s="52">
        <v>142988522</v>
      </c>
      <c r="E282" s="53">
        <v>146000706</v>
      </c>
      <c r="F282" s="53">
        <v>99699475</v>
      </c>
      <c r="G282" s="6">
        <f t="shared" si="51"/>
        <v>0.6828698143418567</v>
      </c>
      <c r="H282" s="67">
        <v>6228607</v>
      </c>
      <c r="I282" s="53">
        <v>6771971</v>
      </c>
      <c r="J282" s="68">
        <v>4709998</v>
      </c>
      <c r="K282" s="68">
        <v>17710576</v>
      </c>
      <c r="L282" s="67">
        <v>6833071</v>
      </c>
      <c r="M282" s="53">
        <v>8530514</v>
      </c>
      <c r="N282" s="68">
        <v>6245279</v>
      </c>
      <c r="O282" s="68">
        <v>21608864</v>
      </c>
      <c r="P282" s="67">
        <v>5676829</v>
      </c>
      <c r="Q282" s="53">
        <v>9628774</v>
      </c>
      <c r="R282" s="68">
        <v>11589901</v>
      </c>
      <c r="S282" s="68">
        <v>26895504</v>
      </c>
      <c r="T282" s="67">
        <v>10322704</v>
      </c>
      <c r="U282" s="53">
        <v>11178890</v>
      </c>
      <c r="V282" s="68">
        <v>11982937</v>
      </c>
      <c r="W282" s="68">
        <v>33484531</v>
      </c>
    </row>
    <row r="283" spans="1:23" ht="16.5">
      <c r="A283" s="42"/>
      <c r="B283" s="43" t="s">
        <v>514</v>
      </c>
      <c r="C283" s="44"/>
      <c r="D283" s="61">
        <f>SUM(D278:D282)</f>
        <v>2410857333</v>
      </c>
      <c r="E283" s="62">
        <f>SUM(E278:E282)</f>
        <v>2511139722</v>
      </c>
      <c r="F283" s="62">
        <f>SUM(F278:F282)</f>
        <v>2580388632</v>
      </c>
      <c r="G283" s="9">
        <f t="shared" si="51"/>
        <v>1.0275766853565784</v>
      </c>
      <c r="H283" s="74">
        <f aca="true" t="shared" si="55" ref="H283:W283">SUM(H278:H282)</f>
        <v>193055516</v>
      </c>
      <c r="I283" s="62">
        <f t="shared" si="55"/>
        <v>150012169</v>
      </c>
      <c r="J283" s="75">
        <f t="shared" si="55"/>
        <v>167316521</v>
      </c>
      <c r="K283" s="75">
        <f t="shared" si="55"/>
        <v>510384206</v>
      </c>
      <c r="L283" s="74">
        <f t="shared" si="55"/>
        <v>183816043</v>
      </c>
      <c r="M283" s="62">
        <f t="shared" si="55"/>
        <v>172553859</v>
      </c>
      <c r="N283" s="75">
        <f t="shared" si="55"/>
        <v>228730444</v>
      </c>
      <c r="O283" s="75">
        <f t="shared" si="55"/>
        <v>585100346</v>
      </c>
      <c r="P283" s="74">
        <f t="shared" si="55"/>
        <v>144147649</v>
      </c>
      <c r="Q283" s="62">
        <f t="shared" si="55"/>
        <v>201719228</v>
      </c>
      <c r="R283" s="75">
        <f t="shared" si="55"/>
        <v>433636910</v>
      </c>
      <c r="S283" s="75">
        <f t="shared" si="55"/>
        <v>779503787</v>
      </c>
      <c r="T283" s="74">
        <f t="shared" si="55"/>
        <v>189309467</v>
      </c>
      <c r="U283" s="62">
        <f t="shared" si="55"/>
        <v>183838771</v>
      </c>
      <c r="V283" s="75">
        <f t="shared" si="55"/>
        <v>332252055</v>
      </c>
      <c r="W283" s="75">
        <f t="shared" si="55"/>
        <v>705400293</v>
      </c>
    </row>
    <row r="284" spans="1:23" ht="16.5">
      <c r="A284" s="37"/>
      <c r="B284" s="38" t="s">
        <v>515</v>
      </c>
      <c r="C284" s="39"/>
      <c r="D284" s="56">
        <f>SUM(D256:D261,D263:D268,D270:D276,D278:D282)</f>
        <v>7965887864</v>
      </c>
      <c r="E284" s="57">
        <f>SUM(E256:E261,E263:E268,E270:E276,E278:E282)</f>
        <v>8181813733</v>
      </c>
      <c r="F284" s="57">
        <f>SUM(F256:F261,F263:F268,F270:F276,F278:F282)</f>
        <v>7772199885</v>
      </c>
      <c r="G284" s="8">
        <f t="shared" si="51"/>
        <v>0.9499360580224542</v>
      </c>
      <c r="H284" s="71">
        <f aca="true" t="shared" si="56" ref="H284:W284">SUM(H256:H261,H263:H268,H270:H276,H278:H282)</f>
        <v>525902249</v>
      </c>
      <c r="I284" s="57">
        <f t="shared" si="56"/>
        <v>575093698</v>
      </c>
      <c r="J284" s="72">
        <f t="shared" si="56"/>
        <v>583544854</v>
      </c>
      <c r="K284" s="72">
        <f t="shared" si="56"/>
        <v>1684540801</v>
      </c>
      <c r="L284" s="71">
        <f t="shared" si="56"/>
        <v>530188984</v>
      </c>
      <c r="M284" s="57">
        <f t="shared" si="56"/>
        <v>578061672</v>
      </c>
      <c r="N284" s="72">
        <f t="shared" si="56"/>
        <v>697432996</v>
      </c>
      <c r="O284" s="72">
        <f t="shared" si="56"/>
        <v>1805683652</v>
      </c>
      <c r="P284" s="71">
        <f t="shared" si="56"/>
        <v>657142587</v>
      </c>
      <c r="Q284" s="57">
        <f t="shared" si="56"/>
        <v>632832526</v>
      </c>
      <c r="R284" s="72">
        <f t="shared" si="56"/>
        <v>859438454</v>
      </c>
      <c r="S284" s="72">
        <f t="shared" si="56"/>
        <v>2149413567</v>
      </c>
      <c r="T284" s="71">
        <f t="shared" si="56"/>
        <v>707407475</v>
      </c>
      <c r="U284" s="57">
        <f t="shared" si="56"/>
        <v>588121397</v>
      </c>
      <c r="V284" s="72">
        <f t="shared" si="56"/>
        <v>837032993</v>
      </c>
      <c r="W284" s="72">
        <f t="shared" si="56"/>
        <v>2132561865</v>
      </c>
    </row>
    <row r="285" spans="1:23" ht="16.5">
      <c r="A285" s="23"/>
      <c r="B285" s="40"/>
      <c r="C285" s="41"/>
      <c r="D285" s="58"/>
      <c r="E285" s="59"/>
      <c r="F285" s="59"/>
      <c r="G285" s="28"/>
      <c r="H285" s="67"/>
      <c r="I285" s="53"/>
      <c r="J285" s="68"/>
      <c r="K285" s="68"/>
      <c r="L285" s="67"/>
      <c r="M285" s="53"/>
      <c r="N285" s="68"/>
      <c r="O285" s="68"/>
      <c r="P285" s="67"/>
      <c r="Q285" s="53"/>
      <c r="R285" s="68"/>
      <c r="S285" s="68"/>
      <c r="T285" s="67"/>
      <c r="U285" s="53"/>
      <c r="V285" s="68"/>
      <c r="W285" s="68"/>
    </row>
    <row r="286" spans="1:23" ht="16.5">
      <c r="A286" s="23"/>
      <c r="B286" s="24" t="s">
        <v>516</v>
      </c>
      <c r="C286" s="25"/>
      <c r="D286" s="60"/>
      <c r="E286" s="59"/>
      <c r="F286" s="59"/>
      <c r="G286" s="28"/>
      <c r="H286" s="67"/>
      <c r="I286" s="53"/>
      <c r="J286" s="68"/>
      <c r="K286" s="68"/>
      <c r="L286" s="67"/>
      <c r="M286" s="53"/>
      <c r="N286" s="68"/>
      <c r="O286" s="68"/>
      <c r="P286" s="67"/>
      <c r="Q286" s="53"/>
      <c r="R286" s="68"/>
      <c r="S286" s="68"/>
      <c r="T286" s="67"/>
      <c r="U286" s="53"/>
      <c r="V286" s="68"/>
      <c r="W286" s="68"/>
    </row>
    <row r="287" spans="1:23" ht="12.75">
      <c r="A287" s="31" t="s">
        <v>25</v>
      </c>
      <c r="B287" s="32" t="s">
        <v>517</v>
      </c>
      <c r="C287" s="33" t="s">
        <v>518</v>
      </c>
      <c r="D287" s="52">
        <v>55462186</v>
      </c>
      <c r="E287" s="53">
        <v>55462186</v>
      </c>
      <c r="F287" s="53">
        <v>78946544</v>
      </c>
      <c r="G287" s="6">
        <f aca="true" t="shared" si="57" ref="G287:G324">IF($E287=0,0,$F287/$E287)</f>
        <v>1.4234300826152073</v>
      </c>
      <c r="H287" s="67">
        <v>5388651</v>
      </c>
      <c r="I287" s="53">
        <v>2125479</v>
      </c>
      <c r="J287" s="68">
        <v>4512336</v>
      </c>
      <c r="K287" s="68">
        <v>12026466</v>
      </c>
      <c r="L287" s="67">
        <v>26217731</v>
      </c>
      <c r="M287" s="53">
        <v>5339977</v>
      </c>
      <c r="N287" s="68">
        <v>5091040</v>
      </c>
      <c r="O287" s="68">
        <v>36648748</v>
      </c>
      <c r="P287" s="67">
        <v>3398855</v>
      </c>
      <c r="Q287" s="53">
        <v>7249694</v>
      </c>
      <c r="R287" s="68">
        <v>4195582</v>
      </c>
      <c r="S287" s="68">
        <v>14844131</v>
      </c>
      <c r="T287" s="67">
        <v>15427199</v>
      </c>
      <c r="U287" s="53">
        <v>0</v>
      </c>
      <c r="V287" s="68">
        <v>0</v>
      </c>
      <c r="W287" s="68">
        <v>15427199</v>
      </c>
    </row>
    <row r="288" spans="1:23" ht="12.75">
      <c r="A288" s="31" t="s">
        <v>25</v>
      </c>
      <c r="B288" s="32" t="s">
        <v>519</v>
      </c>
      <c r="C288" s="33" t="s">
        <v>520</v>
      </c>
      <c r="D288" s="52">
        <v>147669079</v>
      </c>
      <c r="E288" s="53">
        <v>151037131</v>
      </c>
      <c r="F288" s="53">
        <v>142634791</v>
      </c>
      <c r="G288" s="6">
        <f t="shared" si="57"/>
        <v>0.9443690439273505</v>
      </c>
      <c r="H288" s="67">
        <v>9762554</v>
      </c>
      <c r="I288" s="53">
        <v>10502592</v>
      </c>
      <c r="J288" s="68">
        <v>12865309</v>
      </c>
      <c r="K288" s="68">
        <v>33130455</v>
      </c>
      <c r="L288" s="67">
        <v>10426952</v>
      </c>
      <c r="M288" s="53">
        <v>11191485</v>
      </c>
      <c r="N288" s="68">
        <v>10940863</v>
      </c>
      <c r="O288" s="68">
        <v>32559300</v>
      </c>
      <c r="P288" s="67">
        <v>23420513</v>
      </c>
      <c r="Q288" s="53">
        <v>9095721</v>
      </c>
      <c r="R288" s="68">
        <v>11233652</v>
      </c>
      <c r="S288" s="68">
        <v>43749886</v>
      </c>
      <c r="T288" s="67">
        <v>8946249</v>
      </c>
      <c r="U288" s="53">
        <v>10042345</v>
      </c>
      <c r="V288" s="68">
        <v>14206556</v>
      </c>
      <c r="W288" s="68">
        <v>33195150</v>
      </c>
    </row>
    <row r="289" spans="1:23" ht="12.75">
      <c r="A289" s="31" t="s">
        <v>25</v>
      </c>
      <c r="B289" s="32" t="s">
        <v>521</v>
      </c>
      <c r="C289" s="33" t="s">
        <v>522</v>
      </c>
      <c r="D289" s="52">
        <v>139346454</v>
      </c>
      <c r="E289" s="53">
        <v>173691383</v>
      </c>
      <c r="F289" s="53">
        <v>119830703</v>
      </c>
      <c r="G289" s="6">
        <f t="shared" si="57"/>
        <v>0.6899058602118449</v>
      </c>
      <c r="H289" s="67">
        <v>16000782</v>
      </c>
      <c r="I289" s="53">
        <v>10027635</v>
      </c>
      <c r="J289" s="68">
        <v>11313784</v>
      </c>
      <c r="K289" s="68">
        <v>37342201</v>
      </c>
      <c r="L289" s="67">
        <v>13330380</v>
      </c>
      <c r="M289" s="53">
        <v>12905476</v>
      </c>
      <c r="N289" s="68">
        <v>11797420</v>
      </c>
      <c r="O289" s="68">
        <v>38033276</v>
      </c>
      <c r="P289" s="67">
        <v>9049695</v>
      </c>
      <c r="Q289" s="53">
        <v>8895348</v>
      </c>
      <c r="R289" s="68">
        <v>10019885</v>
      </c>
      <c r="S289" s="68">
        <v>27964928</v>
      </c>
      <c r="T289" s="67">
        <v>7746392</v>
      </c>
      <c r="U289" s="53">
        <v>8743906</v>
      </c>
      <c r="V289" s="68">
        <v>0</v>
      </c>
      <c r="W289" s="68">
        <v>16490298</v>
      </c>
    </row>
    <row r="290" spans="1:23" ht="12.75">
      <c r="A290" s="31" t="s">
        <v>44</v>
      </c>
      <c r="B290" s="32" t="s">
        <v>523</v>
      </c>
      <c r="C290" s="33" t="s">
        <v>524</v>
      </c>
      <c r="D290" s="52">
        <v>111030479</v>
      </c>
      <c r="E290" s="53">
        <v>111030479</v>
      </c>
      <c r="F290" s="53">
        <v>116794257</v>
      </c>
      <c r="G290" s="6">
        <f t="shared" si="57"/>
        <v>1.0519116737305978</v>
      </c>
      <c r="H290" s="67">
        <v>10899860</v>
      </c>
      <c r="I290" s="53">
        <v>10224023</v>
      </c>
      <c r="J290" s="68">
        <v>9032505</v>
      </c>
      <c r="K290" s="68">
        <v>30156388</v>
      </c>
      <c r="L290" s="67">
        <v>6299952</v>
      </c>
      <c r="M290" s="53">
        <v>8234094</v>
      </c>
      <c r="N290" s="68">
        <v>11799626</v>
      </c>
      <c r="O290" s="68">
        <v>26333672</v>
      </c>
      <c r="P290" s="67">
        <v>6154435</v>
      </c>
      <c r="Q290" s="53">
        <v>9424358</v>
      </c>
      <c r="R290" s="68">
        <v>11177724</v>
      </c>
      <c r="S290" s="68">
        <v>26756517</v>
      </c>
      <c r="T290" s="67">
        <v>8917088</v>
      </c>
      <c r="U290" s="53">
        <v>10504047</v>
      </c>
      <c r="V290" s="68">
        <v>14126545</v>
      </c>
      <c r="W290" s="68">
        <v>33547680</v>
      </c>
    </row>
    <row r="291" spans="1:23" ht="16.5">
      <c r="A291" s="34"/>
      <c r="B291" s="35" t="s">
        <v>525</v>
      </c>
      <c r="C291" s="36"/>
      <c r="D291" s="54">
        <f>SUM(D287:D290)</f>
        <v>453508198</v>
      </c>
      <c r="E291" s="55">
        <f>SUM(E287:E290)</f>
        <v>491221179</v>
      </c>
      <c r="F291" s="55">
        <f>SUM(F287:F290)</f>
        <v>458206295</v>
      </c>
      <c r="G291" s="7">
        <f t="shared" si="57"/>
        <v>0.9327901861495268</v>
      </c>
      <c r="H291" s="69">
        <f aca="true" t="shared" si="58" ref="H291:W291">SUM(H287:H290)</f>
        <v>42051847</v>
      </c>
      <c r="I291" s="55">
        <f t="shared" si="58"/>
        <v>32879729</v>
      </c>
      <c r="J291" s="70">
        <f t="shared" si="58"/>
        <v>37723934</v>
      </c>
      <c r="K291" s="70">
        <f t="shared" si="58"/>
        <v>112655510</v>
      </c>
      <c r="L291" s="69">
        <f t="shared" si="58"/>
        <v>56275015</v>
      </c>
      <c r="M291" s="55">
        <f t="shared" si="58"/>
        <v>37671032</v>
      </c>
      <c r="N291" s="70">
        <f t="shared" si="58"/>
        <v>39628949</v>
      </c>
      <c r="O291" s="70">
        <f t="shared" si="58"/>
        <v>133574996</v>
      </c>
      <c r="P291" s="69">
        <f t="shared" si="58"/>
        <v>42023498</v>
      </c>
      <c r="Q291" s="55">
        <f t="shared" si="58"/>
        <v>34665121</v>
      </c>
      <c r="R291" s="70">
        <f t="shared" si="58"/>
        <v>36626843</v>
      </c>
      <c r="S291" s="70">
        <f t="shared" si="58"/>
        <v>113315462</v>
      </c>
      <c r="T291" s="69">
        <f t="shared" si="58"/>
        <v>41036928</v>
      </c>
      <c r="U291" s="55">
        <f t="shared" si="58"/>
        <v>29290298</v>
      </c>
      <c r="V291" s="70">
        <f t="shared" si="58"/>
        <v>28333101</v>
      </c>
      <c r="W291" s="70">
        <f t="shared" si="58"/>
        <v>98660327</v>
      </c>
    </row>
    <row r="292" spans="1:23" ht="12.75">
      <c r="A292" s="31" t="s">
        <v>25</v>
      </c>
      <c r="B292" s="32" t="s">
        <v>526</v>
      </c>
      <c r="C292" s="33" t="s">
        <v>527</v>
      </c>
      <c r="D292" s="52">
        <v>51796653</v>
      </c>
      <c r="E292" s="53">
        <v>51796653</v>
      </c>
      <c r="F292" s="53">
        <v>30156324</v>
      </c>
      <c r="G292" s="6">
        <f t="shared" si="57"/>
        <v>0.5822060355907552</v>
      </c>
      <c r="H292" s="67">
        <v>2479295</v>
      </c>
      <c r="I292" s="53">
        <v>2314338</v>
      </c>
      <c r="J292" s="68">
        <v>2605874</v>
      </c>
      <c r="K292" s="68">
        <v>7399507</v>
      </c>
      <c r="L292" s="67">
        <v>2482628</v>
      </c>
      <c r="M292" s="53">
        <v>2913937</v>
      </c>
      <c r="N292" s="68">
        <v>2368307</v>
      </c>
      <c r="O292" s="68">
        <v>7764872</v>
      </c>
      <c r="P292" s="67">
        <v>2672642</v>
      </c>
      <c r="Q292" s="53">
        <v>2466105</v>
      </c>
      <c r="R292" s="68">
        <v>2308983</v>
      </c>
      <c r="S292" s="68">
        <v>7447730</v>
      </c>
      <c r="T292" s="67">
        <v>2394579</v>
      </c>
      <c r="U292" s="53">
        <v>2877802</v>
      </c>
      <c r="V292" s="68">
        <v>2271834</v>
      </c>
      <c r="W292" s="68">
        <v>7544215</v>
      </c>
    </row>
    <row r="293" spans="1:23" ht="12.75">
      <c r="A293" s="31" t="s">
        <v>25</v>
      </c>
      <c r="B293" s="32" t="s">
        <v>528</v>
      </c>
      <c r="C293" s="33" t="s">
        <v>529</v>
      </c>
      <c r="D293" s="52">
        <v>123704725</v>
      </c>
      <c r="E293" s="53">
        <v>123704725</v>
      </c>
      <c r="F293" s="53">
        <v>115401716</v>
      </c>
      <c r="G293" s="6">
        <f t="shared" si="57"/>
        <v>0.9328804215037056</v>
      </c>
      <c r="H293" s="67">
        <v>9552926</v>
      </c>
      <c r="I293" s="53">
        <v>4917000</v>
      </c>
      <c r="J293" s="68">
        <v>7874396</v>
      </c>
      <c r="K293" s="68">
        <v>22344322</v>
      </c>
      <c r="L293" s="67">
        <v>8171698</v>
      </c>
      <c r="M293" s="53">
        <v>8273505</v>
      </c>
      <c r="N293" s="68">
        <v>8813171</v>
      </c>
      <c r="O293" s="68">
        <v>25258374</v>
      </c>
      <c r="P293" s="67">
        <v>5687687</v>
      </c>
      <c r="Q293" s="53">
        <v>10941817</v>
      </c>
      <c r="R293" s="68">
        <v>8774393</v>
      </c>
      <c r="S293" s="68">
        <v>25403897</v>
      </c>
      <c r="T293" s="67">
        <v>24320794</v>
      </c>
      <c r="U293" s="53">
        <v>7973347</v>
      </c>
      <c r="V293" s="68">
        <v>10100982</v>
      </c>
      <c r="W293" s="68">
        <v>42395123</v>
      </c>
    </row>
    <row r="294" spans="1:23" ht="12.75">
      <c r="A294" s="31" t="s">
        <v>25</v>
      </c>
      <c r="B294" s="32" t="s">
        <v>530</v>
      </c>
      <c r="C294" s="33" t="s">
        <v>531</v>
      </c>
      <c r="D294" s="52">
        <v>29436933</v>
      </c>
      <c r="E294" s="53">
        <v>29436933</v>
      </c>
      <c r="F294" s="53">
        <v>23578922</v>
      </c>
      <c r="G294" s="6">
        <f t="shared" si="57"/>
        <v>0.8009979164609302</v>
      </c>
      <c r="H294" s="67">
        <v>1619860</v>
      </c>
      <c r="I294" s="53">
        <v>2128206</v>
      </c>
      <c r="J294" s="68">
        <v>1998131</v>
      </c>
      <c r="K294" s="68">
        <v>5746197</v>
      </c>
      <c r="L294" s="67">
        <v>2199587</v>
      </c>
      <c r="M294" s="53">
        <v>1662256</v>
      </c>
      <c r="N294" s="68">
        <v>0</v>
      </c>
      <c r="O294" s="68">
        <v>3861843</v>
      </c>
      <c r="P294" s="67">
        <v>1752252</v>
      </c>
      <c r="Q294" s="53">
        <v>2005157</v>
      </c>
      <c r="R294" s="68">
        <v>61848</v>
      </c>
      <c r="S294" s="68">
        <v>3819257</v>
      </c>
      <c r="T294" s="67">
        <v>511157</v>
      </c>
      <c r="U294" s="53">
        <v>9640468</v>
      </c>
      <c r="V294" s="68">
        <v>0</v>
      </c>
      <c r="W294" s="68">
        <v>10151625</v>
      </c>
    </row>
    <row r="295" spans="1:23" ht="12.75">
      <c r="A295" s="31" t="s">
        <v>25</v>
      </c>
      <c r="B295" s="32" t="s">
        <v>532</v>
      </c>
      <c r="C295" s="33" t="s">
        <v>533</v>
      </c>
      <c r="D295" s="52">
        <v>53522573</v>
      </c>
      <c r="E295" s="53">
        <v>53522573</v>
      </c>
      <c r="F295" s="53">
        <v>42999311</v>
      </c>
      <c r="G295" s="6">
        <f t="shared" si="57"/>
        <v>0.8033864702281783</v>
      </c>
      <c r="H295" s="67">
        <v>2324800</v>
      </c>
      <c r="I295" s="53">
        <v>3794438</v>
      </c>
      <c r="J295" s="68">
        <v>4599708</v>
      </c>
      <c r="K295" s="68">
        <v>10718946</v>
      </c>
      <c r="L295" s="67">
        <v>4439121</v>
      </c>
      <c r="M295" s="53">
        <v>4226445</v>
      </c>
      <c r="N295" s="68">
        <v>3821712</v>
      </c>
      <c r="O295" s="68">
        <v>12487278</v>
      </c>
      <c r="P295" s="67">
        <v>3034414</v>
      </c>
      <c r="Q295" s="53">
        <v>3077694</v>
      </c>
      <c r="R295" s="68">
        <v>3995033</v>
      </c>
      <c r="S295" s="68">
        <v>10107141</v>
      </c>
      <c r="T295" s="67">
        <v>3119470</v>
      </c>
      <c r="U295" s="53">
        <v>3044032</v>
      </c>
      <c r="V295" s="68">
        <v>3522444</v>
      </c>
      <c r="W295" s="68">
        <v>9685946</v>
      </c>
    </row>
    <row r="296" spans="1:23" ht="12.75">
      <c r="A296" s="31" t="s">
        <v>25</v>
      </c>
      <c r="B296" s="32" t="s">
        <v>534</v>
      </c>
      <c r="C296" s="33" t="s">
        <v>535</v>
      </c>
      <c r="D296" s="52">
        <v>36199528</v>
      </c>
      <c r="E296" s="53">
        <v>36199528</v>
      </c>
      <c r="F296" s="53">
        <v>33054876</v>
      </c>
      <c r="G296" s="6">
        <f t="shared" si="57"/>
        <v>0.9131300275517404</v>
      </c>
      <c r="H296" s="67">
        <v>2922395</v>
      </c>
      <c r="I296" s="53">
        <v>2308854</v>
      </c>
      <c r="J296" s="68">
        <v>2809979</v>
      </c>
      <c r="K296" s="68">
        <v>8041228</v>
      </c>
      <c r="L296" s="67">
        <v>2483492</v>
      </c>
      <c r="M296" s="53">
        <v>1888784</v>
      </c>
      <c r="N296" s="68">
        <v>3470653</v>
      </c>
      <c r="O296" s="68">
        <v>7842929</v>
      </c>
      <c r="P296" s="67">
        <v>1732515</v>
      </c>
      <c r="Q296" s="53">
        <v>3192402</v>
      </c>
      <c r="R296" s="68">
        <v>3137150</v>
      </c>
      <c r="S296" s="68">
        <v>8062067</v>
      </c>
      <c r="T296" s="67">
        <v>2358762</v>
      </c>
      <c r="U296" s="53">
        <v>2633612</v>
      </c>
      <c r="V296" s="68">
        <v>4116278</v>
      </c>
      <c r="W296" s="68">
        <v>9108652</v>
      </c>
    </row>
    <row r="297" spans="1:23" ht="12.75">
      <c r="A297" s="31" t="s">
        <v>25</v>
      </c>
      <c r="B297" s="32" t="s">
        <v>536</v>
      </c>
      <c r="C297" s="33" t="s">
        <v>537</v>
      </c>
      <c r="D297" s="52">
        <v>35372230</v>
      </c>
      <c r="E297" s="53">
        <v>39418630</v>
      </c>
      <c r="F297" s="53">
        <v>27430233</v>
      </c>
      <c r="G297" s="6">
        <f t="shared" si="57"/>
        <v>0.6958697702076404</v>
      </c>
      <c r="H297" s="67">
        <v>916753</v>
      </c>
      <c r="I297" s="53">
        <v>1599987</v>
      </c>
      <c r="J297" s="68">
        <v>1915443</v>
      </c>
      <c r="K297" s="68">
        <v>4432183</v>
      </c>
      <c r="L297" s="67">
        <v>1019049</v>
      </c>
      <c r="M297" s="53">
        <v>1552200</v>
      </c>
      <c r="N297" s="68">
        <v>1938196</v>
      </c>
      <c r="O297" s="68">
        <v>4509445</v>
      </c>
      <c r="P297" s="67">
        <v>2122360</v>
      </c>
      <c r="Q297" s="53">
        <v>3304223</v>
      </c>
      <c r="R297" s="68">
        <v>4333765</v>
      </c>
      <c r="S297" s="68">
        <v>9760348</v>
      </c>
      <c r="T297" s="67">
        <v>1903805</v>
      </c>
      <c r="U297" s="53">
        <v>3682052</v>
      </c>
      <c r="V297" s="68">
        <v>3142400</v>
      </c>
      <c r="W297" s="68">
        <v>8728257</v>
      </c>
    </row>
    <row r="298" spans="1:23" ht="12.75">
      <c r="A298" s="31" t="s">
        <v>44</v>
      </c>
      <c r="B298" s="32" t="s">
        <v>538</v>
      </c>
      <c r="C298" s="33" t="s">
        <v>539</v>
      </c>
      <c r="D298" s="52">
        <v>105626522</v>
      </c>
      <c r="E298" s="53">
        <v>105626522</v>
      </c>
      <c r="F298" s="53">
        <v>67056191</v>
      </c>
      <c r="G298" s="6">
        <f t="shared" si="57"/>
        <v>0.6348423646856421</v>
      </c>
      <c r="H298" s="67">
        <v>3688854</v>
      </c>
      <c r="I298" s="53">
        <v>4980746</v>
      </c>
      <c r="J298" s="68">
        <v>4799398</v>
      </c>
      <c r="K298" s="68">
        <v>13468998</v>
      </c>
      <c r="L298" s="67">
        <v>4569412</v>
      </c>
      <c r="M298" s="53">
        <v>6058185</v>
      </c>
      <c r="N298" s="68">
        <v>6994723</v>
      </c>
      <c r="O298" s="68">
        <v>17622320</v>
      </c>
      <c r="P298" s="67">
        <v>4056975</v>
      </c>
      <c r="Q298" s="53">
        <v>4732449</v>
      </c>
      <c r="R298" s="68">
        <v>7085591</v>
      </c>
      <c r="S298" s="68">
        <v>15875015</v>
      </c>
      <c r="T298" s="67">
        <v>5287263</v>
      </c>
      <c r="U298" s="53">
        <v>4992417</v>
      </c>
      <c r="V298" s="68">
        <v>9810178</v>
      </c>
      <c r="W298" s="68">
        <v>20089858</v>
      </c>
    </row>
    <row r="299" spans="1:23" ht="16.5">
      <c r="A299" s="34"/>
      <c r="B299" s="35" t="s">
        <v>540</v>
      </c>
      <c r="C299" s="36"/>
      <c r="D299" s="54">
        <f>SUM(D292:D298)</f>
        <v>435659164</v>
      </c>
      <c r="E299" s="55">
        <f>SUM(E292:E298)</f>
        <v>439705564</v>
      </c>
      <c r="F299" s="55">
        <f>SUM(F292:F298)</f>
        <v>339677573</v>
      </c>
      <c r="G299" s="7">
        <f t="shared" si="57"/>
        <v>0.7725114276698123</v>
      </c>
      <c r="H299" s="69">
        <f aca="true" t="shared" si="59" ref="H299:W299">SUM(H292:H298)</f>
        <v>23504883</v>
      </c>
      <c r="I299" s="55">
        <f t="shared" si="59"/>
        <v>22043569</v>
      </c>
      <c r="J299" s="70">
        <f t="shared" si="59"/>
        <v>26602929</v>
      </c>
      <c r="K299" s="70">
        <f t="shared" si="59"/>
        <v>72151381</v>
      </c>
      <c r="L299" s="69">
        <f t="shared" si="59"/>
        <v>25364987</v>
      </c>
      <c r="M299" s="55">
        <f t="shared" si="59"/>
        <v>26575312</v>
      </c>
      <c r="N299" s="70">
        <f t="shared" si="59"/>
        <v>27406762</v>
      </c>
      <c r="O299" s="70">
        <f t="shared" si="59"/>
        <v>79347061</v>
      </c>
      <c r="P299" s="69">
        <f t="shared" si="59"/>
        <v>21058845</v>
      </c>
      <c r="Q299" s="55">
        <f t="shared" si="59"/>
        <v>29719847</v>
      </c>
      <c r="R299" s="70">
        <f t="shared" si="59"/>
        <v>29696763</v>
      </c>
      <c r="S299" s="70">
        <f t="shared" si="59"/>
        <v>80475455</v>
      </c>
      <c r="T299" s="69">
        <f t="shared" si="59"/>
        <v>39895830</v>
      </c>
      <c r="U299" s="55">
        <f t="shared" si="59"/>
        <v>34843730</v>
      </c>
      <c r="V299" s="70">
        <f t="shared" si="59"/>
        <v>32964116</v>
      </c>
      <c r="W299" s="70">
        <f t="shared" si="59"/>
        <v>107703676</v>
      </c>
    </row>
    <row r="300" spans="1:23" ht="12.75">
      <c r="A300" s="31" t="s">
        <v>25</v>
      </c>
      <c r="B300" s="32" t="s">
        <v>541</v>
      </c>
      <c r="C300" s="33" t="s">
        <v>542</v>
      </c>
      <c r="D300" s="52">
        <v>43083070</v>
      </c>
      <c r="E300" s="53">
        <v>43083070</v>
      </c>
      <c r="F300" s="53">
        <v>40142339</v>
      </c>
      <c r="G300" s="6">
        <f t="shared" si="57"/>
        <v>0.9317427704200281</v>
      </c>
      <c r="H300" s="67">
        <v>4122671</v>
      </c>
      <c r="I300" s="53">
        <v>1827838</v>
      </c>
      <c r="J300" s="68">
        <v>3579063</v>
      </c>
      <c r="K300" s="68">
        <v>9529572</v>
      </c>
      <c r="L300" s="67">
        <v>3100453</v>
      </c>
      <c r="M300" s="53">
        <v>2485685</v>
      </c>
      <c r="N300" s="68">
        <v>5037663</v>
      </c>
      <c r="O300" s="68">
        <v>10623801</v>
      </c>
      <c r="P300" s="67">
        <v>2119243</v>
      </c>
      <c r="Q300" s="53">
        <v>2944238</v>
      </c>
      <c r="R300" s="68">
        <v>2962276</v>
      </c>
      <c r="S300" s="68">
        <v>8025757</v>
      </c>
      <c r="T300" s="67">
        <v>3651305</v>
      </c>
      <c r="U300" s="53">
        <v>4700692</v>
      </c>
      <c r="V300" s="68">
        <v>3611212</v>
      </c>
      <c r="W300" s="68">
        <v>11963209</v>
      </c>
    </row>
    <row r="301" spans="1:23" ht="12.75">
      <c r="A301" s="31" t="s">
        <v>25</v>
      </c>
      <c r="B301" s="32" t="s">
        <v>543</v>
      </c>
      <c r="C301" s="33" t="s">
        <v>544</v>
      </c>
      <c r="D301" s="52">
        <v>65145984</v>
      </c>
      <c r="E301" s="53">
        <v>66201325</v>
      </c>
      <c r="F301" s="53">
        <v>57783199</v>
      </c>
      <c r="G301" s="6">
        <f t="shared" si="57"/>
        <v>0.872840520941235</v>
      </c>
      <c r="H301" s="67">
        <v>3351069</v>
      </c>
      <c r="I301" s="53">
        <v>6019395</v>
      </c>
      <c r="J301" s="68">
        <v>5587358</v>
      </c>
      <c r="K301" s="68">
        <v>14957822</v>
      </c>
      <c r="L301" s="67">
        <v>5050719</v>
      </c>
      <c r="M301" s="53">
        <v>5391831</v>
      </c>
      <c r="N301" s="68">
        <v>4351274</v>
      </c>
      <c r="O301" s="68">
        <v>14793824</v>
      </c>
      <c r="P301" s="67">
        <v>4858847</v>
      </c>
      <c r="Q301" s="53">
        <v>4704841</v>
      </c>
      <c r="R301" s="68">
        <v>4581719</v>
      </c>
      <c r="S301" s="68">
        <v>14145407</v>
      </c>
      <c r="T301" s="67">
        <v>4501026</v>
      </c>
      <c r="U301" s="53">
        <v>4561218</v>
      </c>
      <c r="V301" s="68">
        <v>4823902</v>
      </c>
      <c r="W301" s="68">
        <v>13886146</v>
      </c>
    </row>
    <row r="302" spans="1:23" ht="12.75">
      <c r="A302" s="31" t="s">
        <v>25</v>
      </c>
      <c r="B302" s="32" t="s">
        <v>545</v>
      </c>
      <c r="C302" s="33" t="s">
        <v>546</v>
      </c>
      <c r="D302" s="52">
        <v>158966453</v>
      </c>
      <c r="E302" s="53">
        <v>158966453</v>
      </c>
      <c r="F302" s="53">
        <v>128430824</v>
      </c>
      <c r="G302" s="6">
        <f t="shared" si="57"/>
        <v>0.8079114906086506</v>
      </c>
      <c r="H302" s="67">
        <v>10732067</v>
      </c>
      <c r="I302" s="53">
        <v>9844784</v>
      </c>
      <c r="J302" s="68">
        <v>10206962</v>
      </c>
      <c r="K302" s="68">
        <v>30783813</v>
      </c>
      <c r="L302" s="67">
        <v>10084972</v>
      </c>
      <c r="M302" s="53">
        <v>10633737</v>
      </c>
      <c r="N302" s="68">
        <v>9644852</v>
      </c>
      <c r="O302" s="68">
        <v>30363561</v>
      </c>
      <c r="P302" s="67">
        <v>10401636</v>
      </c>
      <c r="Q302" s="53">
        <v>9862057</v>
      </c>
      <c r="R302" s="68">
        <v>11132002</v>
      </c>
      <c r="S302" s="68">
        <v>31395695</v>
      </c>
      <c r="T302" s="67">
        <v>7958144</v>
      </c>
      <c r="U302" s="53">
        <v>11265116</v>
      </c>
      <c r="V302" s="68">
        <v>16664495</v>
      </c>
      <c r="W302" s="68">
        <v>35887755</v>
      </c>
    </row>
    <row r="303" spans="1:23" ht="12.75">
      <c r="A303" s="31" t="s">
        <v>25</v>
      </c>
      <c r="B303" s="32" t="s">
        <v>547</v>
      </c>
      <c r="C303" s="33" t="s">
        <v>548</v>
      </c>
      <c r="D303" s="52">
        <v>37379016</v>
      </c>
      <c r="E303" s="53">
        <v>33516234</v>
      </c>
      <c r="F303" s="53">
        <v>44348615</v>
      </c>
      <c r="G303" s="6">
        <f t="shared" si="57"/>
        <v>1.3231980359129847</v>
      </c>
      <c r="H303" s="67">
        <v>1600243</v>
      </c>
      <c r="I303" s="53">
        <v>5509464</v>
      </c>
      <c r="J303" s="68">
        <v>1894200</v>
      </c>
      <c r="K303" s="68">
        <v>9003907</v>
      </c>
      <c r="L303" s="67">
        <v>1717311</v>
      </c>
      <c r="M303" s="53">
        <v>1585317</v>
      </c>
      <c r="N303" s="68">
        <v>4624557</v>
      </c>
      <c r="O303" s="68">
        <v>7927185</v>
      </c>
      <c r="P303" s="67">
        <v>1635674</v>
      </c>
      <c r="Q303" s="53">
        <v>1446646</v>
      </c>
      <c r="R303" s="68">
        <v>2175649</v>
      </c>
      <c r="S303" s="68">
        <v>5257969</v>
      </c>
      <c r="T303" s="67">
        <v>1398113</v>
      </c>
      <c r="U303" s="53">
        <v>1659731</v>
      </c>
      <c r="V303" s="68">
        <v>19101710</v>
      </c>
      <c r="W303" s="68">
        <v>22159554</v>
      </c>
    </row>
    <row r="304" spans="1:23" ht="12.75">
      <c r="A304" s="31" t="s">
        <v>25</v>
      </c>
      <c r="B304" s="32" t="s">
        <v>549</v>
      </c>
      <c r="C304" s="33" t="s">
        <v>550</v>
      </c>
      <c r="D304" s="52">
        <v>30328842</v>
      </c>
      <c r="E304" s="53">
        <v>30328842</v>
      </c>
      <c r="F304" s="53">
        <v>22879056</v>
      </c>
      <c r="G304" s="6">
        <f t="shared" si="57"/>
        <v>0.7543662893558547</v>
      </c>
      <c r="H304" s="67">
        <v>1101026</v>
      </c>
      <c r="I304" s="53">
        <v>2265926</v>
      </c>
      <c r="J304" s="68">
        <v>2673889</v>
      </c>
      <c r="K304" s="68">
        <v>6040841</v>
      </c>
      <c r="L304" s="67">
        <v>2354405</v>
      </c>
      <c r="M304" s="53">
        <v>2538306</v>
      </c>
      <c r="N304" s="68">
        <v>1112853</v>
      </c>
      <c r="O304" s="68">
        <v>6005564</v>
      </c>
      <c r="P304" s="67">
        <v>2157810</v>
      </c>
      <c r="Q304" s="53">
        <v>1973976</v>
      </c>
      <c r="R304" s="68">
        <v>1968625</v>
      </c>
      <c r="S304" s="68">
        <v>6100411</v>
      </c>
      <c r="T304" s="67">
        <v>1821246</v>
      </c>
      <c r="U304" s="53">
        <v>1346362</v>
      </c>
      <c r="V304" s="68">
        <v>1564632</v>
      </c>
      <c r="W304" s="68">
        <v>4732240</v>
      </c>
    </row>
    <row r="305" spans="1:23" ht="12.75">
      <c r="A305" s="31" t="s">
        <v>25</v>
      </c>
      <c r="B305" s="32" t="s">
        <v>551</v>
      </c>
      <c r="C305" s="33" t="s">
        <v>552</v>
      </c>
      <c r="D305" s="52">
        <v>34562055</v>
      </c>
      <c r="E305" s="53">
        <v>31971965</v>
      </c>
      <c r="F305" s="53">
        <v>24763689</v>
      </c>
      <c r="G305" s="6">
        <f t="shared" si="57"/>
        <v>0.7745438542798355</v>
      </c>
      <c r="H305" s="67">
        <v>1846527</v>
      </c>
      <c r="I305" s="53">
        <v>2425687</v>
      </c>
      <c r="J305" s="68">
        <v>1924228</v>
      </c>
      <c r="K305" s="68">
        <v>6196442</v>
      </c>
      <c r="L305" s="67">
        <v>1987205</v>
      </c>
      <c r="M305" s="53">
        <v>2304104</v>
      </c>
      <c r="N305" s="68">
        <v>2063481</v>
      </c>
      <c r="O305" s="68">
        <v>6354790</v>
      </c>
      <c r="P305" s="67">
        <v>1807874</v>
      </c>
      <c r="Q305" s="53">
        <v>2421785</v>
      </c>
      <c r="R305" s="68">
        <v>1547528</v>
      </c>
      <c r="S305" s="68">
        <v>5777187</v>
      </c>
      <c r="T305" s="67">
        <v>2276036</v>
      </c>
      <c r="U305" s="53">
        <v>2021064</v>
      </c>
      <c r="V305" s="68">
        <v>2138170</v>
      </c>
      <c r="W305" s="68">
        <v>6435270</v>
      </c>
    </row>
    <row r="306" spans="1:23" ht="12.75">
      <c r="A306" s="31" t="s">
        <v>25</v>
      </c>
      <c r="B306" s="32" t="s">
        <v>553</v>
      </c>
      <c r="C306" s="33" t="s">
        <v>554</v>
      </c>
      <c r="D306" s="52">
        <v>46948957</v>
      </c>
      <c r="E306" s="53">
        <v>47844573</v>
      </c>
      <c r="F306" s="53">
        <v>47241450</v>
      </c>
      <c r="G306" s="6">
        <f t="shared" si="57"/>
        <v>0.9873941188690304</v>
      </c>
      <c r="H306" s="67">
        <v>4144309</v>
      </c>
      <c r="I306" s="53">
        <v>3666517</v>
      </c>
      <c r="J306" s="68">
        <v>4651994</v>
      </c>
      <c r="K306" s="68">
        <v>12462820</v>
      </c>
      <c r="L306" s="67">
        <v>4543312</v>
      </c>
      <c r="M306" s="53">
        <v>1421067</v>
      </c>
      <c r="N306" s="68">
        <v>4266438</v>
      </c>
      <c r="O306" s="68">
        <v>10230817</v>
      </c>
      <c r="P306" s="67">
        <v>3443851</v>
      </c>
      <c r="Q306" s="53">
        <v>4650025</v>
      </c>
      <c r="R306" s="68">
        <v>4004888</v>
      </c>
      <c r="S306" s="68">
        <v>12098764</v>
      </c>
      <c r="T306" s="67">
        <v>4530072</v>
      </c>
      <c r="U306" s="53">
        <v>4757355</v>
      </c>
      <c r="V306" s="68">
        <v>3161622</v>
      </c>
      <c r="W306" s="68">
        <v>12449049</v>
      </c>
    </row>
    <row r="307" spans="1:23" ht="12.75">
      <c r="A307" s="31" t="s">
        <v>25</v>
      </c>
      <c r="B307" s="32" t="s">
        <v>555</v>
      </c>
      <c r="C307" s="33" t="s">
        <v>556</v>
      </c>
      <c r="D307" s="52">
        <v>75993</v>
      </c>
      <c r="E307" s="53">
        <v>75993</v>
      </c>
      <c r="F307" s="53">
        <v>53192509</v>
      </c>
      <c r="G307" s="6">
        <f t="shared" si="57"/>
        <v>699.9659047543853</v>
      </c>
      <c r="H307" s="67">
        <v>6068868</v>
      </c>
      <c r="I307" s="53">
        <v>3069898</v>
      </c>
      <c r="J307" s="68">
        <v>4668321</v>
      </c>
      <c r="K307" s="68">
        <v>13807087</v>
      </c>
      <c r="L307" s="67">
        <v>2954797</v>
      </c>
      <c r="M307" s="53">
        <v>5514276</v>
      </c>
      <c r="N307" s="68">
        <v>4412241</v>
      </c>
      <c r="O307" s="68">
        <v>12881314</v>
      </c>
      <c r="P307" s="67">
        <v>3970597</v>
      </c>
      <c r="Q307" s="53">
        <v>3696942</v>
      </c>
      <c r="R307" s="68">
        <v>5320837</v>
      </c>
      <c r="S307" s="68">
        <v>12988376</v>
      </c>
      <c r="T307" s="67">
        <v>4775922</v>
      </c>
      <c r="U307" s="53">
        <v>4344239</v>
      </c>
      <c r="V307" s="68">
        <v>4395571</v>
      </c>
      <c r="W307" s="68">
        <v>13515732</v>
      </c>
    </row>
    <row r="308" spans="1:23" ht="12.75">
      <c r="A308" s="31" t="s">
        <v>44</v>
      </c>
      <c r="B308" s="32" t="s">
        <v>557</v>
      </c>
      <c r="C308" s="33" t="s">
        <v>558</v>
      </c>
      <c r="D308" s="52">
        <v>53026300</v>
      </c>
      <c r="E308" s="53">
        <v>53026300</v>
      </c>
      <c r="F308" s="53">
        <v>93108039</v>
      </c>
      <c r="G308" s="6">
        <f t="shared" si="57"/>
        <v>1.7558841367396933</v>
      </c>
      <c r="H308" s="67">
        <v>6453354</v>
      </c>
      <c r="I308" s="53">
        <v>8306571</v>
      </c>
      <c r="J308" s="68">
        <v>5362558</v>
      </c>
      <c r="K308" s="68">
        <v>20122483</v>
      </c>
      <c r="L308" s="67">
        <v>6166627</v>
      </c>
      <c r="M308" s="53">
        <v>8952076</v>
      </c>
      <c r="N308" s="68">
        <v>8454873</v>
      </c>
      <c r="O308" s="68">
        <v>23573576</v>
      </c>
      <c r="P308" s="67">
        <v>4404214</v>
      </c>
      <c r="Q308" s="53">
        <v>12470662</v>
      </c>
      <c r="R308" s="68">
        <v>10443563</v>
      </c>
      <c r="S308" s="68">
        <v>27318439</v>
      </c>
      <c r="T308" s="67">
        <v>3243581</v>
      </c>
      <c r="U308" s="53">
        <v>14178937</v>
      </c>
      <c r="V308" s="68">
        <v>4671023</v>
      </c>
      <c r="W308" s="68">
        <v>22093541</v>
      </c>
    </row>
    <row r="309" spans="1:23" ht="16.5">
      <c r="A309" s="34"/>
      <c r="B309" s="35" t="s">
        <v>559</v>
      </c>
      <c r="C309" s="36"/>
      <c r="D309" s="54">
        <f>SUM(D300:D308)</f>
        <v>469516670</v>
      </c>
      <c r="E309" s="55">
        <f>SUM(E300:E308)</f>
        <v>465014755</v>
      </c>
      <c r="F309" s="55">
        <f>SUM(F300:F308)</f>
        <v>511889720</v>
      </c>
      <c r="G309" s="7">
        <f t="shared" si="57"/>
        <v>1.1008031777400267</v>
      </c>
      <c r="H309" s="69">
        <f aca="true" t="shared" si="60" ref="H309:W309">SUM(H300:H308)</f>
        <v>39420134</v>
      </c>
      <c r="I309" s="55">
        <f t="shared" si="60"/>
        <v>42936080</v>
      </c>
      <c r="J309" s="70">
        <f t="shared" si="60"/>
        <v>40548573</v>
      </c>
      <c r="K309" s="70">
        <f t="shared" si="60"/>
        <v>122904787</v>
      </c>
      <c r="L309" s="69">
        <f t="shared" si="60"/>
        <v>37959801</v>
      </c>
      <c r="M309" s="55">
        <f t="shared" si="60"/>
        <v>40826399</v>
      </c>
      <c r="N309" s="70">
        <f t="shared" si="60"/>
        <v>43968232</v>
      </c>
      <c r="O309" s="70">
        <f t="shared" si="60"/>
        <v>122754432</v>
      </c>
      <c r="P309" s="69">
        <f t="shared" si="60"/>
        <v>34799746</v>
      </c>
      <c r="Q309" s="55">
        <f t="shared" si="60"/>
        <v>44171172</v>
      </c>
      <c r="R309" s="70">
        <f t="shared" si="60"/>
        <v>44137087</v>
      </c>
      <c r="S309" s="70">
        <f t="shared" si="60"/>
        <v>123108005</v>
      </c>
      <c r="T309" s="69">
        <f t="shared" si="60"/>
        <v>34155445</v>
      </c>
      <c r="U309" s="55">
        <f t="shared" si="60"/>
        <v>48834714</v>
      </c>
      <c r="V309" s="70">
        <f t="shared" si="60"/>
        <v>60132337</v>
      </c>
      <c r="W309" s="70">
        <f t="shared" si="60"/>
        <v>143122496</v>
      </c>
    </row>
    <row r="310" spans="1:23" ht="12.75">
      <c r="A310" s="31" t="s">
        <v>25</v>
      </c>
      <c r="B310" s="32" t="s">
        <v>560</v>
      </c>
      <c r="C310" s="33" t="s">
        <v>561</v>
      </c>
      <c r="D310" s="52">
        <v>14001605</v>
      </c>
      <c r="E310" s="53">
        <v>14001605</v>
      </c>
      <c r="F310" s="53">
        <v>9003709</v>
      </c>
      <c r="G310" s="6">
        <f t="shared" si="57"/>
        <v>0.6430483505283858</v>
      </c>
      <c r="H310" s="67">
        <v>1434521</v>
      </c>
      <c r="I310" s="53">
        <v>918173</v>
      </c>
      <c r="J310" s="68">
        <v>972621</v>
      </c>
      <c r="K310" s="68">
        <v>3325315</v>
      </c>
      <c r="L310" s="67">
        <v>947138</v>
      </c>
      <c r="M310" s="53">
        <v>756117</v>
      </c>
      <c r="N310" s="68">
        <v>1391130</v>
      </c>
      <c r="O310" s="68">
        <v>3094385</v>
      </c>
      <c r="P310" s="67">
        <v>0</v>
      </c>
      <c r="Q310" s="53">
        <v>0</v>
      </c>
      <c r="R310" s="68">
        <v>0</v>
      </c>
      <c r="S310" s="68">
        <v>0</v>
      </c>
      <c r="T310" s="67">
        <v>993496</v>
      </c>
      <c r="U310" s="53">
        <v>0</v>
      </c>
      <c r="V310" s="68">
        <v>1590513</v>
      </c>
      <c r="W310" s="68">
        <v>2584009</v>
      </c>
    </row>
    <row r="311" spans="1:23" ht="12.75">
      <c r="A311" s="31" t="s">
        <v>25</v>
      </c>
      <c r="B311" s="32" t="s">
        <v>562</v>
      </c>
      <c r="C311" s="33" t="s">
        <v>563</v>
      </c>
      <c r="D311" s="52">
        <v>123591000</v>
      </c>
      <c r="E311" s="53">
        <v>123591000</v>
      </c>
      <c r="F311" s="53">
        <v>302895060</v>
      </c>
      <c r="G311" s="6">
        <f t="shared" si="57"/>
        <v>2.450785736825497</v>
      </c>
      <c r="H311" s="67">
        <v>10556886</v>
      </c>
      <c r="I311" s="53">
        <v>7760842</v>
      </c>
      <c r="J311" s="68">
        <v>10224033</v>
      </c>
      <c r="K311" s="68">
        <v>28541761</v>
      </c>
      <c r="L311" s="67">
        <v>16529558</v>
      </c>
      <c r="M311" s="53">
        <v>17637703</v>
      </c>
      <c r="N311" s="68">
        <v>30430632</v>
      </c>
      <c r="O311" s="68">
        <v>64597893</v>
      </c>
      <c r="P311" s="67">
        <v>33786202</v>
      </c>
      <c r="Q311" s="53">
        <v>52419574</v>
      </c>
      <c r="R311" s="68">
        <v>59235837</v>
      </c>
      <c r="S311" s="68">
        <v>145441613</v>
      </c>
      <c r="T311" s="67">
        <v>64313793</v>
      </c>
      <c r="U311" s="53">
        <v>0</v>
      </c>
      <c r="V311" s="68">
        <v>0</v>
      </c>
      <c r="W311" s="68">
        <v>64313793</v>
      </c>
    </row>
    <row r="312" spans="1:23" ht="12.75">
      <c r="A312" s="31" t="s">
        <v>25</v>
      </c>
      <c r="B312" s="32" t="s">
        <v>564</v>
      </c>
      <c r="C312" s="33" t="s">
        <v>565</v>
      </c>
      <c r="D312" s="52">
        <v>346854270</v>
      </c>
      <c r="E312" s="53">
        <v>346854270</v>
      </c>
      <c r="F312" s="53">
        <v>332550905</v>
      </c>
      <c r="G312" s="6">
        <f t="shared" si="57"/>
        <v>0.958762609438252</v>
      </c>
      <c r="H312" s="67">
        <v>22883523</v>
      </c>
      <c r="I312" s="53">
        <v>34158230</v>
      </c>
      <c r="J312" s="68">
        <v>33615406</v>
      </c>
      <c r="K312" s="68">
        <v>90657159</v>
      </c>
      <c r="L312" s="67">
        <v>27435485</v>
      </c>
      <c r="M312" s="53">
        <v>31096319</v>
      </c>
      <c r="N312" s="68">
        <v>29981928</v>
      </c>
      <c r="O312" s="68">
        <v>88513732</v>
      </c>
      <c r="P312" s="67">
        <v>25178114</v>
      </c>
      <c r="Q312" s="53">
        <v>31821267</v>
      </c>
      <c r="R312" s="68">
        <v>19506445</v>
      </c>
      <c r="S312" s="68">
        <v>76505826</v>
      </c>
      <c r="T312" s="67">
        <v>25455285</v>
      </c>
      <c r="U312" s="53">
        <v>22480543</v>
      </c>
      <c r="V312" s="68">
        <v>28938360</v>
      </c>
      <c r="W312" s="68">
        <v>76874188</v>
      </c>
    </row>
    <row r="313" spans="1:23" ht="12.75">
      <c r="A313" s="31" t="s">
        <v>25</v>
      </c>
      <c r="B313" s="32" t="s">
        <v>566</v>
      </c>
      <c r="C313" s="33" t="s">
        <v>567</v>
      </c>
      <c r="D313" s="52">
        <v>21269274</v>
      </c>
      <c r="E313" s="53">
        <v>21269274</v>
      </c>
      <c r="F313" s="53">
        <v>15698776</v>
      </c>
      <c r="G313" s="6">
        <f t="shared" si="57"/>
        <v>0.738096467232497</v>
      </c>
      <c r="H313" s="67">
        <v>2500956</v>
      </c>
      <c r="I313" s="53">
        <v>1066915</v>
      </c>
      <c r="J313" s="68">
        <v>1622262</v>
      </c>
      <c r="K313" s="68">
        <v>5190133</v>
      </c>
      <c r="L313" s="67">
        <v>1012237</v>
      </c>
      <c r="M313" s="53">
        <v>1475533</v>
      </c>
      <c r="N313" s="68">
        <v>1640607</v>
      </c>
      <c r="O313" s="68">
        <v>4128377</v>
      </c>
      <c r="P313" s="67">
        <v>1631968</v>
      </c>
      <c r="Q313" s="53">
        <v>470299</v>
      </c>
      <c r="R313" s="68">
        <v>180882</v>
      </c>
      <c r="S313" s="68">
        <v>2283149</v>
      </c>
      <c r="T313" s="67">
        <v>1360037</v>
      </c>
      <c r="U313" s="53">
        <v>2018939</v>
      </c>
      <c r="V313" s="68">
        <v>718141</v>
      </c>
      <c r="W313" s="68">
        <v>4097117</v>
      </c>
    </row>
    <row r="314" spans="1:23" ht="12.75">
      <c r="A314" s="31" t="s">
        <v>25</v>
      </c>
      <c r="B314" s="32" t="s">
        <v>568</v>
      </c>
      <c r="C314" s="33" t="s">
        <v>569</v>
      </c>
      <c r="D314" s="52">
        <v>115481486</v>
      </c>
      <c r="E314" s="53">
        <v>115481486</v>
      </c>
      <c r="F314" s="53">
        <v>275587825</v>
      </c>
      <c r="G314" s="6">
        <f t="shared" si="57"/>
        <v>2.3864243052778176</v>
      </c>
      <c r="H314" s="67">
        <v>6049836</v>
      </c>
      <c r="I314" s="53">
        <v>2199774</v>
      </c>
      <c r="J314" s="68">
        <v>12306433</v>
      </c>
      <c r="K314" s="68">
        <v>20556043</v>
      </c>
      <c r="L314" s="67">
        <v>14384941</v>
      </c>
      <c r="M314" s="53">
        <v>18830121</v>
      </c>
      <c r="N314" s="68">
        <v>25925994</v>
      </c>
      <c r="O314" s="68">
        <v>59141056</v>
      </c>
      <c r="P314" s="67">
        <v>122421835</v>
      </c>
      <c r="Q314" s="53">
        <v>6003797</v>
      </c>
      <c r="R314" s="68">
        <v>0</v>
      </c>
      <c r="S314" s="68">
        <v>128425632</v>
      </c>
      <c r="T314" s="67">
        <v>33093490</v>
      </c>
      <c r="U314" s="53">
        <v>34371604</v>
      </c>
      <c r="V314" s="68">
        <v>0</v>
      </c>
      <c r="W314" s="68">
        <v>67465094</v>
      </c>
    </row>
    <row r="315" spans="1:23" ht="12.75">
      <c r="A315" s="31" t="s">
        <v>25</v>
      </c>
      <c r="B315" s="32" t="s">
        <v>570</v>
      </c>
      <c r="C315" s="33" t="s">
        <v>571</v>
      </c>
      <c r="D315" s="52">
        <v>44803853</v>
      </c>
      <c r="E315" s="53">
        <v>44803853</v>
      </c>
      <c r="F315" s="53">
        <v>35638238</v>
      </c>
      <c r="G315" s="6">
        <f t="shared" si="57"/>
        <v>0.7954279735718265</v>
      </c>
      <c r="H315" s="67">
        <v>7387424</v>
      </c>
      <c r="I315" s="53">
        <v>2920942</v>
      </c>
      <c r="J315" s="68">
        <v>2422474</v>
      </c>
      <c r="K315" s="68">
        <v>12730840</v>
      </c>
      <c r="L315" s="67">
        <v>5074692</v>
      </c>
      <c r="M315" s="53">
        <v>3253130</v>
      </c>
      <c r="N315" s="68">
        <v>2509636</v>
      </c>
      <c r="O315" s="68">
        <v>10837458</v>
      </c>
      <c r="P315" s="67">
        <v>1792040</v>
      </c>
      <c r="Q315" s="53">
        <v>1869069</v>
      </c>
      <c r="R315" s="68">
        <v>2412908</v>
      </c>
      <c r="S315" s="68">
        <v>6074017</v>
      </c>
      <c r="T315" s="67">
        <v>2160637</v>
      </c>
      <c r="U315" s="53">
        <v>1661923</v>
      </c>
      <c r="V315" s="68">
        <v>2173363</v>
      </c>
      <c r="W315" s="68">
        <v>5995923</v>
      </c>
    </row>
    <row r="316" spans="1:23" ht="12.75">
      <c r="A316" s="31" t="s">
        <v>44</v>
      </c>
      <c r="B316" s="32" t="s">
        <v>572</v>
      </c>
      <c r="C316" s="33" t="s">
        <v>573</v>
      </c>
      <c r="D316" s="52">
        <v>102884260</v>
      </c>
      <c r="E316" s="53">
        <v>102884260</v>
      </c>
      <c r="F316" s="53">
        <v>46069688</v>
      </c>
      <c r="G316" s="6">
        <f t="shared" si="57"/>
        <v>0.44778169177675964</v>
      </c>
      <c r="H316" s="67">
        <v>4216716</v>
      </c>
      <c r="I316" s="53">
        <v>3431942</v>
      </c>
      <c r="J316" s="68">
        <v>4143293</v>
      </c>
      <c r="K316" s="68">
        <v>11791951</v>
      </c>
      <c r="L316" s="67">
        <v>4433548</v>
      </c>
      <c r="M316" s="53">
        <v>4644932</v>
      </c>
      <c r="N316" s="68">
        <v>3172553</v>
      </c>
      <c r="O316" s="68">
        <v>12251033</v>
      </c>
      <c r="P316" s="67">
        <v>3512225</v>
      </c>
      <c r="Q316" s="53">
        <v>3531750</v>
      </c>
      <c r="R316" s="68">
        <v>3382423</v>
      </c>
      <c r="S316" s="68">
        <v>10426398</v>
      </c>
      <c r="T316" s="67">
        <v>3012578</v>
      </c>
      <c r="U316" s="53">
        <v>3194388</v>
      </c>
      <c r="V316" s="68">
        <v>5393340</v>
      </c>
      <c r="W316" s="68">
        <v>11600306</v>
      </c>
    </row>
    <row r="317" spans="1:23" ht="16.5">
      <c r="A317" s="34"/>
      <c r="B317" s="35" t="s">
        <v>574</v>
      </c>
      <c r="C317" s="36"/>
      <c r="D317" s="54">
        <f>SUM(D310:D316)</f>
        <v>768885748</v>
      </c>
      <c r="E317" s="55">
        <f>SUM(E310:E316)</f>
        <v>768885748</v>
      </c>
      <c r="F317" s="55">
        <f>SUM(F310:F316)</f>
        <v>1017444201</v>
      </c>
      <c r="G317" s="7">
        <f t="shared" si="57"/>
        <v>1.3232709848589885</v>
      </c>
      <c r="H317" s="69">
        <f aca="true" t="shared" si="61" ref="H317:W317">SUM(H310:H316)</f>
        <v>55029862</v>
      </c>
      <c r="I317" s="55">
        <f t="shared" si="61"/>
        <v>52456818</v>
      </c>
      <c r="J317" s="70">
        <f t="shared" si="61"/>
        <v>65306522</v>
      </c>
      <c r="K317" s="70">
        <f t="shared" si="61"/>
        <v>172793202</v>
      </c>
      <c r="L317" s="69">
        <f t="shared" si="61"/>
        <v>69817599</v>
      </c>
      <c r="M317" s="55">
        <f t="shared" si="61"/>
        <v>77693855</v>
      </c>
      <c r="N317" s="70">
        <f t="shared" si="61"/>
        <v>95052480</v>
      </c>
      <c r="O317" s="70">
        <f t="shared" si="61"/>
        <v>242563934</v>
      </c>
      <c r="P317" s="69">
        <f t="shared" si="61"/>
        <v>188322384</v>
      </c>
      <c r="Q317" s="55">
        <f t="shared" si="61"/>
        <v>96115756</v>
      </c>
      <c r="R317" s="70">
        <f t="shared" si="61"/>
        <v>84718495</v>
      </c>
      <c r="S317" s="70">
        <f t="shared" si="61"/>
        <v>369156635</v>
      </c>
      <c r="T317" s="69">
        <f t="shared" si="61"/>
        <v>130389316</v>
      </c>
      <c r="U317" s="55">
        <f t="shared" si="61"/>
        <v>63727397</v>
      </c>
      <c r="V317" s="70">
        <f t="shared" si="61"/>
        <v>38813717</v>
      </c>
      <c r="W317" s="70">
        <f t="shared" si="61"/>
        <v>232930430</v>
      </c>
    </row>
    <row r="318" spans="1:23" ht="12.75">
      <c r="A318" s="31" t="s">
        <v>25</v>
      </c>
      <c r="B318" s="32" t="s">
        <v>575</v>
      </c>
      <c r="C318" s="33" t="s">
        <v>576</v>
      </c>
      <c r="D318" s="52">
        <v>1018429956</v>
      </c>
      <c r="E318" s="53">
        <v>1037897956</v>
      </c>
      <c r="F318" s="53">
        <v>876864316</v>
      </c>
      <c r="G318" s="6">
        <f t="shared" si="57"/>
        <v>0.844846365609376</v>
      </c>
      <c r="H318" s="67">
        <v>42846278</v>
      </c>
      <c r="I318" s="53">
        <v>208538241</v>
      </c>
      <c r="J318" s="68">
        <v>-98276237</v>
      </c>
      <c r="K318" s="68">
        <v>153108282</v>
      </c>
      <c r="L318" s="67">
        <v>188710791</v>
      </c>
      <c r="M318" s="53">
        <v>64005554</v>
      </c>
      <c r="N318" s="68">
        <v>85637930</v>
      </c>
      <c r="O318" s="68">
        <v>338354275</v>
      </c>
      <c r="P318" s="67">
        <v>49595024</v>
      </c>
      <c r="Q318" s="53">
        <v>68488557</v>
      </c>
      <c r="R318" s="68">
        <v>65633551</v>
      </c>
      <c r="S318" s="68">
        <v>183717132</v>
      </c>
      <c r="T318" s="67">
        <v>62114718</v>
      </c>
      <c r="U318" s="53">
        <v>65173106</v>
      </c>
      <c r="V318" s="68">
        <v>74396803</v>
      </c>
      <c r="W318" s="68">
        <v>201684627</v>
      </c>
    </row>
    <row r="319" spans="1:23" ht="12.75">
      <c r="A319" s="31" t="s">
        <v>25</v>
      </c>
      <c r="B319" s="32" t="s">
        <v>577</v>
      </c>
      <c r="C319" s="33" t="s">
        <v>578</v>
      </c>
      <c r="D319" s="52">
        <v>0</v>
      </c>
      <c r="E319" s="53">
        <v>71925919</v>
      </c>
      <c r="F319" s="53">
        <v>30238022</v>
      </c>
      <c r="G319" s="6">
        <f t="shared" si="57"/>
        <v>0.42040508373622587</v>
      </c>
      <c r="H319" s="67">
        <v>3755263</v>
      </c>
      <c r="I319" s="53">
        <v>332138</v>
      </c>
      <c r="J319" s="68">
        <v>1335719</v>
      </c>
      <c r="K319" s="68">
        <v>5423120</v>
      </c>
      <c r="L319" s="67">
        <v>3830836</v>
      </c>
      <c r="M319" s="53">
        <v>1865293</v>
      </c>
      <c r="N319" s="68">
        <v>1572635</v>
      </c>
      <c r="O319" s="68">
        <v>7268764</v>
      </c>
      <c r="P319" s="67">
        <v>1829434</v>
      </c>
      <c r="Q319" s="53">
        <v>3340466</v>
      </c>
      <c r="R319" s="68">
        <v>2596587</v>
      </c>
      <c r="S319" s="68">
        <v>7766487</v>
      </c>
      <c r="T319" s="67">
        <v>9779651</v>
      </c>
      <c r="U319" s="53">
        <v>0</v>
      </c>
      <c r="V319" s="68">
        <v>0</v>
      </c>
      <c r="W319" s="68">
        <v>9779651</v>
      </c>
    </row>
    <row r="320" spans="1:23" ht="12.75">
      <c r="A320" s="31" t="s">
        <v>25</v>
      </c>
      <c r="B320" s="32" t="s">
        <v>579</v>
      </c>
      <c r="C320" s="33" t="s">
        <v>580</v>
      </c>
      <c r="D320" s="52">
        <v>75489720</v>
      </c>
      <c r="E320" s="53">
        <v>105403704</v>
      </c>
      <c r="F320" s="53">
        <v>66550858</v>
      </c>
      <c r="G320" s="6">
        <f t="shared" si="57"/>
        <v>0.6313901264798056</v>
      </c>
      <c r="H320" s="67">
        <v>4407622</v>
      </c>
      <c r="I320" s="53">
        <v>4921035</v>
      </c>
      <c r="J320" s="68">
        <v>7021893</v>
      </c>
      <c r="K320" s="68">
        <v>16350550</v>
      </c>
      <c r="L320" s="67">
        <v>6518070</v>
      </c>
      <c r="M320" s="53">
        <v>6106940</v>
      </c>
      <c r="N320" s="68">
        <v>5987349</v>
      </c>
      <c r="O320" s="68">
        <v>18612359</v>
      </c>
      <c r="P320" s="67">
        <v>3727042</v>
      </c>
      <c r="Q320" s="53">
        <v>5624401</v>
      </c>
      <c r="R320" s="68">
        <v>5552704</v>
      </c>
      <c r="S320" s="68">
        <v>14904147</v>
      </c>
      <c r="T320" s="67">
        <v>4594069</v>
      </c>
      <c r="U320" s="53">
        <v>12089733</v>
      </c>
      <c r="V320" s="68">
        <v>0</v>
      </c>
      <c r="W320" s="68">
        <v>16683802</v>
      </c>
    </row>
    <row r="321" spans="1:23" ht="12.75">
      <c r="A321" s="31" t="s">
        <v>25</v>
      </c>
      <c r="B321" s="32" t="s">
        <v>581</v>
      </c>
      <c r="C321" s="33" t="s">
        <v>582</v>
      </c>
      <c r="D321" s="52">
        <v>0</v>
      </c>
      <c r="E321" s="53">
        <v>0</v>
      </c>
      <c r="F321" s="53">
        <v>80161989</v>
      </c>
      <c r="G321" s="6">
        <f t="shared" si="57"/>
        <v>0</v>
      </c>
      <c r="H321" s="67">
        <v>4469375</v>
      </c>
      <c r="I321" s="53">
        <v>5506478</v>
      </c>
      <c r="J321" s="68">
        <v>3541211</v>
      </c>
      <c r="K321" s="68">
        <v>13517064</v>
      </c>
      <c r="L321" s="67">
        <v>8601671</v>
      </c>
      <c r="M321" s="53">
        <v>6975482</v>
      </c>
      <c r="N321" s="68">
        <v>11570874</v>
      </c>
      <c r="O321" s="68">
        <v>27148027</v>
      </c>
      <c r="P321" s="67">
        <v>9767087</v>
      </c>
      <c r="Q321" s="53">
        <v>9050950</v>
      </c>
      <c r="R321" s="68">
        <v>10694343</v>
      </c>
      <c r="S321" s="68">
        <v>29512380</v>
      </c>
      <c r="T321" s="67">
        <v>9984518</v>
      </c>
      <c r="U321" s="53">
        <v>0</v>
      </c>
      <c r="V321" s="68">
        <v>0</v>
      </c>
      <c r="W321" s="68">
        <v>9984518</v>
      </c>
    </row>
    <row r="322" spans="1:23" ht="12.75">
      <c r="A322" s="31" t="s">
        <v>44</v>
      </c>
      <c r="B322" s="32" t="s">
        <v>583</v>
      </c>
      <c r="C322" s="33" t="s">
        <v>584</v>
      </c>
      <c r="D322" s="52">
        <v>111551580</v>
      </c>
      <c r="E322" s="53">
        <v>111551580</v>
      </c>
      <c r="F322" s="53">
        <v>80127539</v>
      </c>
      <c r="G322" s="6">
        <f t="shared" si="57"/>
        <v>0.7183003503849967</v>
      </c>
      <c r="H322" s="67">
        <v>4642383</v>
      </c>
      <c r="I322" s="53">
        <v>6135241</v>
      </c>
      <c r="J322" s="68">
        <v>6226929</v>
      </c>
      <c r="K322" s="68">
        <v>17004553</v>
      </c>
      <c r="L322" s="67">
        <v>5291775</v>
      </c>
      <c r="M322" s="53">
        <v>6046166</v>
      </c>
      <c r="N322" s="68">
        <v>8219442</v>
      </c>
      <c r="O322" s="68">
        <v>19557383</v>
      </c>
      <c r="P322" s="67">
        <v>4663511</v>
      </c>
      <c r="Q322" s="53">
        <v>6588962</v>
      </c>
      <c r="R322" s="68">
        <v>5747452</v>
      </c>
      <c r="S322" s="68">
        <v>16999925</v>
      </c>
      <c r="T322" s="67">
        <v>6204022</v>
      </c>
      <c r="U322" s="53">
        <v>7134095</v>
      </c>
      <c r="V322" s="68">
        <v>13227561</v>
      </c>
      <c r="W322" s="68">
        <v>26565678</v>
      </c>
    </row>
    <row r="323" spans="1:23" ht="16.5">
      <c r="A323" s="42"/>
      <c r="B323" s="43" t="s">
        <v>585</v>
      </c>
      <c r="C323" s="44"/>
      <c r="D323" s="61">
        <f>SUM(D318:D322)</f>
        <v>1205471256</v>
      </c>
      <c r="E323" s="62">
        <f>SUM(E318:E322)</f>
        <v>1326779159</v>
      </c>
      <c r="F323" s="62">
        <f>SUM(F318:F322)</f>
        <v>1133942724</v>
      </c>
      <c r="G323" s="9">
        <f t="shared" si="57"/>
        <v>0.8546582272626729</v>
      </c>
      <c r="H323" s="74">
        <f aca="true" t="shared" si="62" ref="H323:W323">SUM(H318:H322)</f>
        <v>60120921</v>
      </c>
      <c r="I323" s="62">
        <f t="shared" si="62"/>
        <v>225433133</v>
      </c>
      <c r="J323" s="75">
        <f t="shared" si="62"/>
        <v>-80150485</v>
      </c>
      <c r="K323" s="75">
        <f t="shared" si="62"/>
        <v>205403569</v>
      </c>
      <c r="L323" s="74">
        <f t="shared" si="62"/>
        <v>212953143</v>
      </c>
      <c r="M323" s="62">
        <f t="shared" si="62"/>
        <v>84999435</v>
      </c>
      <c r="N323" s="75">
        <f t="shared" si="62"/>
        <v>112988230</v>
      </c>
      <c r="O323" s="75">
        <f t="shared" si="62"/>
        <v>410940808</v>
      </c>
      <c r="P323" s="74">
        <f t="shared" si="62"/>
        <v>69582098</v>
      </c>
      <c r="Q323" s="62">
        <f t="shared" si="62"/>
        <v>93093336</v>
      </c>
      <c r="R323" s="75">
        <f t="shared" si="62"/>
        <v>90224637</v>
      </c>
      <c r="S323" s="75">
        <f t="shared" si="62"/>
        <v>252900071</v>
      </c>
      <c r="T323" s="74">
        <f t="shared" si="62"/>
        <v>92676978</v>
      </c>
      <c r="U323" s="62">
        <f t="shared" si="62"/>
        <v>84396934</v>
      </c>
      <c r="V323" s="75">
        <f t="shared" si="62"/>
        <v>87624364</v>
      </c>
      <c r="W323" s="75">
        <f t="shared" si="62"/>
        <v>264698276</v>
      </c>
    </row>
    <row r="324" spans="1:23" ht="16.5">
      <c r="A324" s="37"/>
      <c r="B324" s="38" t="s">
        <v>586</v>
      </c>
      <c r="C324" s="39"/>
      <c r="D324" s="56">
        <f>SUM(D287:D290,D292:D298,D300:D308,D310:D316,D318:D322)</f>
        <v>3333041036</v>
      </c>
      <c r="E324" s="57">
        <f>SUM(E287:E290,E292:E298,E300:E308,E310:E316,E318:E322)</f>
        <v>3491606405</v>
      </c>
      <c r="F324" s="57">
        <f>SUM(F287:F290,F292:F298,F300:F308,F310:F316,F318:F322)</f>
        <v>3461160513</v>
      </c>
      <c r="G324" s="8">
        <f t="shared" si="57"/>
        <v>0.9912802623009279</v>
      </c>
      <c r="H324" s="71">
        <f aca="true" t="shared" si="63" ref="H324:W324">SUM(H287:H290,H292:H298,H300:H308,H310:H316,H318:H322)</f>
        <v>220127647</v>
      </c>
      <c r="I324" s="57">
        <f t="shared" si="63"/>
        <v>375749329</v>
      </c>
      <c r="J324" s="72">
        <f t="shared" si="63"/>
        <v>90031473</v>
      </c>
      <c r="K324" s="72">
        <f t="shared" si="63"/>
        <v>685908449</v>
      </c>
      <c r="L324" s="71">
        <f t="shared" si="63"/>
        <v>402370545</v>
      </c>
      <c r="M324" s="57">
        <f t="shared" si="63"/>
        <v>267766033</v>
      </c>
      <c r="N324" s="72">
        <f t="shared" si="63"/>
        <v>319044653</v>
      </c>
      <c r="O324" s="72">
        <f t="shared" si="63"/>
        <v>989181231</v>
      </c>
      <c r="P324" s="71">
        <f t="shared" si="63"/>
        <v>355786571</v>
      </c>
      <c r="Q324" s="57">
        <f t="shared" si="63"/>
        <v>297765232</v>
      </c>
      <c r="R324" s="72">
        <f t="shared" si="63"/>
        <v>285403825</v>
      </c>
      <c r="S324" s="72">
        <f t="shared" si="63"/>
        <v>938955628</v>
      </c>
      <c r="T324" s="71">
        <f t="shared" si="63"/>
        <v>338154497</v>
      </c>
      <c r="U324" s="57">
        <f t="shared" si="63"/>
        <v>261093073</v>
      </c>
      <c r="V324" s="72">
        <f t="shared" si="63"/>
        <v>247867635</v>
      </c>
      <c r="W324" s="72">
        <f t="shared" si="63"/>
        <v>847115205</v>
      </c>
    </row>
    <row r="325" spans="1:23" ht="16.5">
      <c r="A325" s="23"/>
      <c r="B325" s="40"/>
      <c r="C325" s="41"/>
      <c r="D325" s="58"/>
      <c r="E325" s="59"/>
      <c r="F325" s="59"/>
      <c r="G325" s="28"/>
      <c r="H325" s="67"/>
      <c r="I325" s="53"/>
      <c r="J325" s="68"/>
      <c r="K325" s="68"/>
      <c r="L325" s="67"/>
      <c r="M325" s="53"/>
      <c r="N325" s="68"/>
      <c r="O325" s="68"/>
      <c r="P325" s="67"/>
      <c r="Q325" s="53"/>
      <c r="R325" s="68"/>
      <c r="S325" s="68"/>
      <c r="T325" s="67"/>
      <c r="U325" s="53"/>
      <c r="V325" s="68"/>
      <c r="W325" s="68"/>
    </row>
    <row r="326" spans="1:23" ht="16.5">
      <c r="A326" s="23"/>
      <c r="B326" s="24" t="s">
        <v>587</v>
      </c>
      <c r="C326" s="25"/>
      <c r="D326" s="60"/>
      <c r="E326" s="59"/>
      <c r="F326" s="59"/>
      <c r="G326" s="28"/>
      <c r="H326" s="67"/>
      <c r="I326" s="53"/>
      <c r="J326" s="68"/>
      <c r="K326" s="68"/>
      <c r="L326" s="67"/>
      <c r="M326" s="53"/>
      <c r="N326" s="68"/>
      <c r="O326" s="68"/>
      <c r="P326" s="67"/>
      <c r="Q326" s="53"/>
      <c r="R326" s="68"/>
      <c r="S326" s="68"/>
      <c r="T326" s="67"/>
      <c r="U326" s="53"/>
      <c r="V326" s="68"/>
      <c r="W326" s="68"/>
    </row>
    <row r="327" spans="1:23" ht="12.75">
      <c r="A327" s="31" t="s">
        <v>21</v>
      </c>
      <c r="B327" s="32" t="s">
        <v>588</v>
      </c>
      <c r="C327" s="33" t="s">
        <v>589</v>
      </c>
      <c r="D327" s="52">
        <v>26976064326</v>
      </c>
      <c r="E327" s="53">
        <v>26966887754</v>
      </c>
      <c r="F327" s="53">
        <v>25844700901</v>
      </c>
      <c r="G327" s="6">
        <f aca="true" t="shared" si="64" ref="G327:G364">IF($E327=0,0,$F327/$E327)</f>
        <v>0.9583864900081566</v>
      </c>
      <c r="H327" s="67">
        <v>1425748306</v>
      </c>
      <c r="I327" s="53">
        <v>2275410670</v>
      </c>
      <c r="J327" s="68">
        <v>2190157571</v>
      </c>
      <c r="K327" s="68">
        <v>5891316547</v>
      </c>
      <c r="L327" s="67">
        <v>2015740334</v>
      </c>
      <c r="M327" s="53">
        <v>2325075126</v>
      </c>
      <c r="N327" s="68">
        <v>2017051179</v>
      </c>
      <c r="O327" s="68">
        <v>6357866639</v>
      </c>
      <c r="P327" s="67">
        <v>2034347663</v>
      </c>
      <c r="Q327" s="53">
        <v>2107139794</v>
      </c>
      <c r="R327" s="68">
        <v>1921696817</v>
      </c>
      <c r="S327" s="68">
        <v>6063184274</v>
      </c>
      <c r="T327" s="67">
        <v>1956981662</v>
      </c>
      <c r="U327" s="53">
        <v>2031792660</v>
      </c>
      <c r="V327" s="68">
        <v>3543559119</v>
      </c>
      <c r="W327" s="68">
        <v>7532333441</v>
      </c>
    </row>
    <row r="328" spans="1:23" ht="16.5">
      <c r="A328" s="34"/>
      <c r="B328" s="35" t="s">
        <v>24</v>
      </c>
      <c r="C328" s="36"/>
      <c r="D328" s="54">
        <f>D327</f>
        <v>26976064326</v>
      </c>
      <c r="E328" s="55">
        <f>E327</f>
        <v>26966887754</v>
      </c>
      <c r="F328" s="55">
        <f>F327</f>
        <v>25844700901</v>
      </c>
      <c r="G328" s="7">
        <f t="shared" si="64"/>
        <v>0.9583864900081566</v>
      </c>
      <c r="H328" s="69">
        <f aca="true" t="shared" si="65" ref="H328:W328">H327</f>
        <v>1425748306</v>
      </c>
      <c r="I328" s="55">
        <f t="shared" si="65"/>
        <v>2275410670</v>
      </c>
      <c r="J328" s="70">
        <f t="shared" si="65"/>
        <v>2190157571</v>
      </c>
      <c r="K328" s="70">
        <f t="shared" si="65"/>
        <v>5891316547</v>
      </c>
      <c r="L328" s="69">
        <f t="shared" si="65"/>
        <v>2015740334</v>
      </c>
      <c r="M328" s="55">
        <f t="shared" si="65"/>
        <v>2325075126</v>
      </c>
      <c r="N328" s="70">
        <f t="shared" si="65"/>
        <v>2017051179</v>
      </c>
      <c r="O328" s="70">
        <f t="shared" si="65"/>
        <v>6357866639</v>
      </c>
      <c r="P328" s="69">
        <f t="shared" si="65"/>
        <v>2034347663</v>
      </c>
      <c r="Q328" s="55">
        <f t="shared" si="65"/>
        <v>2107139794</v>
      </c>
      <c r="R328" s="70">
        <f t="shared" si="65"/>
        <v>1921696817</v>
      </c>
      <c r="S328" s="70">
        <f t="shared" si="65"/>
        <v>6063184274</v>
      </c>
      <c r="T328" s="69">
        <f t="shared" si="65"/>
        <v>1956981662</v>
      </c>
      <c r="U328" s="55">
        <f t="shared" si="65"/>
        <v>2031792660</v>
      </c>
      <c r="V328" s="70">
        <f t="shared" si="65"/>
        <v>3543559119</v>
      </c>
      <c r="W328" s="70">
        <f t="shared" si="65"/>
        <v>7532333441</v>
      </c>
    </row>
    <row r="329" spans="1:23" ht="12.75">
      <c r="A329" s="31" t="s">
        <v>25</v>
      </c>
      <c r="B329" s="32" t="s">
        <v>590</v>
      </c>
      <c r="C329" s="33" t="s">
        <v>591</v>
      </c>
      <c r="D329" s="52">
        <v>143954944</v>
      </c>
      <c r="E329" s="53">
        <v>143954944</v>
      </c>
      <c r="F329" s="53">
        <v>122698756</v>
      </c>
      <c r="G329" s="6">
        <f t="shared" si="64"/>
        <v>0.8523413825925978</v>
      </c>
      <c r="H329" s="67">
        <v>9085715</v>
      </c>
      <c r="I329" s="53">
        <v>10768966</v>
      </c>
      <c r="J329" s="68">
        <v>11060462</v>
      </c>
      <c r="K329" s="68">
        <v>30915143</v>
      </c>
      <c r="L329" s="67">
        <v>9182738</v>
      </c>
      <c r="M329" s="53">
        <v>9203346</v>
      </c>
      <c r="N329" s="68">
        <v>11774098</v>
      </c>
      <c r="O329" s="68">
        <v>30160182</v>
      </c>
      <c r="P329" s="67">
        <v>12040287</v>
      </c>
      <c r="Q329" s="53">
        <v>9181136</v>
      </c>
      <c r="R329" s="68">
        <v>9802152</v>
      </c>
      <c r="S329" s="68">
        <v>31023575</v>
      </c>
      <c r="T329" s="67">
        <v>9877086</v>
      </c>
      <c r="U329" s="53">
        <v>9178223</v>
      </c>
      <c r="V329" s="68">
        <v>11544547</v>
      </c>
      <c r="W329" s="68">
        <v>30599856</v>
      </c>
    </row>
    <row r="330" spans="1:23" ht="12.75">
      <c r="A330" s="31" t="s">
        <v>25</v>
      </c>
      <c r="B330" s="32" t="s">
        <v>592</v>
      </c>
      <c r="C330" s="33" t="s">
        <v>593</v>
      </c>
      <c r="D330" s="52">
        <v>127419936</v>
      </c>
      <c r="E330" s="53">
        <v>118203895</v>
      </c>
      <c r="F330" s="53">
        <v>107479221</v>
      </c>
      <c r="G330" s="6">
        <f t="shared" si="64"/>
        <v>0.9092697072291908</v>
      </c>
      <c r="H330" s="67">
        <v>10702021</v>
      </c>
      <c r="I330" s="53">
        <v>10783299</v>
      </c>
      <c r="J330" s="68">
        <v>9255808</v>
      </c>
      <c r="K330" s="68">
        <v>30741128</v>
      </c>
      <c r="L330" s="67">
        <v>8735536</v>
      </c>
      <c r="M330" s="53">
        <v>6635396</v>
      </c>
      <c r="N330" s="68">
        <v>9047316</v>
      </c>
      <c r="O330" s="68">
        <v>24418248</v>
      </c>
      <c r="P330" s="67">
        <v>6769858</v>
      </c>
      <c r="Q330" s="53">
        <v>8677971</v>
      </c>
      <c r="R330" s="68">
        <v>8656301</v>
      </c>
      <c r="S330" s="68">
        <v>24104130</v>
      </c>
      <c r="T330" s="67">
        <v>7768203</v>
      </c>
      <c r="U330" s="53">
        <v>8553267</v>
      </c>
      <c r="V330" s="68">
        <v>11894245</v>
      </c>
      <c r="W330" s="68">
        <v>28215715</v>
      </c>
    </row>
    <row r="331" spans="1:23" ht="12.75">
      <c r="A331" s="31" t="s">
        <v>25</v>
      </c>
      <c r="B331" s="32" t="s">
        <v>594</v>
      </c>
      <c r="C331" s="33" t="s">
        <v>595</v>
      </c>
      <c r="D331" s="52">
        <v>147813070</v>
      </c>
      <c r="E331" s="53">
        <v>151998000</v>
      </c>
      <c r="F331" s="53">
        <v>143052879</v>
      </c>
      <c r="G331" s="6">
        <f t="shared" si="64"/>
        <v>0.9411497453913867</v>
      </c>
      <c r="H331" s="67">
        <v>7506462</v>
      </c>
      <c r="I331" s="53">
        <v>13194491</v>
      </c>
      <c r="J331" s="68">
        <v>16161925</v>
      </c>
      <c r="K331" s="68">
        <v>36862878</v>
      </c>
      <c r="L331" s="67">
        <v>8079259</v>
      </c>
      <c r="M331" s="53">
        <v>16808497</v>
      </c>
      <c r="N331" s="68">
        <v>12836423</v>
      </c>
      <c r="O331" s="68">
        <v>37724179</v>
      </c>
      <c r="P331" s="67">
        <v>8533638</v>
      </c>
      <c r="Q331" s="53">
        <v>10612226</v>
      </c>
      <c r="R331" s="68">
        <v>11048926</v>
      </c>
      <c r="S331" s="68">
        <v>30194790</v>
      </c>
      <c r="T331" s="67">
        <v>13125514</v>
      </c>
      <c r="U331" s="53">
        <v>11093783</v>
      </c>
      <c r="V331" s="68">
        <v>14051735</v>
      </c>
      <c r="W331" s="68">
        <v>38271032</v>
      </c>
    </row>
    <row r="332" spans="1:23" ht="12.75">
      <c r="A332" s="31" t="s">
        <v>25</v>
      </c>
      <c r="B332" s="32" t="s">
        <v>596</v>
      </c>
      <c r="C332" s="33" t="s">
        <v>597</v>
      </c>
      <c r="D332" s="52">
        <v>541913903</v>
      </c>
      <c r="E332" s="53">
        <v>541913903</v>
      </c>
      <c r="F332" s="53">
        <v>376068521</v>
      </c>
      <c r="G332" s="6">
        <f t="shared" si="64"/>
        <v>0.6939635962799795</v>
      </c>
      <c r="H332" s="67">
        <v>34948498</v>
      </c>
      <c r="I332" s="53">
        <v>19365891</v>
      </c>
      <c r="J332" s="68">
        <v>31074596</v>
      </c>
      <c r="K332" s="68">
        <v>85388985</v>
      </c>
      <c r="L332" s="67">
        <v>24712173</v>
      </c>
      <c r="M332" s="53">
        <v>38566420</v>
      </c>
      <c r="N332" s="68">
        <v>34516993</v>
      </c>
      <c r="O332" s="68">
        <v>97795586</v>
      </c>
      <c r="P332" s="67">
        <v>32435909</v>
      </c>
      <c r="Q332" s="53">
        <v>31214100</v>
      </c>
      <c r="R332" s="68">
        <v>19193476</v>
      </c>
      <c r="S332" s="68">
        <v>82843485</v>
      </c>
      <c r="T332" s="67">
        <v>42426088</v>
      </c>
      <c r="U332" s="53">
        <v>18264460</v>
      </c>
      <c r="V332" s="68">
        <v>49349917</v>
      </c>
      <c r="W332" s="68">
        <v>110040465</v>
      </c>
    </row>
    <row r="333" spans="1:23" ht="12.75">
      <c r="A333" s="31" t="s">
        <v>25</v>
      </c>
      <c r="B333" s="32" t="s">
        <v>598</v>
      </c>
      <c r="C333" s="33" t="s">
        <v>599</v>
      </c>
      <c r="D333" s="52">
        <v>322499900</v>
      </c>
      <c r="E333" s="53">
        <v>373067703</v>
      </c>
      <c r="F333" s="53">
        <v>284826726</v>
      </c>
      <c r="G333" s="6">
        <f t="shared" si="64"/>
        <v>0.7634719481466344</v>
      </c>
      <c r="H333" s="67">
        <v>9694760</v>
      </c>
      <c r="I333" s="53">
        <v>22783450</v>
      </c>
      <c r="J333" s="68">
        <v>43532302</v>
      </c>
      <c r="K333" s="68">
        <v>76010512</v>
      </c>
      <c r="L333" s="67">
        <v>10302327</v>
      </c>
      <c r="M333" s="53">
        <v>25557890</v>
      </c>
      <c r="N333" s="68">
        <v>24474134</v>
      </c>
      <c r="O333" s="68">
        <v>60334351</v>
      </c>
      <c r="P333" s="67">
        <v>20995937</v>
      </c>
      <c r="Q333" s="53">
        <v>20413439</v>
      </c>
      <c r="R333" s="68">
        <v>23179114</v>
      </c>
      <c r="S333" s="68">
        <v>64588490</v>
      </c>
      <c r="T333" s="67">
        <v>20617926</v>
      </c>
      <c r="U333" s="53">
        <v>22375226</v>
      </c>
      <c r="V333" s="68">
        <v>40900221</v>
      </c>
      <c r="W333" s="68">
        <v>83893373</v>
      </c>
    </row>
    <row r="334" spans="1:23" ht="12.75">
      <c r="A334" s="31" t="s">
        <v>44</v>
      </c>
      <c r="B334" s="32" t="s">
        <v>600</v>
      </c>
      <c r="C334" s="33" t="s">
        <v>601</v>
      </c>
      <c r="D334" s="52">
        <v>237882010</v>
      </c>
      <c r="E334" s="53">
        <v>237882010</v>
      </c>
      <c r="F334" s="53">
        <v>246408859</v>
      </c>
      <c r="G334" s="6">
        <f t="shared" si="64"/>
        <v>1.0358448669573626</v>
      </c>
      <c r="H334" s="67">
        <v>10015956</v>
      </c>
      <c r="I334" s="53">
        <v>11676717</v>
      </c>
      <c r="J334" s="68">
        <v>10674183</v>
      </c>
      <c r="K334" s="68">
        <v>32366856</v>
      </c>
      <c r="L334" s="67">
        <v>24269274</v>
      </c>
      <c r="M334" s="53">
        <v>23826763</v>
      </c>
      <c r="N334" s="68">
        <v>27814632</v>
      </c>
      <c r="O334" s="68">
        <v>75910669</v>
      </c>
      <c r="P334" s="67">
        <v>20013744</v>
      </c>
      <c r="Q334" s="53">
        <v>17983292</v>
      </c>
      <c r="R334" s="68">
        <v>19810498</v>
      </c>
      <c r="S334" s="68">
        <v>57807534</v>
      </c>
      <c r="T334" s="67">
        <v>23001316</v>
      </c>
      <c r="U334" s="53">
        <v>14615724</v>
      </c>
      <c r="V334" s="68">
        <v>42706760</v>
      </c>
      <c r="W334" s="68">
        <v>80323800</v>
      </c>
    </row>
    <row r="335" spans="1:23" ht="16.5">
      <c r="A335" s="34"/>
      <c r="B335" s="35" t="s">
        <v>602</v>
      </c>
      <c r="C335" s="36"/>
      <c r="D335" s="54">
        <f>SUM(D329:D334)</f>
        <v>1521483763</v>
      </c>
      <c r="E335" s="55">
        <f>SUM(E329:E334)</f>
        <v>1567020455</v>
      </c>
      <c r="F335" s="55">
        <f>SUM(F329:F334)</f>
        <v>1280534962</v>
      </c>
      <c r="G335" s="7">
        <f t="shared" si="64"/>
        <v>0.8171782046074185</v>
      </c>
      <c r="H335" s="69">
        <f aca="true" t="shared" si="66" ref="H335:W335">SUM(H329:H334)</f>
        <v>81953412</v>
      </c>
      <c r="I335" s="55">
        <f t="shared" si="66"/>
        <v>88572814</v>
      </c>
      <c r="J335" s="70">
        <f t="shared" si="66"/>
        <v>121759276</v>
      </c>
      <c r="K335" s="70">
        <f t="shared" si="66"/>
        <v>292285502</v>
      </c>
      <c r="L335" s="69">
        <f t="shared" si="66"/>
        <v>85281307</v>
      </c>
      <c r="M335" s="55">
        <f t="shared" si="66"/>
        <v>120598312</v>
      </c>
      <c r="N335" s="70">
        <f t="shared" si="66"/>
        <v>120463596</v>
      </c>
      <c r="O335" s="70">
        <f t="shared" si="66"/>
        <v>326343215</v>
      </c>
      <c r="P335" s="69">
        <f t="shared" si="66"/>
        <v>100789373</v>
      </c>
      <c r="Q335" s="55">
        <f t="shared" si="66"/>
        <v>98082164</v>
      </c>
      <c r="R335" s="70">
        <f t="shared" si="66"/>
        <v>91690467</v>
      </c>
      <c r="S335" s="70">
        <f t="shared" si="66"/>
        <v>290562004</v>
      </c>
      <c r="T335" s="69">
        <f t="shared" si="66"/>
        <v>116816133</v>
      </c>
      <c r="U335" s="55">
        <f t="shared" si="66"/>
        <v>84080683</v>
      </c>
      <c r="V335" s="70">
        <f t="shared" si="66"/>
        <v>170447425</v>
      </c>
      <c r="W335" s="70">
        <f t="shared" si="66"/>
        <v>371344241</v>
      </c>
    </row>
    <row r="336" spans="1:23" ht="12.75">
      <c r="A336" s="31" t="s">
        <v>25</v>
      </c>
      <c r="B336" s="32" t="s">
        <v>603</v>
      </c>
      <c r="C336" s="33" t="s">
        <v>604</v>
      </c>
      <c r="D336" s="52">
        <v>256996966</v>
      </c>
      <c r="E336" s="53">
        <v>259677674</v>
      </c>
      <c r="F336" s="53">
        <v>217979150</v>
      </c>
      <c r="G336" s="6">
        <f t="shared" si="64"/>
        <v>0.8394219905096655</v>
      </c>
      <c r="H336" s="67">
        <v>17689494</v>
      </c>
      <c r="I336" s="53">
        <v>19608742</v>
      </c>
      <c r="J336" s="68">
        <v>22021348</v>
      </c>
      <c r="K336" s="68">
        <v>59319584</v>
      </c>
      <c r="L336" s="67">
        <v>20295052</v>
      </c>
      <c r="M336" s="53">
        <v>7411679</v>
      </c>
      <c r="N336" s="68">
        <v>15584774</v>
      </c>
      <c r="O336" s="68">
        <v>43291505</v>
      </c>
      <c r="P336" s="67">
        <v>15362824</v>
      </c>
      <c r="Q336" s="53">
        <v>18586723</v>
      </c>
      <c r="R336" s="68">
        <v>25081721</v>
      </c>
      <c r="S336" s="68">
        <v>59031268</v>
      </c>
      <c r="T336" s="67">
        <v>19099713</v>
      </c>
      <c r="U336" s="53">
        <v>20911253</v>
      </c>
      <c r="V336" s="68">
        <v>16325827</v>
      </c>
      <c r="W336" s="68">
        <v>56336793</v>
      </c>
    </row>
    <row r="337" spans="1:23" ht="12.75">
      <c r="A337" s="31" t="s">
        <v>25</v>
      </c>
      <c r="B337" s="32" t="s">
        <v>605</v>
      </c>
      <c r="C337" s="33" t="s">
        <v>606</v>
      </c>
      <c r="D337" s="52">
        <v>1109347981</v>
      </c>
      <c r="E337" s="53">
        <v>1101891006</v>
      </c>
      <c r="F337" s="53">
        <v>994535017</v>
      </c>
      <c r="G337" s="6">
        <f t="shared" si="64"/>
        <v>0.9025711359695044</v>
      </c>
      <c r="H337" s="67">
        <v>30183151</v>
      </c>
      <c r="I337" s="53">
        <v>44073150</v>
      </c>
      <c r="J337" s="68">
        <v>165109625</v>
      </c>
      <c r="K337" s="68">
        <v>239365926</v>
      </c>
      <c r="L337" s="67">
        <v>78887061</v>
      </c>
      <c r="M337" s="53">
        <v>91905958</v>
      </c>
      <c r="N337" s="68">
        <v>27940631</v>
      </c>
      <c r="O337" s="68">
        <v>198733650</v>
      </c>
      <c r="P337" s="67">
        <v>76444954</v>
      </c>
      <c r="Q337" s="53">
        <v>72018315</v>
      </c>
      <c r="R337" s="68">
        <v>98109048</v>
      </c>
      <c r="S337" s="68">
        <v>246572317</v>
      </c>
      <c r="T337" s="67">
        <v>83327653</v>
      </c>
      <c r="U337" s="53">
        <v>81341024</v>
      </c>
      <c r="V337" s="68">
        <v>145194447</v>
      </c>
      <c r="W337" s="68">
        <v>309863124</v>
      </c>
    </row>
    <row r="338" spans="1:23" ht="12.75">
      <c r="A338" s="31" t="s">
        <v>25</v>
      </c>
      <c r="B338" s="32" t="s">
        <v>607</v>
      </c>
      <c r="C338" s="33" t="s">
        <v>608</v>
      </c>
      <c r="D338" s="52">
        <v>688699100</v>
      </c>
      <c r="E338" s="53">
        <v>747506904</v>
      </c>
      <c r="F338" s="53">
        <v>564047720</v>
      </c>
      <c r="G338" s="6">
        <f t="shared" si="64"/>
        <v>0.7545719203149995</v>
      </c>
      <c r="H338" s="67">
        <v>26653448</v>
      </c>
      <c r="I338" s="53">
        <v>47032203</v>
      </c>
      <c r="J338" s="68">
        <v>49345993</v>
      </c>
      <c r="K338" s="68">
        <v>123031644</v>
      </c>
      <c r="L338" s="67">
        <v>34288090</v>
      </c>
      <c r="M338" s="53">
        <v>44963795</v>
      </c>
      <c r="N338" s="68">
        <v>41090824</v>
      </c>
      <c r="O338" s="68">
        <v>120342709</v>
      </c>
      <c r="P338" s="67">
        <v>61175697</v>
      </c>
      <c r="Q338" s="53">
        <v>46277133</v>
      </c>
      <c r="R338" s="68">
        <v>57654103</v>
      </c>
      <c r="S338" s="68">
        <v>165106933</v>
      </c>
      <c r="T338" s="67">
        <v>57076582</v>
      </c>
      <c r="U338" s="53">
        <v>41856648</v>
      </c>
      <c r="V338" s="68">
        <v>56633204</v>
      </c>
      <c r="W338" s="68">
        <v>155566434</v>
      </c>
    </row>
    <row r="339" spans="1:23" ht="12.75">
      <c r="A339" s="31" t="s">
        <v>25</v>
      </c>
      <c r="B339" s="32" t="s">
        <v>609</v>
      </c>
      <c r="C339" s="33" t="s">
        <v>610</v>
      </c>
      <c r="D339" s="52">
        <v>553058669</v>
      </c>
      <c r="E339" s="53">
        <v>585578608</v>
      </c>
      <c r="F339" s="53">
        <v>491231177</v>
      </c>
      <c r="G339" s="6">
        <f t="shared" si="64"/>
        <v>0.8388816980144875</v>
      </c>
      <c r="H339" s="67">
        <v>27766878</v>
      </c>
      <c r="I339" s="53">
        <v>41257029</v>
      </c>
      <c r="J339" s="68">
        <v>57066183</v>
      </c>
      <c r="K339" s="68">
        <v>126090090</v>
      </c>
      <c r="L339" s="67">
        <v>36602216</v>
      </c>
      <c r="M339" s="53">
        <v>37157097</v>
      </c>
      <c r="N339" s="68">
        <v>38737291</v>
      </c>
      <c r="O339" s="68">
        <v>112496604</v>
      </c>
      <c r="P339" s="67">
        <v>42179805</v>
      </c>
      <c r="Q339" s="53">
        <v>34347838</v>
      </c>
      <c r="R339" s="68">
        <v>44950279</v>
      </c>
      <c r="S339" s="68">
        <v>121477922</v>
      </c>
      <c r="T339" s="67">
        <v>40879011</v>
      </c>
      <c r="U339" s="53">
        <v>42433386</v>
      </c>
      <c r="V339" s="68">
        <v>47854164</v>
      </c>
      <c r="W339" s="68">
        <v>131166561</v>
      </c>
    </row>
    <row r="340" spans="1:23" ht="12.75">
      <c r="A340" s="31" t="s">
        <v>25</v>
      </c>
      <c r="B340" s="32" t="s">
        <v>611</v>
      </c>
      <c r="C340" s="33" t="s">
        <v>612</v>
      </c>
      <c r="D340" s="52">
        <v>354079545</v>
      </c>
      <c r="E340" s="53">
        <v>367254997</v>
      </c>
      <c r="F340" s="53">
        <v>315834893</v>
      </c>
      <c r="G340" s="6">
        <f t="shared" si="64"/>
        <v>0.8599880071883678</v>
      </c>
      <c r="H340" s="67">
        <v>27653101</v>
      </c>
      <c r="I340" s="53">
        <v>30078360</v>
      </c>
      <c r="J340" s="68">
        <v>25153831</v>
      </c>
      <c r="K340" s="68">
        <v>82885292</v>
      </c>
      <c r="L340" s="67">
        <v>24745685</v>
      </c>
      <c r="M340" s="53">
        <v>29860907</v>
      </c>
      <c r="N340" s="68">
        <v>26551532</v>
      </c>
      <c r="O340" s="68">
        <v>81158124</v>
      </c>
      <c r="P340" s="67">
        <v>24429936</v>
      </c>
      <c r="Q340" s="53">
        <v>25343948</v>
      </c>
      <c r="R340" s="68">
        <v>28085431</v>
      </c>
      <c r="S340" s="68">
        <v>77859315</v>
      </c>
      <c r="T340" s="67">
        <v>22551560</v>
      </c>
      <c r="U340" s="53">
        <v>22595162</v>
      </c>
      <c r="V340" s="68">
        <v>28785440</v>
      </c>
      <c r="W340" s="68">
        <v>73932162</v>
      </c>
    </row>
    <row r="341" spans="1:23" ht="12.75">
      <c r="A341" s="31" t="s">
        <v>44</v>
      </c>
      <c r="B341" s="32" t="s">
        <v>613</v>
      </c>
      <c r="C341" s="33" t="s">
        <v>614</v>
      </c>
      <c r="D341" s="52">
        <v>454346851</v>
      </c>
      <c r="E341" s="53">
        <v>521707212</v>
      </c>
      <c r="F341" s="53">
        <v>377320993</v>
      </c>
      <c r="G341" s="6">
        <f t="shared" si="64"/>
        <v>0.7232428157424053</v>
      </c>
      <c r="H341" s="67">
        <v>21448723</v>
      </c>
      <c r="I341" s="53">
        <v>22054812</v>
      </c>
      <c r="J341" s="68">
        <v>29046617</v>
      </c>
      <c r="K341" s="68">
        <v>72550152</v>
      </c>
      <c r="L341" s="67">
        <v>25203319</v>
      </c>
      <c r="M341" s="53">
        <v>33973678</v>
      </c>
      <c r="N341" s="68">
        <v>31032894</v>
      </c>
      <c r="O341" s="68">
        <v>90209891</v>
      </c>
      <c r="P341" s="67">
        <v>26650223</v>
      </c>
      <c r="Q341" s="53">
        <v>294112638</v>
      </c>
      <c r="R341" s="68">
        <v>-218980583</v>
      </c>
      <c r="S341" s="68">
        <v>101782278</v>
      </c>
      <c r="T341" s="67">
        <v>28570599</v>
      </c>
      <c r="U341" s="53">
        <v>48766231</v>
      </c>
      <c r="V341" s="68">
        <v>35441842</v>
      </c>
      <c r="W341" s="68">
        <v>112778672</v>
      </c>
    </row>
    <row r="342" spans="1:23" ht="16.5">
      <c r="A342" s="34"/>
      <c r="B342" s="35" t="s">
        <v>615</v>
      </c>
      <c r="C342" s="36"/>
      <c r="D342" s="54">
        <f>SUM(D336:D341)</f>
        <v>3416529112</v>
      </c>
      <c r="E342" s="55">
        <f>SUM(E336:E341)</f>
        <v>3583616401</v>
      </c>
      <c r="F342" s="55">
        <f>SUM(F336:F341)</f>
        <v>2960948950</v>
      </c>
      <c r="G342" s="7">
        <f t="shared" si="64"/>
        <v>0.826246065057006</v>
      </c>
      <c r="H342" s="69">
        <f aca="true" t="shared" si="67" ref="H342:W342">SUM(H336:H341)</f>
        <v>151394795</v>
      </c>
      <c r="I342" s="55">
        <f t="shared" si="67"/>
        <v>204104296</v>
      </c>
      <c r="J342" s="70">
        <f t="shared" si="67"/>
        <v>347743597</v>
      </c>
      <c r="K342" s="70">
        <f t="shared" si="67"/>
        <v>703242688</v>
      </c>
      <c r="L342" s="69">
        <f t="shared" si="67"/>
        <v>220021423</v>
      </c>
      <c r="M342" s="55">
        <f t="shared" si="67"/>
        <v>245273114</v>
      </c>
      <c r="N342" s="70">
        <f t="shared" si="67"/>
        <v>180937946</v>
      </c>
      <c r="O342" s="70">
        <f t="shared" si="67"/>
        <v>646232483</v>
      </c>
      <c r="P342" s="69">
        <f t="shared" si="67"/>
        <v>246243439</v>
      </c>
      <c r="Q342" s="55">
        <f t="shared" si="67"/>
        <v>490686595</v>
      </c>
      <c r="R342" s="70">
        <f t="shared" si="67"/>
        <v>34899999</v>
      </c>
      <c r="S342" s="70">
        <f t="shared" si="67"/>
        <v>771830033</v>
      </c>
      <c r="T342" s="69">
        <f t="shared" si="67"/>
        <v>251505118</v>
      </c>
      <c r="U342" s="55">
        <f t="shared" si="67"/>
        <v>257903704</v>
      </c>
      <c r="V342" s="70">
        <f t="shared" si="67"/>
        <v>330234924</v>
      </c>
      <c r="W342" s="70">
        <f t="shared" si="67"/>
        <v>839643746</v>
      </c>
    </row>
    <row r="343" spans="1:23" ht="12.75">
      <c r="A343" s="31" t="s">
        <v>25</v>
      </c>
      <c r="B343" s="32" t="s">
        <v>616</v>
      </c>
      <c r="C343" s="33" t="s">
        <v>617</v>
      </c>
      <c r="D343" s="52">
        <v>235677316</v>
      </c>
      <c r="E343" s="53">
        <v>242459620</v>
      </c>
      <c r="F343" s="53">
        <v>199468728</v>
      </c>
      <c r="G343" s="6">
        <f t="shared" si="64"/>
        <v>0.8226884460183514</v>
      </c>
      <c r="H343" s="67">
        <v>10931521</v>
      </c>
      <c r="I343" s="53">
        <v>16718969</v>
      </c>
      <c r="J343" s="68">
        <v>18633001</v>
      </c>
      <c r="K343" s="68">
        <v>46283491</v>
      </c>
      <c r="L343" s="67">
        <v>16092347</v>
      </c>
      <c r="M343" s="53">
        <v>15949349</v>
      </c>
      <c r="N343" s="68">
        <v>19304478</v>
      </c>
      <c r="O343" s="68">
        <v>51346174</v>
      </c>
      <c r="P343" s="67">
        <v>14428047</v>
      </c>
      <c r="Q343" s="53">
        <v>14841423</v>
      </c>
      <c r="R343" s="68">
        <v>18210477</v>
      </c>
      <c r="S343" s="68">
        <v>47479947</v>
      </c>
      <c r="T343" s="67">
        <v>16144063</v>
      </c>
      <c r="U343" s="53">
        <v>14150512</v>
      </c>
      <c r="V343" s="68">
        <v>24064541</v>
      </c>
      <c r="W343" s="68">
        <v>54359116</v>
      </c>
    </row>
    <row r="344" spans="1:23" ht="12.75">
      <c r="A344" s="31" t="s">
        <v>25</v>
      </c>
      <c r="B344" s="32" t="s">
        <v>618</v>
      </c>
      <c r="C344" s="33" t="s">
        <v>619</v>
      </c>
      <c r="D344" s="52">
        <v>708004860</v>
      </c>
      <c r="E344" s="53">
        <v>682261634</v>
      </c>
      <c r="F344" s="53">
        <v>641898449</v>
      </c>
      <c r="G344" s="6">
        <f t="shared" si="64"/>
        <v>0.9408391400182412</v>
      </c>
      <c r="H344" s="67">
        <v>37692548</v>
      </c>
      <c r="I344" s="53">
        <v>53564047</v>
      </c>
      <c r="J344" s="68">
        <v>56990899</v>
      </c>
      <c r="K344" s="68">
        <v>148247494</v>
      </c>
      <c r="L344" s="67">
        <v>54119567</v>
      </c>
      <c r="M344" s="53">
        <v>56101060</v>
      </c>
      <c r="N344" s="68">
        <v>57319318</v>
      </c>
      <c r="O344" s="68">
        <v>167539945</v>
      </c>
      <c r="P344" s="67">
        <v>50527151</v>
      </c>
      <c r="Q344" s="53">
        <v>38774221</v>
      </c>
      <c r="R344" s="68">
        <v>49954970</v>
      </c>
      <c r="S344" s="68">
        <v>139256342</v>
      </c>
      <c r="T344" s="67">
        <v>56370084</v>
      </c>
      <c r="U344" s="53">
        <v>52474051</v>
      </c>
      <c r="V344" s="68">
        <v>78010533</v>
      </c>
      <c r="W344" s="68">
        <v>186854668</v>
      </c>
    </row>
    <row r="345" spans="1:23" ht="12.75">
      <c r="A345" s="31" t="s">
        <v>25</v>
      </c>
      <c r="B345" s="32" t="s">
        <v>620</v>
      </c>
      <c r="C345" s="33" t="s">
        <v>621</v>
      </c>
      <c r="D345" s="52">
        <v>148735948</v>
      </c>
      <c r="E345" s="53">
        <v>164443623</v>
      </c>
      <c r="F345" s="53">
        <v>135595227</v>
      </c>
      <c r="G345" s="6">
        <f t="shared" si="64"/>
        <v>0.8245696885430456</v>
      </c>
      <c r="H345" s="67">
        <v>6831891</v>
      </c>
      <c r="I345" s="53">
        <v>13414491</v>
      </c>
      <c r="J345" s="68">
        <v>9571569</v>
      </c>
      <c r="K345" s="68">
        <v>29817951</v>
      </c>
      <c r="L345" s="67">
        <v>10609784</v>
      </c>
      <c r="M345" s="53">
        <v>14258938</v>
      </c>
      <c r="N345" s="68">
        <v>13551787</v>
      </c>
      <c r="O345" s="68">
        <v>38420509</v>
      </c>
      <c r="P345" s="67">
        <v>10448453</v>
      </c>
      <c r="Q345" s="53">
        <v>11176222</v>
      </c>
      <c r="R345" s="68">
        <v>12310164</v>
      </c>
      <c r="S345" s="68">
        <v>33934839</v>
      </c>
      <c r="T345" s="67">
        <v>8594207</v>
      </c>
      <c r="U345" s="53">
        <v>11703106</v>
      </c>
      <c r="V345" s="68">
        <v>13124615</v>
      </c>
      <c r="W345" s="68">
        <v>33421928</v>
      </c>
    </row>
    <row r="346" spans="1:23" ht="12.75">
      <c r="A346" s="31" t="s">
        <v>25</v>
      </c>
      <c r="B346" s="32" t="s">
        <v>622</v>
      </c>
      <c r="C346" s="33" t="s">
        <v>623</v>
      </c>
      <c r="D346" s="52">
        <v>112563462</v>
      </c>
      <c r="E346" s="53">
        <v>111962797</v>
      </c>
      <c r="F346" s="53">
        <v>83907316</v>
      </c>
      <c r="G346" s="6">
        <f t="shared" si="64"/>
        <v>0.7494213993242773</v>
      </c>
      <c r="H346" s="67">
        <v>3983690</v>
      </c>
      <c r="I346" s="53">
        <v>8026662</v>
      </c>
      <c r="J346" s="68">
        <v>6812903</v>
      </c>
      <c r="K346" s="68">
        <v>18823255</v>
      </c>
      <c r="L346" s="67">
        <v>5934282</v>
      </c>
      <c r="M346" s="53">
        <v>5962421</v>
      </c>
      <c r="N346" s="68">
        <v>10467725</v>
      </c>
      <c r="O346" s="68">
        <v>22364428</v>
      </c>
      <c r="P346" s="67">
        <v>6442377</v>
      </c>
      <c r="Q346" s="53">
        <v>6549679</v>
      </c>
      <c r="R346" s="68">
        <v>7251990</v>
      </c>
      <c r="S346" s="68">
        <v>20244046</v>
      </c>
      <c r="T346" s="67">
        <v>5932664</v>
      </c>
      <c r="U346" s="53">
        <v>7053603</v>
      </c>
      <c r="V346" s="68">
        <v>9489320</v>
      </c>
      <c r="W346" s="68">
        <v>22475587</v>
      </c>
    </row>
    <row r="347" spans="1:23" ht="12.75">
      <c r="A347" s="31" t="s">
        <v>44</v>
      </c>
      <c r="B347" s="32" t="s">
        <v>624</v>
      </c>
      <c r="C347" s="33" t="s">
        <v>625</v>
      </c>
      <c r="D347" s="52">
        <v>109406509</v>
      </c>
      <c r="E347" s="53">
        <v>128445525</v>
      </c>
      <c r="F347" s="53">
        <v>103889350</v>
      </c>
      <c r="G347" s="6">
        <f t="shared" si="64"/>
        <v>0.8088203150713114</v>
      </c>
      <c r="H347" s="67">
        <v>5970880</v>
      </c>
      <c r="I347" s="53">
        <v>7928197</v>
      </c>
      <c r="J347" s="68">
        <v>7167717</v>
      </c>
      <c r="K347" s="68">
        <v>21066794</v>
      </c>
      <c r="L347" s="67">
        <v>7709186</v>
      </c>
      <c r="M347" s="53">
        <v>9175412</v>
      </c>
      <c r="N347" s="68">
        <v>13678225</v>
      </c>
      <c r="O347" s="68">
        <v>30562823</v>
      </c>
      <c r="P347" s="67">
        <v>7968281</v>
      </c>
      <c r="Q347" s="53">
        <v>7637365</v>
      </c>
      <c r="R347" s="68">
        <v>12050147</v>
      </c>
      <c r="S347" s="68">
        <v>27655793</v>
      </c>
      <c r="T347" s="67">
        <v>7204246</v>
      </c>
      <c r="U347" s="53">
        <v>7691720</v>
      </c>
      <c r="V347" s="68">
        <v>9707974</v>
      </c>
      <c r="W347" s="68">
        <v>24603940</v>
      </c>
    </row>
    <row r="348" spans="1:23" ht="16.5">
      <c r="A348" s="34"/>
      <c r="B348" s="35" t="s">
        <v>626</v>
      </c>
      <c r="C348" s="36"/>
      <c r="D348" s="54">
        <f>SUM(D343:D347)</f>
        <v>1314388095</v>
      </c>
      <c r="E348" s="55">
        <f>SUM(E343:E347)</f>
        <v>1329573199</v>
      </c>
      <c r="F348" s="55">
        <f>SUM(F343:F347)</f>
        <v>1164759070</v>
      </c>
      <c r="G348" s="7">
        <f t="shared" si="64"/>
        <v>0.8760398230620472</v>
      </c>
      <c r="H348" s="69">
        <f aca="true" t="shared" si="68" ref="H348:W348">SUM(H343:H347)</f>
        <v>65410530</v>
      </c>
      <c r="I348" s="55">
        <f t="shared" si="68"/>
        <v>99652366</v>
      </c>
      <c r="J348" s="70">
        <f t="shared" si="68"/>
        <v>99176089</v>
      </c>
      <c r="K348" s="70">
        <f t="shared" si="68"/>
        <v>264238985</v>
      </c>
      <c r="L348" s="69">
        <f t="shared" si="68"/>
        <v>94465166</v>
      </c>
      <c r="M348" s="55">
        <f t="shared" si="68"/>
        <v>101447180</v>
      </c>
      <c r="N348" s="70">
        <f t="shared" si="68"/>
        <v>114321533</v>
      </c>
      <c r="O348" s="70">
        <f t="shared" si="68"/>
        <v>310233879</v>
      </c>
      <c r="P348" s="69">
        <f t="shared" si="68"/>
        <v>89814309</v>
      </c>
      <c r="Q348" s="55">
        <f t="shared" si="68"/>
        <v>78978910</v>
      </c>
      <c r="R348" s="70">
        <f t="shared" si="68"/>
        <v>99777748</v>
      </c>
      <c r="S348" s="70">
        <f t="shared" si="68"/>
        <v>268570967</v>
      </c>
      <c r="T348" s="69">
        <f t="shared" si="68"/>
        <v>94245264</v>
      </c>
      <c r="U348" s="55">
        <f t="shared" si="68"/>
        <v>93072992</v>
      </c>
      <c r="V348" s="70">
        <f t="shared" si="68"/>
        <v>134396983</v>
      </c>
      <c r="W348" s="70">
        <f t="shared" si="68"/>
        <v>321715239</v>
      </c>
    </row>
    <row r="349" spans="1:23" ht="12.75">
      <c r="A349" s="31" t="s">
        <v>25</v>
      </c>
      <c r="B349" s="32" t="s">
        <v>627</v>
      </c>
      <c r="C349" s="33" t="s">
        <v>628</v>
      </c>
      <c r="D349" s="52">
        <v>66238642</v>
      </c>
      <c r="E349" s="53">
        <v>66238642</v>
      </c>
      <c r="F349" s="53">
        <v>60814973</v>
      </c>
      <c r="G349" s="6">
        <f t="shared" si="64"/>
        <v>0.9181192603556093</v>
      </c>
      <c r="H349" s="67">
        <v>4602800</v>
      </c>
      <c r="I349" s="53">
        <v>6167355</v>
      </c>
      <c r="J349" s="68">
        <v>6895024</v>
      </c>
      <c r="K349" s="68">
        <v>17665179</v>
      </c>
      <c r="L349" s="67">
        <v>6327488</v>
      </c>
      <c r="M349" s="53">
        <v>5854187</v>
      </c>
      <c r="N349" s="68">
        <v>4802482</v>
      </c>
      <c r="O349" s="68">
        <v>16984157</v>
      </c>
      <c r="P349" s="67">
        <v>4360240</v>
      </c>
      <c r="Q349" s="53">
        <v>4722698</v>
      </c>
      <c r="R349" s="68">
        <v>4865413</v>
      </c>
      <c r="S349" s="68">
        <v>13948351</v>
      </c>
      <c r="T349" s="67">
        <v>4529438</v>
      </c>
      <c r="U349" s="53">
        <v>4707416</v>
      </c>
      <c r="V349" s="68">
        <v>2980432</v>
      </c>
      <c r="W349" s="68">
        <v>12217286</v>
      </c>
    </row>
    <row r="350" spans="1:23" ht="12.75">
      <c r="A350" s="31" t="s">
        <v>25</v>
      </c>
      <c r="B350" s="32" t="s">
        <v>629</v>
      </c>
      <c r="C350" s="33" t="s">
        <v>630</v>
      </c>
      <c r="D350" s="52">
        <v>258412705</v>
      </c>
      <c r="E350" s="53">
        <v>259740244</v>
      </c>
      <c r="F350" s="53">
        <v>218989254</v>
      </c>
      <c r="G350" s="6">
        <f t="shared" si="64"/>
        <v>0.843108678992386</v>
      </c>
      <c r="H350" s="67">
        <v>15307976</v>
      </c>
      <c r="I350" s="53">
        <v>14712317</v>
      </c>
      <c r="J350" s="68">
        <v>16385681</v>
      </c>
      <c r="K350" s="68">
        <v>46405974</v>
      </c>
      <c r="L350" s="67">
        <v>15140587</v>
      </c>
      <c r="M350" s="53">
        <v>18980463</v>
      </c>
      <c r="N350" s="68">
        <v>22244042</v>
      </c>
      <c r="O350" s="68">
        <v>56365092</v>
      </c>
      <c r="P350" s="67">
        <v>19693773</v>
      </c>
      <c r="Q350" s="53">
        <v>16537503</v>
      </c>
      <c r="R350" s="68">
        <v>28240936</v>
      </c>
      <c r="S350" s="68">
        <v>64472212</v>
      </c>
      <c r="T350" s="67">
        <v>15243087</v>
      </c>
      <c r="U350" s="53">
        <v>16902775</v>
      </c>
      <c r="V350" s="68">
        <v>19600114</v>
      </c>
      <c r="W350" s="68">
        <v>51745976</v>
      </c>
    </row>
    <row r="351" spans="1:23" ht="12.75">
      <c r="A351" s="31" t="s">
        <v>25</v>
      </c>
      <c r="B351" s="32" t="s">
        <v>631</v>
      </c>
      <c r="C351" s="33" t="s">
        <v>632</v>
      </c>
      <c r="D351" s="52">
        <v>552202835</v>
      </c>
      <c r="E351" s="53">
        <v>614580675</v>
      </c>
      <c r="F351" s="53">
        <v>520975550</v>
      </c>
      <c r="G351" s="6">
        <f t="shared" si="64"/>
        <v>0.8476926971385815</v>
      </c>
      <c r="H351" s="67">
        <v>16770939</v>
      </c>
      <c r="I351" s="53">
        <v>36543924</v>
      </c>
      <c r="J351" s="68">
        <v>42292649</v>
      </c>
      <c r="K351" s="68">
        <v>95607512</v>
      </c>
      <c r="L351" s="67">
        <v>39037101</v>
      </c>
      <c r="M351" s="53">
        <v>34312249</v>
      </c>
      <c r="N351" s="68">
        <v>44040549</v>
      </c>
      <c r="O351" s="68">
        <v>117389899</v>
      </c>
      <c r="P351" s="67">
        <v>32903892</v>
      </c>
      <c r="Q351" s="53">
        <v>71250817</v>
      </c>
      <c r="R351" s="68">
        <v>51528278</v>
      </c>
      <c r="S351" s="68">
        <v>155682987</v>
      </c>
      <c r="T351" s="67">
        <v>32986436</v>
      </c>
      <c r="U351" s="53">
        <v>42145159</v>
      </c>
      <c r="V351" s="68">
        <v>77163557</v>
      </c>
      <c r="W351" s="68">
        <v>152295152</v>
      </c>
    </row>
    <row r="352" spans="1:23" ht="12.75">
      <c r="A352" s="31" t="s">
        <v>25</v>
      </c>
      <c r="B352" s="32" t="s">
        <v>633</v>
      </c>
      <c r="C352" s="33" t="s">
        <v>634</v>
      </c>
      <c r="D352" s="52">
        <v>1008524513</v>
      </c>
      <c r="E352" s="53">
        <v>1061882646</v>
      </c>
      <c r="F352" s="53">
        <v>754220476</v>
      </c>
      <c r="G352" s="6">
        <f t="shared" si="64"/>
        <v>0.7102672586665476</v>
      </c>
      <c r="H352" s="67">
        <v>28849635</v>
      </c>
      <c r="I352" s="53">
        <v>60958755</v>
      </c>
      <c r="J352" s="68">
        <v>64079085</v>
      </c>
      <c r="K352" s="68">
        <v>153887475</v>
      </c>
      <c r="L352" s="67">
        <v>58430728</v>
      </c>
      <c r="M352" s="53">
        <v>71071272</v>
      </c>
      <c r="N352" s="68">
        <v>91512526</v>
      </c>
      <c r="O352" s="68">
        <v>221014526</v>
      </c>
      <c r="P352" s="67">
        <v>52568980</v>
      </c>
      <c r="Q352" s="53">
        <v>62783438</v>
      </c>
      <c r="R352" s="68">
        <v>44907483</v>
      </c>
      <c r="S352" s="68">
        <v>160259901</v>
      </c>
      <c r="T352" s="67">
        <v>60020657</v>
      </c>
      <c r="U352" s="53">
        <v>57044798</v>
      </c>
      <c r="V352" s="68">
        <v>101993119</v>
      </c>
      <c r="W352" s="68">
        <v>219058574</v>
      </c>
    </row>
    <row r="353" spans="1:23" ht="12.75">
      <c r="A353" s="31" t="s">
        <v>25</v>
      </c>
      <c r="B353" s="32" t="s">
        <v>635</v>
      </c>
      <c r="C353" s="33" t="s">
        <v>636</v>
      </c>
      <c r="D353" s="52">
        <v>342719741</v>
      </c>
      <c r="E353" s="53">
        <v>345160118</v>
      </c>
      <c r="F353" s="53">
        <v>289753915</v>
      </c>
      <c r="G353" s="6">
        <f t="shared" si="64"/>
        <v>0.8394768105856308</v>
      </c>
      <c r="H353" s="67">
        <v>16493845</v>
      </c>
      <c r="I353" s="53">
        <v>15988395</v>
      </c>
      <c r="J353" s="68">
        <v>26388396</v>
      </c>
      <c r="K353" s="68">
        <v>58870636</v>
      </c>
      <c r="L353" s="67">
        <v>20521911</v>
      </c>
      <c r="M353" s="53">
        <v>24681165</v>
      </c>
      <c r="N353" s="68">
        <v>28769230</v>
      </c>
      <c r="O353" s="68">
        <v>73972306</v>
      </c>
      <c r="P353" s="67">
        <v>21304853</v>
      </c>
      <c r="Q353" s="53">
        <v>29453808</v>
      </c>
      <c r="R353" s="68">
        <v>17776119</v>
      </c>
      <c r="S353" s="68">
        <v>68534780</v>
      </c>
      <c r="T353" s="67">
        <v>20758323</v>
      </c>
      <c r="U353" s="53">
        <v>26308157</v>
      </c>
      <c r="V353" s="68">
        <v>41309713</v>
      </c>
      <c r="W353" s="68">
        <v>88376193</v>
      </c>
    </row>
    <row r="354" spans="1:23" ht="12.75">
      <c r="A354" s="31" t="s">
        <v>25</v>
      </c>
      <c r="B354" s="32" t="s">
        <v>637</v>
      </c>
      <c r="C354" s="33" t="s">
        <v>638</v>
      </c>
      <c r="D354" s="52">
        <v>279444696</v>
      </c>
      <c r="E354" s="53">
        <v>279444696</v>
      </c>
      <c r="F354" s="53">
        <v>264861730</v>
      </c>
      <c r="G354" s="6">
        <f t="shared" si="64"/>
        <v>0.9478144827626286</v>
      </c>
      <c r="H354" s="67">
        <v>16413432</v>
      </c>
      <c r="I354" s="53">
        <v>21592486</v>
      </c>
      <c r="J354" s="68">
        <v>28559672</v>
      </c>
      <c r="K354" s="68">
        <v>66565590</v>
      </c>
      <c r="L354" s="67">
        <v>22239702</v>
      </c>
      <c r="M354" s="53">
        <v>25607340</v>
      </c>
      <c r="N354" s="68">
        <v>26013636</v>
      </c>
      <c r="O354" s="68">
        <v>73860678</v>
      </c>
      <c r="P354" s="67">
        <v>21156418</v>
      </c>
      <c r="Q354" s="53">
        <v>19741854</v>
      </c>
      <c r="R354" s="68">
        <v>4673176</v>
      </c>
      <c r="S354" s="68">
        <v>45571448</v>
      </c>
      <c r="T354" s="67">
        <v>15299240</v>
      </c>
      <c r="U354" s="53">
        <v>25212416</v>
      </c>
      <c r="V354" s="68">
        <v>38352358</v>
      </c>
      <c r="W354" s="68">
        <v>78864014</v>
      </c>
    </row>
    <row r="355" spans="1:23" ht="12.75">
      <c r="A355" s="31" t="s">
        <v>25</v>
      </c>
      <c r="B355" s="32" t="s">
        <v>639</v>
      </c>
      <c r="C355" s="33" t="s">
        <v>640</v>
      </c>
      <c r="D355" s="52">
        <v>472627990</v>
      </c>
      <c r="E355" s="53">
        <v>477131770</v>
      </c>
      <c r="F355" s="53">
        <v>468039158</v>
      </c>
      <c r="G355" s="6">
        <f t="shared" si="64"/>
        <v>0.9809431847307086</v>
      </c>
      <c r="H355" s="67">
        <v>27048656</v>
      </c>
      <c r="I355" s="53">
        <v>31528994</v>
      </c>
      <c r="J355" s="68">
        <v>41958134</v>
      </c>
      <c r="K355" s="68">
        <v>100535784</v>
      </c>
      <c r="L355" s="67">
        <v>44835709</v>
      </c>
      <c r="M355" s="53">
        <v>38361714</v>
      </c>
      <c r="N355" s="68">
        <v>46819452</v>
      </c>
      <c r="O355" s="68">
        <v>130016875</v>
      </c>
      <c r="P355" s="67">
        <v>34672678</v>
      </c>
      <c r="Q355" s="53">
        <v>36539482</v>
      </c>
      <c r="R355" s="68">
        <v>38394705</v>
      </c>
      <c r="S355" s="68">
        <v>109606865</v>
      </c>
      <c r="T355" s="67">
        <v>36203065</v>
      </c>
      <c r="U355" s="53">
        <v>35240410</v>
      </c>
      <c r="V355" s="68">
        <v>56436159</v>
      </c>
      <c r="W355" s="68">
        <v>127879634</v>
      </c>
    </row>
    <row r="356" spans="1:23" ht="12.75">
      <c r="A356" s="31" t="s">
        <v>44</v>
      </c>
      <c r="B356" s="32" t="s">
        <v>641</v>
      </c>
      <c r="C356" s="33" t="s">
        <v>642</v>
      </c>
      <c r="D356" s="52">
        <v>210348286</v>
      </c>
      <c r="E356" s="53">
        <v>228965158</v>
      </c>
      <c r="F356" s="53">
        <v>184597382</v>
      </c>
      <c r="G356" s="6">
        <f t="shared" si="64"/>
        <v>0.8062247706701297</v>
      </c>
      <c r="H356" s="67">
        <v>11224280</v>
      </c>
      <c r="I356" s="53">
        <v>15641373</v>
      </c>
      <c r="J356" s="68">
        <v>14360943</v>
      </c>
      <c r="K356" s="68">
        <v>41226596</v>
      </c>
      <c r="L356" s="67">
        <v>16060308</v>
      </c>
      <c r="M356" s="53">
        <v>18870182</v>
      </c>
      <c r="N356" s="68">
        <v>15573289</v>
      </c>
      <c r="O356" s="68">
        <v>50503779</v>
      </c>
      <c r="P356" s="67">
        <v>12487457</v>
      </c>
      <c r="Q356" s="53">
        <v>15294645</v>
      </c>
      <c r="R356" s="68">
        <v>15915406</v>
      </c>
      <c r="S356" s="68">
        <v>43697508</v>
      </c>
      <c r="T356" s="67">
        <v>17749858</v>
      </c>
      <c r="U356" s="53">
        <v>12512225</v>
      </c>
      <c r="V356" s="68">
        <v>18907416</v>
      </c>
      <c r="W356" s="68">
        <v>49169499</v>
      </c>
    </row>
    <row r="357" spans="1:23" ht="16.5">
      <c r="A357" s="34"/>
      <c r="B357" s="35" t="s">
        <v>643</v>
      </c>
      <c r="C357" s="36"/>
      <c r="D357" s="54">
        <f>SUM(D349:D356)</f>
        <v>3190519408</v>
      </c>
      <c r="E357" s="55">
        <f>SUM(E349:E356)</f>
        <v>3333143949</v>
      </c>
      <c r="F357" s="55">
        <f>SUM(F349:F356)</f>
        <v>2762252438</v>
      </c>
      <c r="G357" s="7">
        <f t="shared" si="64"/>
        <v>0.8287228155353815</v>
      </c>
      <c r="H357" s="69">
        <f aca="true" t="shared" si="69" ref="H357:W357">SUM(H349:H356)</f>
        <v>136711563</v>
      </c>
      <c r="I357" s="55">
        <f t="shared" si="69"/>
        <v>203133599</v>
      </c>
      <c r="J357" s="70">
        <f t="shared" si="69"/>
        <v>240919584</v>
      </c>
      <c r="K357" s="70">
        <f t="shared" si="69"/>
        <v>580764746</v>
      </c>
      <c r="L357" s="69">
        <f t="shared" si="69"/>
        <v>222593534</v>
      </c>
      <c r="M357" s="55">
        <f t="shared" si="69"/>
        <v>237738572</v>
      </c>
      <c r="N357" s="70">
        <f t="shared" si="69"/>
        <v>279775206</v>
      </c>
      <c r="O357" s="70">
        <f t="shared" si="69"/>
        <v>740107312</v>
      </c>
      <c r="P357" s="69">
        <f t="shared" si="69"/>
        <v>199148291</v>
      </c>
      <c r="Q357" s="55">
        <f t="shared" si="69"/>
        <v>256324245</v>
      </c>
      <c r="R357" s="70">
        <f t="shared" si="69"/>
        <v>206301516</v>
      </c>
      <c r="S357" s="70">
        <f t="shared" si="69"/>
        <v>661774052</v>
      </c>
      <c r="T357" s="69">
        <f t="shared" si="69"/>
        <v>202790104</v>
      </c>
      <c r="U357" s="55">
        <f t="shared" si="69"/>
        <v>220073356</v>
      </c>
      <c r="V357" s="70">
        <f t="shared" si="69"/>
        <v>356742868</v>
      </c>
      <c r="W357" s="70">
        <f t="shared" si="69"/>
        <v>779606328</v>
      </c>
    </row>
    <row r="358" spans="1:23" ht="12.75">
      <c r="A358" s="31" t="s">
        <v>25</v>
      </c>
      <c r="B358" s="32" t="s">
        <v>644</v>
      </c>
      <c r="C358" s="33" t="s">
        <v>645</v>
      </c>
      <c r="D358" s="52">
        <v>32777260</v>
      </c>
      <c r="E358" s="53">
        <v>32777260</v>
      </c>
      <c r="F358" s="53">
        <v>24702238</v>
      </c>
      <c r="G358" s="6">
        <f t="shared" si="64"/>
        <v>0.753639504949468</v>
      </c>
      <c r="H358" s="67">
        <v>1384386</v>
      </c>
      <c r="I358" s="53">
        <v>1367797</v>
      </c>
      <c r="J358" s="68">
        <v>1271077</v>
      </c>
      <c r="K358" s="68">
        <v>4023260</v>
      </c>
      <c r="L358" s="67">
        <v>1192964</v>
      </c>
      <c r="M358" s="53">
        <v>1900579</v>
      </c>
      <c r="N358" s="68">
        <v>2567476</v>
      </c>
      <c r="O358" s="68">
        <v>5661019</v>
      </c>
      <c r="P358" s="67">
        <v>3063905</v>
      </c>
      <c r="Q358" s="53">
        <v>3165566</v>
      </c>
      <c r="R358" s="68">
        <v>3961467</v>
      </c>
      <c r="S358" s="68">
        <v>10190938</v>
      </c>
      <c r="T358" s="67">
        <v>3613690</v>
      </c>
      <c r="U358" s="53">
        <v>567685</v>
      </c>
      <c r="V358" s="68">
        <v>645646</v>
      </c>
      <c r="W358" s="68">
        <v>4827021</v>
      </c>
    </row>
    <row r="359" spans="1:23" ht="12.75">
      <c r="A359" s="31" t="s">
        <v>25</v>
      </c>
      <c r="B359" s="32" t="s">
        <v>646</v>
      </c>
      <c r="C359" s="33" t="s">
        <v>647</v>
      </c>
      <c r="D359" s="52">
        <v>25980432</v>
      </c>
      <c r="E359" s="53">
        <v>31708009</v>
      </c>
      <c r="F359" s="53">
        <v>37094117</v>
      </c>
      <c r="G359" s="6">
        <f t="shared" si="64"/>
        <v>1.1698658531350865</v>
      </c>
      <c r="H359" s="67">
        <v>1395188</v>
      </c>
      <c r="I359" s="53">
        <v>2505828</v>
      </c>
      <c r="J359" s="68">
        <v>4225123</v>
      </c>
      <c r="K359" s="68">
        <v>8126139</v>
      </c>
      <c r="L359" s="67">
        <v>2464998</v>
      </c>
      <c r="M359" s="53">
        <v>2957673</v>
      </c>
      <c r="N359" s="68">
        <v>3156610</v>
      </c>
      <c r="O359" s="68">
        <v>8579281</v>
      </c>
      <c r="P359" s="67">
        <v>1890302</v>
      </c>
      <c r="Q359" s="53">
        <v>4896440</v>
      </c>
      <c r="R359" s="68">
        <v>2412456</v>
      </c>
      <c r="S359" s="68">
        <v>9199198</v>
      </c>
      <c r="T359" s="67">
        <v>3319150</v>
      </c>
      <c r="U359" s="53">
        <v>3520869</v>
      </c>
      <c r="V359" s="68">
        <v>4349480</v>
      </c>
      <c r="W359" s="68">
        <v>11189499</v>
      </c>
    </row>
    <row r="360" spans="1:23" ht="12.75">
      <c r="A360" s="31" t="s">
        <v>25</v>
      </c>
      <c r="B360" s="32" t="s">
        <v>648</v>
      </c>
      <c r="C360" s="33" t="s">
        <v>649</v>
      </c>
      <c r="D360" s="52">
        <v>166967428</v>
      </c>
      <c r="E360" s="53">
        <v>155924582</v>
      </c>
      <c r="F360" s="53">
        <v>114437350</v>
      </c>
      <c r="G360" s="6">
        <f t="shared" si="64"/>
        <v>0.7339275727543717</v>
      </c>
      <c r="H360" s="67">
        <v>5995159</v>
      </c>
      <c r="I360" s="53">
        <v>8783053</v>
      </c>
      <c r="J360" s="68">
        <v>11039287</v>
      </c>
      <c r="K360" s="68">
        <v>25817499</v>
      </c>
      <c r="L360" s="67">
        <v>8834983</v>
      </c>
      <c r="M360" s="53">
        <v>11454814</v>
      </c>
      <c r="N360" s="68">
        <v>10601784</v>
      </c>
      <c r="O360" s="68">
        <v>30891581</v>
      </c>
      <c r="P360" s="67">
        <v>9387089</v>
      </c>
      <c r="Q360" s="53">
        <v>9984513</v>
      </c>
      <c r="R360" s="68">
        <v>9228683</v>
      </c>
      <c r="S360" s="68">
        <v>28600285</v>
      </c>
      <c r="T360" s="67">
        <v>8761745</v>
      </c>
      <c r="U360" s="53">
        <v>8719978</v>
      </c>
      <c r="V360" s="68">
        <v>11646262</v>
      </c>
      <c r="W360" s="68">
        <v>29127985</v>
      </c>
    </row>
    <row r="361" spans="1:23" ht="12.75">
      <c r="A361" s="31" t="s">
        <v>44</v>
      </c>
      <c r="B361" s="32" t="s">
        <v>650</v>
      </c>
      <c r="C361" s="33" t="s">
        <v>651</v>
      </c>
      <c r="D361" s="52">
        <v>55206082</v>
      </c>
      <c r="E361" s="53">
        <v>72905400</v>
      </c>
      <c r="F361" s="53">
        <v>56122175</v>
      </c>
      <c r="G361" s="6">
        <f t="shared" si="64"/>
        <v>0.7697944871024643</v>
      </c>
      <c r="H361" s="67">
        <v>4254932</v>
      </c>
      <c r="I361" s="53">
        <v>4368908</v>
      </c>
      <c r="J361" s="68">
        <v>5313321</v>
      </c>
      <c r="K361" s="68">
        <v>13937161</v>
      </c>
      <c r="L361" s="67">
        <v>4258446</v>
      </c>
      <c r="M361" s="53">
        <v>5139520</v>
      </c>
      <c r="N361" s="68">
        <v>5316490</v>
      </c>
      <c r="O361" s="68">
        <v>14714456</v>
      </c>
      <c r="P361" s="67">
        <v>4423422</v>
      </c>
      <c r="Q361" s="53">
        <v>5045779</v>
      </c>
      <c r="R361" s="68">
        <v>6067471</v>
      </c>
      <c r="S361" s="68">
        <v>15536672</v>
      </c>
      <c r="T361" s="67">
        <v>3667038</v>
      </c>
      <c r="U361" s="53">
        <v>3488500</v>
      </c>
      <c r="V361" s="68">
        <v>4778348</v>
      </c>
      <c r="W361" s="68">
        <v>11933886</v>
      </c>
    </row>
    <row r="362" spans="1:23" ht="16.5">
      <c r="A362" s="42"/>
      <c r="B362" s="43" t="s">
        <v>652</v>
      </c>
      <c r="C362" s="44"/>
      <c r="D362" s="61">
        <f>SUM(D358:D361)</f>
        <v>280931202</v>
      </c>
      <c r="E362" s="62">
        <f>SUM(E358:E361)</f>
        <v>293315251</v>
      </c>
      <c r="F362" s="62">
        <f>SUM(F358:F361)</f>
        <v>232355880</v>
      </c>
      <c r="G362" s="9">
        <f t="shared" si="64"/>
        <v>0.7921711510323068</v>
      </c>
      <c r="H362" s="74">
        <f aca="true" t="shared" si="70" ref="H362:W362">SUM(H358:H361)</f>
        <v>13029665</v>
      </c>
      <c r="I362" s="62">
        <f t="shared" si="70"/>
        <v>17025586</v>
      </c>
      <c r="J362" s="75">
        <f t="shared" si="70"/>
        <v>21848808</v>
      </c>
      <c r="K362" s="75">
        <f t="shared" si="70"/>
        <v>51904059</v>
      </c>
      <c r="L362" s="74">
        <f t="shared" si="70"/>
        <v>16751391</v>
      </c>
      <c r="M362" s="62">
        <f t="shared" si="70"/>
        <v>21452586</v>
      </c>
      <c r="N362" s="75">
        <f t="shared" si="70"/>
        <v>21642360</v>
      </c>
      <c r="O362" s="75">
        <f t="shared" si="70"/>
        <v>59846337</v>
      </c>
      <c r="P362" s="74">
        <f t="shared" si="70"/>
        <v>18764718</v>
      </c>
      <c r="Q362" s="62">
        <f t="shared" si="70"/>
        <v>23092298</v>
      </c>
      <c r="R362" s="75">
        <f t="shared" si="70"/>
        <v>21670077</v>
      </c>
      <c r="S362" s="75">
        <f t="shared" si="70"/>
        <v>63527093</v>
      </c>
      <c r="T362" s="74">
        <f t="shared" si="70"/>
        <v>19361623</v>
      </c>
      <c r="U362" s="62">
        <f t="shared" si="70"/>
        <v>16297032</v>
      </c>
      <c r="V362" s="75">
        <f t="shared" si="70"/>
        <v>21419736</v>
      </c>
      <c r="W362" s="75">
        <f t="shared" si="70"/>
        <v>57078391</v>
      </c>
    </row>
    <row r="363" spans="1:23" ht="16.5">
      <c r="A363" s="45"/>
      <c r="B363" s="46" t="s">
        <v>653</v>
      </c>
      <c r="C363" s="47"/>
      <c r="D363" s="63">
        <f>SUM(D327,D329:D334,D336:D341,D343:D347,D349:D356,D358:D361)</f>
        <v>36699915906</v>
      </c>
      <c r="E363" s="64">
        <f>SUM(E327,E329:E334,E336:E341,E343:E347,E349:E356,E358:E361)</f>
        <v>37073557009</v>
      </c>
      <c r="F363" s="64">
        <f>SUM(F327,F329:F334,F336:F341,F343:F347,F349:F356,F358:F361)</f>
        <v>34245552201</v>
      </c>
      <c r="G363" s="10">
        <f t="shared" si="64"/>
        <v>0.9237190861585396</v>
      </c>
      <c r="H363" s="76">
        <f aca="true" t="shared" si="71" ref="H363:W363">SUM(H327,H329:H334,H336:H341,H343:H347,H349:H356,H358:H361)</f>
        <v>1874248271</v>
      </c>
      <c r="I363" s="64">
        <f t="shared" si="71"/>
        <v>2887899331</v>
      </c>
      <c r="J363" s="77">
        <f t="shared" si="71"/>
        <v>3021604925</v>
      </c>
      <c r="K363" s="77">
        <f t="shared" si="71"/>
        <v>7783752527</v>
      </c>
      <c r="L363" s="76">
        <f t="shared" si="71"/>
        <v>2654853155</v>
      </c>
      <c r="M363" s="64">
        <f t="shared" si="71"/>
        <v>3051584890</v>
      </c>
      <c r="N363" s="77">
        <f t="shared" si="71"/>
        <v>2734191820</v>
      </c>
      <c r="O363" s="77">
        <f t="shared" si="71"/>
        <v>8440629865</v>
      </c>
      <c r="P363" s="76">
        <f t="shared" si="71"/>
        <v>2689107793</v>
      </c>
      <c r="Q363" s="64">
        <f t="shared" si="71"/>
        <v>3054304006</v>
      </c>
      <c r="R363" s="77">
        <f t="shared" si="71"/>
        <v>2376036624</v>
      </c>
      <c r="S363" s="77">
        <f t="shared" si="71"/>
        <v>8119448423</v>
      </c>
      <c r="T363" s="76">
        <f t="shared" si="71"/>
        <v>2641699904</v>
      </c>
      <c r="U363" s="64">
        <f t="shared" si="71"/>
        <v>2703220427</v>
      </c>
      <c r="V363" s="77">
        <f t="shared" si="71"/>
        <v>4556801055</v>
      </c>
      <c r="W363" s="77">
        <f t="shared" si="71"/>
        <v>9901721386</v>
      </c>
    </row>
    <row r="364" spans="1:23" ht="16.5">
      <c r="A364" s="48"/>
      <c r="B364" s="49" t="s">
        <v>654</v>
      </c>
      <c r="C364" s="50"/>
      <c r="D364" s="65">
        <f>SUM(SUM(D6,D8:D17,D19:D27,D29:D37,D39:D43,D45:D52,D54:D56,D61:D64,D66:D69,D71:D76,D78:D83,D85:D89,D94:D96,D98:D101,D103:D105,D107:D111,D116,D118:D124,D126:D133,D135:D140,D142:D146,D148:D151,D153:D158,D160:D165,D167:D173,D175:D179,D181:D186,D191:D196,D198:D202,D204:D209),SUM(D211:D217,D219:D224,D229:D236,D238:D244,D246:D251,D256:D261,D263:D268,D270:D276,D278:D282,D287:D290,D292:D298,D300:D308,D310:D316,D318:D322,D327,D329:D334,D336:D341,D343:D347,D349:D356,D358:D361))</f>
        <v>193033626470</v>
      </c>
      <c r="E364" s="66">
        <f>SUM(SUM(E6,E8:E17,E19:E27,E29:E37,E39:E43,E45:E52,E54:E56,E61:E64,E66:E69,E71:E76,E78:E83,E85:E89,E94:E96,E98:E101,E103:E105,E107:E111,E116,E118:E124,E126:E133,E135:E140,E142:E146,E148:E151,E153:E158,E160:E165,E167:E173,E175:E179,E181:E186,E191:E196,E198:E202,E204:E209),SUM(E211:E217,E219:E224,E229:E236,E238:E244,E246:E251,E256:E261,E263:E268,E270:E276,E278:E282,E287:E290,E292:E298,E300:E308,E310:E316,E318:E322,E327,E329:E334,E336:E341,E343:E347,E349:E356,E358:E361))</f>
        <v>195735965271</v>
      </c>
      <c r="F364" s="66">
        <f>SUM(SUM(F6,F8:F17,F19:F27,F29:F37,F39:F43,F45:F52,F54:F56,F61:F64,F66:F69,F71:F76,F78:F83,F85:F89,F94:F96,F98:F101,F103:F105,F107:F111,F116,F118:F124,F126:F133,F135:F140,F142:F146,F148:F151,F153:F158,F160:F165,F167:F173,F175:F179,F181:F186,F191:F196,F198:F202,F204:F209),SUM(F211:F217,F219:F224,F229:F236,F238:F244,F246:F251,F256:F261,F263:F268,F270:F276,F278:F282,F287:F290,F292:F298,F300:F308,F310:F316,F318:F322,F327,F329:F334,F336:F341,F343:F347,F349:F356,F358:F361))</f>
        <v>182462145903</v>
      </c>
      <c r="G364" s="51">
        <f t="shared" si="64"/>
        <v>0.9321850772308392</v>
      </c>
      <c r="H364" s="78">
        <f aca="true" t="shared" si="72" ref="H364:W364">SUM(SUM(H6,H8:H17,H19:H27,H29:H37,H39:H43,H45:H52,H54:H56,H61:H64,H66:H69,H71:H76,H78:H83,H85:H89,H94:H96,H98:H101,H103:H105,H107:H111,H116,H118:H124,H126:H133,H135:H140,H142:H146,H148:H151,H153:H158,H160:H165,H167:H173,H175:H179,H181:H186,H191:H196,H198:H202,H204:H209),SUM(H211:H217,H219:H224,H229:H236,H238:H244,H246:H251,H256:H261,H263:H268,H270:H276,H278:H282,H287:H290,H292:H298,H300:H308,H310:H316,H318:H322,H327,H329:H334,H336:H341,H343:H347,H349:H356,H358:H361))</f>
        <v>11833630078</v>
      </c>
      <c r="I364" s="79">
        <f t="shared" si="72"/>
        <v>15479193784</v>
      </c>
      <c r="J364" s="80">
        <f t="shared" si="72"/>
        <v>14824424162</v>
      </c>
      <c r="K364" s="80">
        <f t="shared" si="72"/>
        <v>42137248024</v>
      </c>
      <c r="L364" s="78">
        <f t="shared" si="72"/>
        <v>14590312942</v>
      </c>
      <c r="M364" s="79">
        <f t="shared" si="72"/>
        <v>15614310071</v>
      </c>
      <c r="N364" s="80">
        <f t="shared" si="72"/>
        <v>14816299880</v>
      </c>
      <c r="O364" s="80">
        <f t="shared" si="72"/>
        <v>45020922893</v>
      </c>
      <c r="P364" s="78">
        <f t="shared" si="72"/>
        <v>14031987473</v>
      </c>
      <c r="Q364" s="79">
        <f t="shared" si="72"/>
        <v>14195756561</v>
      </c>
      <c r="R364" s="80">
        <f t="shared" si="72"/>
        <v>14519594791</v>
      </c>
      <c r="S364" s="80">
        <f t="shared" si="72"/>
        <v>42747338825</v>
      </c>
      <c r="T364" s="78">
        <f t="shared" si="72"/>
        <v>14300709607</v>
      </c>
      <c r="U364" s="79">
        <f t="shared" si="72"/>
        <v>15390001676</v>
      </c>
      <c r="V364" s="80">
        <f t="shared" si="72"/>
        <v>22865924878</v>
      </c>
      <c r="W364" s="80">
        <f t="shared" si="72"/>
        <v>52556636161</v>
      </c>
    </row>
  </sheetData>
  <sheetProtection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300" verticalDpi="300" orientation="landscape" paperSize="9" scale="55" r:id="rId1"/>
  <rowBreaks count="6" manualBreakCount="6">
    <brk id="58" max="22" man="1"/>
    <brk id="113" max="22" man="1"/>
    <brk id="174" max="22" man="1"/>
    <brk id="226" max="22" man="1"/>
    <brk id="284" max="22" man="1"/>
    <brk id="324" max="22" man="1"/>
  </rowBreaks>
  <ignoredErrors>
    <ignoredError sqref="G7:G3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2011-09-06T07:54:12Z</cp:lastPrinted>
  <dcterms:created xsi:type="dcterms:W3CDTF">2011-09-06T07:37:23Z</dcterms:created>
  <dcterms:modified xsi:type="dcterms:W3CDTF">2011-09-06T07:55:32Z</dcterms:modified>
  <cp:category/>
  <cp:version/>
  <cp:contentType/>
  <cp:contentStatus/>
</cp:coreProperties>
</file>