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9210" activeTab="0"/>
  </bookViews>
  <sheets>
    <sheet name="SUMMARY" sheetId="1" r:id="rId1"/>
    <sheet name="MIG" sheetId="2" r:id="rId2"/>
    <sheet name="FMG" sheetId="3" r:id="rId3"/>
    <sheet name="NDPG 6" sheetId="4" r:id="rId4"/>
    <sheet name="NDPG 7" sheetId="5" r:id="rId5"/>
    <sheet name="MSIG" sheetId="6" r:id="rId6"/>
    <sheet name="PTIS" sheetId="7" r:id="rId7"/>
    <sheet name="RTIG" sheetId="8" r:id="rId8"/>
    <sheet name="EPWP" sheetId="9" r:id="rId9"/>
    <sheet name="INEP 6" sheetId="10" r:id="rId10"/>
    <sheet name="INEP 7" sheetId="11" r:id="rId11"/>
    <sheet name="EDSM 6" sheetId="12" r:id="rId12"/>
    <sheet name="EDSM 7" sheetId="13" r:id="rId13"/>
    <sheet name="RBI" sheetId="14" r:id="rId14"/>
    <sheet name="WSOS 6" sheetId="15" r:id="rId15"/>
    <sheet name="WSOS 7" sheetId="16" r:id="rId16"/>
    <sheet name="RHIG" sheetId="17" r:id="rId17"/>
    <sheet name="MDR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1">'EDSM 6'!$A$1:$X$30</definedName>
    <definedName name="_xlnm.Print_Area" localSheetId="12">'EDSM 7'!$A$1:$X$30</definedName>
    <definedName name="_xlnm.Print_Area" localSheetId="8">'EPWP'!$A$1:$X$30</definedName>
    <definedName name="_xlnm.Print_Area" localSheetId="2">'FMG'!$A$1:$X$30</definedName>
    <definedName name="_xlnm.Print_Area" localSheetId="9">'INEP 6'!$A$1:$X$30</definedName>
    <definedName name="_xlnm.Print_Area" localSheetId="10">'INEP 7'!$A$1:$X$30</definedName>
    <definedName name="_xlnm.Print_Area" localSheetId="17">'MDR'!$A$1:$X$30</definedName>
    <definedName name="_xlnm.Print_Area" localSheetId="1">'MIG'!$A$1:$X$30</definedName>
    <definedName name="_xlnm.Print_Area" localSheetId="5">'MSIG'!$A$1:$X$30</definedName>
    <definedName name="_xlnm.Print_Area" localSheetId="3">'NDPG 6'!$A$1:$X$30</definedName>
    <definedName name="_xlnm.Print_Area" localSheetId="4">'NDPG 7'!$A$1:$X$30</definedName>
    <definedName name="_xlnm.Print_Area" localSheetId="6">'PTIS'!$A$1:$X$30</definedName>
    <definedName name="_xlnm.Print_Area" localSheetId="13">'RBI'!$A$1:$X$30</definedName>
    <definedName name="_xlnm.Print_Area" localSheetId="16">'RHIG'!$A$1:$X$30</definedName>
    <definedName name="_xlnm.Print_Area" localSheetId="7">'RTIG'!$A$1:$X$30</definedName>
    <definedName name="_xlnm.Print_Area" localSheetId="0">'SUMMARY'!$A$1:$X$29</definedName>
    <definedName name="_xlnm.Print_Area" localSheetId="14">'WSOS 6'!$A$1:$X$30</definedName>
    <definedName name="_xlnm.Print_Area" localSheetId="15">'WSOS 7'!$A$1:$X$30</definedName>
  </definedNames>
  <calcPr fullCalcOnLoad="1"/>
</workbook>
</file>

<file path=xl/sharedStrings.xml><?xml version="1.0" encoding="utf-8"?>
<sst xmlns="http://schemas.openxmlformats.org/spreadsheetml/2006/main" count="1010" uniqueCount="74">
  <si>
    <t>Municipal Infrastructure Grant</t>
  </si>
  <si>
    <t>SUMMARY</t>
  </si>
  <si>
    <t>Year to date</t>
  </si>
  <si>
    <t>First Quarter</t>
  </si>
  <si>
    <t>Second Quarter</t>
  </si>
  <si>
    <t>Third Quarter</t>
  </si>
  <si>
    <t>Fourth Quarter</t>
  </si>
  <si>
    <t>Year to date expenditure</t>
  </si>
  <si>
    <t>National departments and their conditional grants</t>
  </si>
  <si>
    <t>Adjustment  (Mid year)</t>
  </si>
  <si>
    <t xml:space="preserve">Other adjustments  </t>
  </si>
  <si>
    <t>Approved 
payment schedule</t>
  </si>
  <si>
    <t>Transferred  to municipalities for direct grants and/or expenditure by the national departments for indirect grants</t>
  </si>
  <si>
    <t xml:space="preserve">Actual expenditure to date as reported by national department </t>
  </si>
  <si>
    <t>Actual expenditure to date by municipalities</t>
  </si>
  <si>
    <t xml:space="preserve">Exp as % of Allocation as reported by national department </t>
  </si>
  <si>
    <t>Exp as % of Allocation as reported by municipalities</t>
  </si>
  <si>
    <t>R Thousand</t>
  </si>
  <si>
    <t>Eastern Cape</t>
  </si>
  <si>
    <t>Free State</t>
  </si>
  <si>
    <t>Gauteng</t>
  </si>
  <si>
    <t>KwaZulu Natal</t>
  </si>
  <si>
    <t>Limpopo</t>
  </si>
  <si>
    <t>Mpumalanga</t>
  </si>
  <si>
    <t>Northern Cape</t>
  </si>
  <si>
    <t>North West</t>
  </si>
  <si>
    <t>Western Cape</t>
  </si>
  <si>
    <t>Total</t>
  </si>
  <si>
    <t>1.</t>
  </si>
  <si>
    <t>Unallocated funds are for Regional Bulk Infrastructure</t>
  </si>
  <si>
    <t>2.</t>
  </si>
  <si>
    <t>Spending of these grants is done at National department level and therefore no reporting is required from municipalities.</t>
  </si>
  <si>
    <t>3.</t>
  </si>
  <si>
    <t>Sources: DoRA Monthly reports by the national transferring officer and Municipal sign-offs and electronic verification.</t>
  </si>
  <si>
    <t>4.</t>
  </si>
  <si>
    <t>All the figures are unaudited.</t>
  </si>
  <si>
    <t>5.</t>
  </si>
  <si>
    <t>In future provincial Treasuries will be required to provide the National Treasury with a payment schedule</t>
  </si>
  <si>
    <t>Total available includes indirect grants</t>
  </si>
  <si>
    <t>6.     Schedule 4 grants specify allocations to municipalities that supplement funding of programmes or functions from municipal budgets.</t>
  </si>
  <si>
    <t>7.    Schedule 8 grants specify incentives to municipalities to meet targets with regards to priority government programmes.</t>
  </si>
  <si>
    <t>TOTAL GRANTS PER PROGRAMME</t>
  </si>
  <si>
    <t>Unallocated</t>
  </si>
  <si>
    <t>in the same format as the provincial payment schedule that correspond with the amount in Budget Statement 1 and 2.</t>
  </si>
  <si>
    <t>6.     Schedule 4 grants specify allocations to municipalities that supplement funding of programmes or functions funded from municipal budgets.</t>
  </si>
  <si>
    <t>% changes from 1st Q to 2nd Q</t>
  </si>
  <si>
    <t>Division of Revenue Act, No. 6 of 2011</t>
  </si>
  <si>
    <t>1st QUARTER ENDED 30 SEPTEMBER 2011</t>
  </si>
  <si>
    <t>Total available                                           2011/12</t>
  </si>
  <si>
    <r>
      <t>Actual expenditure as reported by national department by 30 September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</si>
  <si>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30 September 2011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</si>
  <si>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December 2011</t>
    </r>
    <r>
      <rPr>
        <b/>
        <vertAlign val="superscript"/>
        <sz val="8"/>
        <rFont val="Arial"/>
        <family val="2"/>
      </rPr>
      <t>3</t>
    </r>
  </si>
  <si>
    <r>
      <t>Actual expenditure by municipalities as of 31 December 2011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</si>
  <si>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March 2012</t>
    </r>
    <r>
      <rPr>
        <b/>
        <vertAlign val="superscript"/>
        <sz val="8"/>
        <rFont val="Arial"/>
        <family val="2"/>
      </rPr>
      <t>3</t>
    </r>
  </si>
  <si>
    <r>
      <t>Actual expenditure by municipalities as of 31 March 2012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</si>
  <si>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30 June 2012</t>
    </r>
    <r>
      <rPr>
        <b/>
        <vertAlign val="superscript"/>
        <sz val="8"/>
        <rFont val="Arial"/>
        <family val="2"/>
      </rPr>
      <t>3</t>
    </r>
  </si>
  <si>
    <r>
      <t>Actual expenditure by municipalities as of 30 June 2012</t>
    </r>
    <r>
      <rPr>
        <b/>
        <vertAlign val="superscript"/>
        <sz val="8"/>
        <rFont val="Arial"/>
        <family val="2"/>
      </rPr>
      <t>3</t>
    </r>
  </si>
  <si>
    <t>% changes for the 1st Quarter</t>
  </si>
  <si>
    <t>Financial Management Grant</t>
  </si>
  <si>
    <t>Neighbourhood Development Partnership Grant (Capital)</t>
  </si>
  <si>
    <t>Neighbourhood Development Partnership Grant (Technical Assistence)</t>
  </si>
  <si>
    <t>Municipal Systems Improvement Grant</t>
  </si>
  <si>
    <t>Public Transport Infrastructure Grant</t>
  </si>
  <si>
    <t>Rural Transport Infrastructure Grant</t>
  </si>
  <si>
    <t>Epanded Public Works Programme</t>
  </si>
  <si>
    <t>Intergrated National Electrification Programme(Municipal)</t>
  </si>
  <si>
    <t>Intergrated National Electrification Programme(Eskom)</t>
  </si>
  <si>
    <t xml:space="preserve">Electricity Demand Side Management (Municipal) Grant </t>
  </si>
  <si>
    <t xml:space="preserve">Electricity Demand Side Management (Eskom) Grant </t>
  </si>
  <si>
    <t>Regional Bulk Infratsructure</t>
  </si>
  <si>
    <t>Water Services Operating Subsidy Grant (Schedule 6)</t>
  </si>
  <si>
    <t>Water Services Operating Subsidy Grant (Schedule 7)</t>
  </si>
  <si>
    <t>Rural Households Infrastructure Grant</t>
  </si>
  <si>
    <t>Municipal Derought Relieve Grant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</si>
</sst>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_);_(@_)"/>
    <numFmt numFmtId="165" formatCode="_(* #,##0_);_(* \(#,##0\);_(* &quot;- &quot;?_);_(@_)"/>
    <numFmt numFmtId="166" formatCode="#\ ###\ ###,"/>
    <numFmt numFmtId="167" formatCode="0.0%"/>
    <numFmt numFmtId="168" formatCode="0.0\%;\(0.0\%\);_(* &quot;-&quot;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hair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0" borderId="0" xfId="0" applyNumberFormat="1" applyFont="1" applyAlignment="1" applyProtection="1">
      <alignment wrapText="1"/>
      <protection/>
    </xf>
    <xf numFmtId="1" fontId="3" fillId="0" borderId="10" xfId="0" applyNumberFormat="1" applyFont="1" applyBorder="1" applyAlignment="1" applyProtection="1">
      <alignment horizontal="centerContinuous" vertical="top" wrapText="1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Continuous" vertical="top" wrapText="1"/>
      <protection/>
    </xf>
    <xf numFmtId="0" fontId="2" fillId="0" borderId="12" xfId="0" applyFont="1" applyFill="1" applyBorder="1" applyAlignment="1" applyProtection="1">
      <alignment horizontal="centerContinuous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Continuous"/>
      <protection/>
    </xf>
    <xf numFmtId="1" fontId="2" fillId="0" borderId="20" xfId="0" applyNumberFormat="1" applyFont="1" applyFill="1" applyBorder="1" applyAlignment="1" applyProtection="1">
      <alignment horizontal="center" vertical="top" wrapText="1"/>
      <protection/>
    </xf>
    <xf numFmtId="165" fontId="3" fillId="0" borderId="21" xfId="0" applyNumberFormat="1" applyFont="1" applyFill="1" applyBorder="1" applyAlignment="1" applyProtection="1">
      <alignment horizontal="left" vertical="top" wrapText="1"/>
      <protection/>
    </xf>
    <xf numFmtId="165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3" fillId="0" borderId="22" xfId="0" applyNumberFormat="1" applyFont="1" applyFill="1" applyBorder="1" applyAlignment="1" applyProtection="1">
      <alignment horizontal="center" vertical="top" wrapText="1"/>
      <protection/>
    </xf>
    <xf numFmtId="49" fontId="3" fillId="0" borderId="23" xfId="0" applyNumberFormat="1" applyFont="1" applyFill="1" applyBorder="1" applyAlignment="1" applyProtection="1">
      <alignment horizontal="center" vertical="top" wrapText="1"/>
      <protection/>
    </xf>
    <xf numFmtId="165" fontId="3" fillId="0" borderId="24" xfId="0" applyNumberFormat="1" applyFont="1" applyFill="1" applyBorder="1" applyAlignment="1" applyProtection="1">
      <alignment horizontal="center" vertical="top" wrapText="1"/>
      <protection/>
    </xf>
    <xf numFmtId="165" fontId="3" fillId="0" borderId="23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165" fontId="2" fillId="0" borderId="25" xfId="0" applyNumberFormat="1" applyFont="1" applyFill="1" applyBorder="1" applyAlignment="1" applyProtection="1">
      <alignment horizontal="center" vertical="top" wrapText="1"/>
      <protection/>
    </xf>
    <xf numFmtId="165" fontId="3" fillId="0" borderId="25" xfId="0" applyNumberFormat="1" applyFont="1" applyFill="1" applyBorder="1" applyAlignment="1" applyProtection="1" quotePrefix="1">
      <alignment horizontal="center" vertical="top" wrapText="1"/>
      <protection/>
    </xf>
    <xf numFmtId="165" fontId="2" fillId="0" borderId="24" xfId="0" applyNumberFormat="1" applyFont="1" applyFill="1" applyBorder="1" applyAlignment="1" applyProtection="1">
      <alignment horizontal="center" vertical="top" wrapText="1"/>
      <protection/>
    </xf>
    <xf numFmtId="165" fontId="3" fillId="0" borderId="26" xfId="0" applyNumberFormat="1" applyFont="1" applyFill="1" applyBorder="1" applyAlignment="1" applyProtection="1">
      <alignment horizontal="center" vertical="top" wrapText="1"/>
      <protection/>
    </xf>
    <xf numFmtId="165" fontId="2" fillId="0" borderId="26" xfId="0" applyNumberFormat="1" applyFont="1" applyFill="1" applyBorder="1" applyAlignment="1" applyProtection="1">
      <alignment horizontal="center" vertical="top"/>
      <protection/>
    </xf>
    <xf numFmtId="165" fontId="2" fillId="0" borderId="26" xfId="0" applyNumberFormat="1" applyFont="1" applyFill="1" applyBorder="1" applyAlignment="1" applyProtection="1">
      <alignment horizontal="center" vertical="top" wrapText="1"/>
      <protection/>
    </xf>
    <xf numFmtId="165" fontId="2" fillId="0" borderId="19" xfId="0" applyNumberFormat="1" applyFont="1" applyFill="1" applyBorder="1" applyAlignment="1" applyProtection="1">
      <alignment horizontal="center" vertical="top" wrapText="1"/>
      <protection/>
    </xf>
    <xf numFmtId="165" fontId="3" fillId="0" borderId="27" xfId="0" applyNumberFormat="1" applyFont="1" applyFill="1" applyBorder="1" applyAlignment="1" applyProtection="1">
      <alignment horizontal="left" vertical="top" wrapText="1"/>
      <protection/>
    </xf>
    <xf numFmtId="165" fontId="3" fillId="0" borderId="27" xfId="0" applyNumberFormat="1" applyFont="1" applyFill="1" applyBorder="1" applyAlignment="1" applyProtection="1">
      <alignment horizontal="center" vertical="top" wrapText="1"/>
      <protection/>
    </xf>
    <xf numFmtId="164" fontId="3" fillId="0" borderId="27" xfId="0" applyNumberFormat="1" applyFont="1" applyBorder="1" applyAlignment="1" applyProtection="1">
      <alignment horizontal="centerContinuous" vertical="justify"/>
      <protection/>
    </xf>
    <xf numFmtId="165" fontId="3" fillId="0" borderId="28" xfId="0" applyNumberFormat="1" applyFont="1" applyFill="1" applyBorder="1" applyAlignment="1" applyProtection="1">
      <alignment horizontal="center" vertical="top" wrapText="1"/>
      <protection/>
    </xf>
    <xf numFmtId="165" fontId="3" fillId="0" borderId="29" xfId="0" applyNumberFormat="1" applyFont="1" applyFill="1" applyBorder="1" applyAlignment="1" applyProtection="1">
      <alignment horizontal="center" vertical="top" wrapText="1"/>
      <protection/>
    </xf>
    <xf numFmtId="165" fontId="3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5" xfId="0" applyFont="1" applyBorder="1" applyAlignment="1">
      <alignment/>
    </xf>
    <xf numFmtId="166" fontId="2" fillId="0" borderId="25" xfId="0" applyNumberFormat="1" applyFont="1" applyFill="1" applyBorder="1" applyAlignment="1" applyProtection="1">
      <alignment horizontal="right"/>
      <protection/>
    </xf>
    <xf numFmtId="166" fontId="2" fillId="0" borderId="32" xfId="0" applyNumberFormat="1" applyFont="1" applyFill="1" applyBorder="1" applyAlignment="1" applyProtection="1">
      <alignment horizontal="right"/>
      <protection/>
    </xf>
    <xf numFmtId="166" fontId="2" fillId="0" borderId="33" xfId="0" applyNumberFormat="1" applyFont="1" applyFill="1" applyBorder="1" applyAlignment="1" applyProtection="1">
      <alignment horizontal="right"/>
      <protection/>
    </xf>
    <xf numFmtId="167" fontId="2" fillId="0" borderId="24" xfId="57" applyNumberFormat="1" applyFont="1" applyFill="1" applyBorder="1" applyAlignment="1" applyProtection="1">
      <alignment horizontal="right"/>
      <protection/>
    </xf>
    <xf numFmtId="167" fontId="2" fillId="0" borderId="26" xfId="57" applyNumberFormat="1" applyFont="1" applyFill="1" applyBorder="1" applyAlignment="1" applyProtection="1">
      <alignment horizontal="right"/>
      <protection/>
    </xf>
    <xf numFmtId="168" fontId="6" fillId="0" borderId="32" xfId="0" applyNumberFormat="1" applyFont="1" applyBorder="1" applyAlignment="1">
      <alignment wrapText="1"/>
    </xf>
    <xf numFmtId="168" fontId="6" fillId="0" borderId="26" xfId="0" applyNumberFormat="1" applyFont="1" applyBorder="1" applyAlignment="1">
      <alignment wrapText="1"/>
    </xf>
    <xf numFmtId="166" fontId="2" fillId="0" borderId="32" xfId="0" applyNumberFormat="1" applyFont="1" applyFill="1" applyBorder="1" applyAlignment="1" applyProtection="1">
      <alignment horizontal="right"/>
      <protection locked="0"/>
    </xf>
    <xf numFmtId="166" fontId="2" fillId="0" borderId="33" xfId="0" applyNumberFormat="1" applyFont="1" applyFill="1" applyBorder="1" applyAlignment="1" applyProtection="1">
      <alignment horizontal="right"/>
      <protection locked="0"/>
    </xf>
    <xf numFmtId="167" fontId="2" fillId="0" borderId="32" xfId="57" applyNumberFormat="1" applyFont="1" applyFill="1" applyBorder="1" applyAlignment="1" applyProtection="1">
      <alignment horizontal="right"/>
      <protection/>
    </xf>
    <xf numFmtId="166" fontId="2" fillId="0" borderId="24" xfId="0" applyNumberFormat="1" applyFont="1" applyFill="1" applyBorder="1" applyAlignment="1" applyProtection="1">
      <alignment horizontal="right"/>
      <protection locked="0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167" fontId="2" fillId="0" borderId="33" xfId="57" applyNumberFormat="1" applyFont="1" applyFill="1" applyBorder="1" applyAlignment="1" applyProtection="1">
      <alignment horizontal="right"/>
      <protection/>
    </xf>
    <xf numFmtId="0" fontId="7" fillId="0" borderId="27" xfId="0" applyFont="1" applyBorder="1" applyAlignment="1">
      <alignment/>
    </xf>
    <xf numFmtId="166" fontId="2" fillId="0" borderId="34" xfId="0" applyNumberFormat="1" applyFont="1" applyFill="1" applyBorder="1" applyAlignment="1" applyProtection="1">
      <alignment horizontal="right"/>
      <protection/>
    </xf>
    <xf numFmtId="166" fontId="2" fillId="0" borderId="35" xfId="0" applyNumberFormat="1" applyFont="1" applyFill="1" applyBorder="1" applyAlignment="1" applyProtection="1">
      <alignment horizontal="right"/>
      <protection/>
    </xf>
    <xf numFmtId="166" fontId="2" fillId="0" borderId="34" xfId="0" applyNumberFormat="1" applyFont="1" applyFill="1" applyBorder="1" applyAlignment="1" applyProtection="1">
      <alignment horizontal="right"/>
      <protection locked="0"/>
    </xf>
    <xf numFmtId="166" fontId="2" fillId="0" borderId="35" xfId="0" applyNumberFormat="1" applyFont="1" applyFill="1" applyBorder="1" applyAlignment="1" applyProtection="1">
      <alignment horizontal="right"/>
      <protection locked="0"/>
    </xf>
    <xf numFmtId="166" fontId="2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36" xfId="0" applyFont="1" applyBorder="1" applyAlignment="1">
      <alignment/>
    </xf>
    <xf numFmtId="166" fontId="3" fillId="0" borderId="16" xfId="0" applyNumberFormat="1" applyFont="1" applyFill="1" applyBorder="1" applyAlignment="1" applyProtection="1">
      <alignment horizontal="right"/>
      <protection/>
    </xf>
    <xf numFmtId="166" fontId="3" fillId="0" borderId="37" xfId="0" applyNumberFormat="1" applyFont="1" applyFill="1" applyBorder="1" applyAlignment="1" applyProtection="1">
      <alignment horizontal="right"/>
      <protection/>
    </xf>
    <xf numFmtId="166" fontId="3" fillId="0" borderId="17" xfId="0" applyNumberFormat="1" applyFont="1" applyFill="1" applyBorder="1" applyAlignment="1" applyProtection="1">
      <alignment horizontal="right"/>
      <protection/>
    </xf>
    <xf numFmtId="166" fontId="3" fillId="0" borderId="18" xfId="0" applyNumberFormat="1" applyFont="1" applyFill="1" applyBorder="1" applyAlignment="1" applyProtection="1">
      <alignment horizontal="right"/>
      <protection/>
    </xf>
    <xf numFmtId="166" fontId="3" fillId="0" borderId="38" xfId="0" applyNumberFormat="1" applyFont="1" applyFill="1" applyBorder="1" applyAlignment="1" applyProtection="1">
      <alignment horizontal="right"/>
      <protection/>
    </xf>
    <xf numFmtId="166" fontId="3" fillId="0" borderId="39" xfId="0" applyNumberFormat="1" applyFont="1" applyFill="1" applyBorder="1" applyAlignment="1" applyProtection="1">
      <alignment horizontal="right"/>
      <protection/>
    </xf>
    <xf numFmtId="167" fontId="3" fillId="0" borderId="39" xfId="57" applyNumberFormat="1" applyFont="1" applyFill="1" applyBorder="1" applyAlignment="1" applyProtection="1">
      <alignment horizontal="right"/>
      <protection/>
    </xf>
    <xf numFmtId="167" fontId="3" fillId="0" borderId="18" xfId="57" applyNumberFormat="1" applyFont="1" applyFill="1" applyBorder="1" applyAlignment="1" applyProtection="1">
      <alignment horizontal="right"/>
      <protection/>
    </xf>
    <xf numFmtId="168" fontId="8" fillId="0" borderId="3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 wrapText="1"/>
    </xf>
    <xf numFmtId="0" fontId="7" fillId="0" borderId="15" xfId="0" applyFont="1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2" fillId="0" borderId="24" xfId="0" applyNumberFormat="1" applyFont="1" applyFill="1" applyBorder="1" applyAlignment="1" applyProtection="1">
      <alignment horizontal="right"/>
      <protection/>
    </xf>
    <xf numFmtId="166" fontId="2" fillId="0" borderId="26" xfId="0" applyNumberFormat="1" applyFont="1" applyFill="1" applyBorder="1" applyAlignment="1" applyProtection="1">
      <alignment horizontal="right"/>
      <protection/>
    </xf>
    <xf numFmtId="166" fontId="2" fillId="0" borderId="28" xfId="0" applyNumberFormat="1" applyFont="1" applyFill="1" applyBorder="1" applyAlignment="1" applyProtection="1">
      <alignment horizontal="right"/>
      <protection/>
    </xf>
    <xf numFmtId="167" fontId="2" fillId="0" borderId="29" xfId="57" applyNumberFormat="1" applyFont="1" applyFill="1" applyBorder="1" applyAlignment="1" applyProtection="1">
      <alignment horizontal="right"/>
      <protection/>
    </xf>
    <xf numFmtId="166" fontId="3" fillId="0" borderId="43" xfId="0" applyNumberFormat="1" applyFont="1" applyFill="1" applyBorder="1" applyAlignment="1" applyProtection="1">
      <alignment horizontal="right"/>
      <protection/>
    </xf>
    <xf numFmtId="166" fontId="0" fillId="0" borderId="41" xfId="0" applyNumberFormat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Eastern%20Cape%20-%201st%20Q%20CG%20-%202%20December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.%20KwaZulu-Natal%20-%201st%20Q%20CG%20-%202%20December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1.%20Limpopo%20-%201st%20Q%20CG%20-%202%20December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4.%20North%20West%20-%201st%20Q%20CG%20-%202%20December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8.%20Free%20State%20-%201st%20Q%20CG%20-%202%20December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.%20Gauteng%20-%201st%20Q%20CG%20-%202%20December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2.%20Mpumalanga%20-%201st%20Q%20CG%20-%202%20December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3.%20Northern%20Cape%20-%201st%20Q%20CG%20-%202%20December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5.%20Western%20Cape%20-%201st%20Q%20CG%20-%202%20Decembe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  <sheetName val="17"/>
    </sheetNames>
    <sheetDataSet>
      <sheetData sheetId="0">
        <row r="10">
          <cell r="B10">
            <v>66300000</v>
          </cell>
          <cell r="C10">
            <v>0</v>
          </cell>
          <cell r="E10">
            <v>66300000</v>
          </cell>
          <cell r="F10">
            <v>66300000</v>
          </cell>
          <cell r="G10">
            <v>66300000</v>
          </cell>
          <cell r="H10">
            <v>12404000</v>
          </cell>
          <cell r="I10">
            <v>15215423</v>
          </cell>
          <cell r="P10">
            <v>12404000</v>
          </cell>
          <cell r="Q10">
            <v>15215423</v>
          </cell>
        </row>
        <row r="11">
          <cell r="B11">
            <v>111900000</v>
          </cell>
          <cell r="C11">
            <v>0</v>
          </cell>
          <cell r="E11">
            <v>111900000</v>
          </cell>
          <cell r="F11">
            <v>32800000</v>
          </cell>
          <cell r="G11">
            <v>32800000</v>
          </cell>
          <cell r="H11">
            <v>16633000</v>
          </cell>
          <cell r="I11">
            <v>19293005</v>
          </cell>
          <cell r="P11">
            <v>16633000</v>
          </cell>
          <cell r="Q11">
            <v>19293005</v>
          </cell>
        </row>
        <row r="12">
          <cell r="B12">
            <v>13200000</v>
          </cell>
          <cell r="C12">
            <v>0</v>
          </cell>
          <cell r="E12">
            <v>13200000</v>
          </cell>
          <cell r="F12">
            <v>4318000</v>
          </cell>
          <cell r="G12">
            <v>2769000</v>
          </cell>
        </row>
        <row r="15">
          <cell r="B15">
            <v>33970000</v>
          </cell>
          <cell r="C15">
            <v>0</v>
          </cell>
          <cell r="E15">
            <v>33970000</v>
          </cell>
          <cell r="F15">
            <v>0</v>
          </cell>
          <cell r="G15">
            <v>3950000</v>
          </cell>
          <cell r="H15">
            <v>0</v>
          </cell>
          <cell r="I15">
            <v>7125356</v>
          </cell>
          <cell r="P15">
            <v>0</v>
          </cell>
          <cell r="Q15">
            <v>7125356</v>
          </cell>
        </row>
        <row r="20">
          <cell r="B20">
            <v>520000000</v>
          </cell>
          <cell r="C20">
            <v>0</v>
          </cell>
          <cell r="E20">
            <v>520000000</v>
          </cell>
          <cell r="F20">
            <v>117000000</v>
          </cell>
          <cell r="G20">
            <v>117000000</v>
          </cell>
          <cell r="H20">
            <v>8352000</v>
          </cell>
          <cell r="I20">
            <v>2373900</v>
          </cell>
          <cell r="P20">
            <v>8352000</v>
          </cell>
          <cell r="Q20">
            <v>2373900</v>
          </cell>
        </row>
        <row r="21">
          <cell r="B21">
            <v>8438000</v>
          </cell>
          <cell r="C21">
            <v>0</v>
          </cell>
          <cell r="E21">
            <v>8438000</v>
          </cell>
          <cell r="F21">
            <v>8438000</v>
          </cell>
          <cell r="G21">
            <v>0</v>
          </cell>
          <cell r="H21">
            <v>0</v>
          </cell>
          <cell r="I21">
            <v>1589384</v>
          </cell>
          <cell r="P21">
            <v>0</v>
          </cell>
          <cell r="Q21">
            <v>1589384</v>
          </cell>
        </row>
        <row r="24">
          <cell r="B24">
            <v>76122000</v>
          </cell>
          <cell r="C24">
            <v>0</v>
          </cell>
          <cell r="E24">
            <v>76122000</v>
          </cell>
          <cell r="F24">
            <v>30213000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</row>
        <row r="27">
          <cell r="B27">
            <v>220189000</v>
          </cell>
          <cell r="C27">
            <v>0</v>
          </cell>
          <cell r="E27">
            <v>220189000</v>
          </cell>
          <cell r="F27">
            <v>135939000</v>
          </cell>
          <cell r="G27">
            <v>110939000</v>
          </cell>
          <cell r="H27">
            <v>26547000</v>
          </cell>
          <cell r="I27">
            <v>35146586</v>
          </cell>
          <cell r="P27">
            <v>26547000</v>
          </cell>
          <cell r="Q27">
            <v>35146586</v>
          </cell>
        </row>
        <row r="28">
          <cell r="B28">
            <v>564756000</v>
          </cell>
          <cell r="C28">
            <v>0</v>
          </cell>
          <cell r="E28">
            <v>564756000</v>
          </cell>
          <cell r="F28">
            <v>408557000</v>
          </cell>
          <cell r="G28">
            <v>303248000</v>
          </cell>
          <cell r="H28">
            <v>0</v>
          </cell>
          <cell r="I28">
            <v>0</v>
          </cell>
          <cell r="P28">
            <v>0</v>
          </cell>
          <cell r="Q28">
            <v>0</v>
          </cell>
        </row>
        <row r="30">
          <cell r="B30">
            <v>24000000</v>
          </cell>
          <cell r="C30">
            <v>0</v>
          </cell>
          <cell r="E30">
            <v>24000000</v>
          </cell>
          <cell r="F30">
            <v>1000000</v>
          </cell>
          <cell r="G30">
            <v>0</v>
          </cell>
          <cell r="H30">
            <v>0</v>
          </cell>
          <cell r="I30">
            <v>2163429</v>
          </cell>
          <cell r="P30">
            <v>0</v>
          </cell>
          <cell r="Q30">
            <v>2163429</v>
          </cell>
        </row>
        <row r="31">
          <cell r="B31">
            <v>0</v>
          </cell>
        </row>
        <row r="36">
          <cell r="B36">
            <v>316202000</v>
          </cell>
          <cell r="C36">
            <v>0</v>
          </cell>
          <cell r="E36">
            <v>316202000</v>
          </cell>
          <cell r="F36">
            <v>121001000</v>
          </cell>
          <cell r="G36">
            <v>0</v>
          </cell>
        </row>
        <row r="37">
          <cell r="B37">
            <v>40154000</v>
          </cell>
          <cell r="C37">
            <v>0</v>
          </cell>
          <cell r="E37">
            <v>40154000</v>
          </cell>
          <cell r="F37">
            <v>20654000</v>
          </cell>
          <cell r="G37">
            <v>20653000</v>
          </cell>
          <cell r="H37">
            <v>18955000</v>
          </cell>
          <cell r="I37">
            <v>15406122</v>
          </cell>
          <cell r="P37">
            <v>18955000</v>
          </cell>
          <cell r="Q37">
            <v>15406122</v>
          </cell>
        </row>
        <row r="38">
          <cell r="B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59908578</v>
          </cell>
          <cell r="P39">
            <v>0</v>
          </cell>
          <cell r="Q39">
            <v>59908578</v>
          </cell>
        </row>
        <row r="46">
          <cell r="B46">
            <v>65000000</v>
          </cell>
          <cell r="C46">
            <v>0</v>
          </cell>
          <cell r="E46">
            <v>65000000</v>
          </cell>
          <cell r="F46">
            <v>34163000</v>
          </cell>
          <cell r="G46">
            <v>0</v>
          </cell>
          <cell r="H46">
            <v>0</v>
          </cell>
          <cell r="I46">
            <v>0</v>
          </cell>
          <cell r="P46">
            <v>0</v>
          </cell>
          <cell r="Q46">
            <v>0</v>
          </cell>
        </row>
        <row r="50">
          <cell r="B50">
            <v>2405727600</v>
          </cell>
          <cell r="C50">
            <v>0</v>
          </cell>
          <cell r="E50">
            <v>2405727600</v>
          </cell>
          <cell r="F50">
            <v>870092000</v>
          </cell>
          <cell r="G50">
            <v>870092000</v>
          </cell>
          <cell r="H50">
            <v>537572000</v>
          </cell>
          <cell r="I50">
            <v>378227617</v>
          </cell>
          <cell r="P50">
            <v>537572000</v>
          </cell>
          <cell r="Q50">
            <v>378227617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20"/>
    </sheetNames>
    <sheetDataSet>
      <sheetData sheetId="0">
        <row r="10">
          <cell r="B10">
            <v>86141000</v>
          </cell>
          <cell r="C10">
            <v>0</v>
          </cell>
          <cell r="E10">
            <v>86141000</v>
          </cell>
          <cell r="F10">
            <v>86141000</v>
          </cell>
          <cell r="G10">
            <v>86141000</v>
          </cell>
          <cell r="H10">
            <v>20245000</v>
          </cell>
          <cell r="I10">
            <v>24971804</v>
          </cell>
          <cell r="P10">
            <v>20245000</v>
          </cell>
          <cell r="Q10">
            <v>24971804</v>
          </cell>
        </row>
        <row r="11">
          <cell r="B11">
            <v>169100000</v>
          </cell>
          <cell r="C11">
            <v>0</v>
          </cell>
          <cell r="E11">
            <v>169100000</v>
          </cell>
          <cell r="F11">
            <v>74400000</v>
          </cell>
          <cell r="G11">
            <v>44700000</v>
          </cell>
          <cell r="H11">
            <v>16572000</v>
          </cell>
          <cell r="I11">
            <v>24016191</v>
          </cell>
          <cell r="P11">
            <v>16572000</v>
          </cell>
          <cell r="Q11">
            <v>24016191</v>
          </cell>
        </row>
        <row r="12">
          <cell r="B12">
            <v>15856000</v>
          </cell>
          <cell r="C12">
            <v>0</v>
          </cell>
          <cell r="E12">
            <v>15856000</v>
          </cell>
          <cell r="F12">
            <v>9711000</v>
          </cell>
          <cell r="G12">
            <v>4290000</v>
          </cell>
        </row>
        <row r="15">
          <cell r="B15">
            <v>48450000</v>
          </cell>
          <cell r="C15">
            <v>0</v>
          </cell>
          <cell r="E15">
            <v>48450000</v>
          </cell>
          <cell r="F15">
            <v>48450000</v>
          </cell>
          <cell r="G15">
            <v>16220000</v>
          </cell>
          <cell r="H15">
            <v>340000</v>
          </cell>
          <cell r="I15">
            <v>10228063</v>
          </cell>
          <cell r="P15">
            <v>340000</v>
          </cell>
          <cell r="Q15">
            <v>10228063</v>
          </cell>
        </row>
        <row r="20">
          <cell r="B20">
            <v>270000000</v>
          </cell>
          <cell r="C20">
            <v>0</v>
          </cell>
          <cell r="E20">
            <v>270000000</v>
          </cell>
          <cell r="F20">
            <v>55000000</v>
          </cell>
          <cell r="G20">
            <v>55000000</v>
          </cell>
          <cell r="H20">
            <v>21895000</v>
          </cell>
          <cell r="I20">
            <v>9196411</v>
          </cell>
          <cell r="P20">
            <v>21895000</v>
          </cell>
          <cell r="Q20">
            <v>9196411</v>
          </cell>
        </row>
        <row r="21">
          <cell r="B21">
            <v>16876000</v>
          </cell>
          <cell r="C21">
            <v>0</v>
          </cell>
          <cell r="E21">
            <v>16876000</v>
          </cell>
          <cell r="F21">
            <v>16876000</v>
          </cell>
          <cell r="G21">
            <v>0</v>
          </cell>
          <cell r="H21">
            <v>0</v>
          </cell>
          <cell r="I21">
            <v>0</v>
          </cell>
          <cell r="P21">
            <v>0</v>
          </cell>
          <cell r="Q21">
            <v>0</v>
          </cell>
        </row>
        <row r="24">
          <cell r="B24">
            <v>127981000</v>
          </cell>
          <cell r="C24">
            <v>0</v>
          </cell>
          <cell r="E24">
            <v>127981000</v>
          </cell>
          <cell r="F24">
            <v>30434000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</row>
        <row r="27">
          <cell r="B27">
            <v>258319000</v>
          </cell>
          <cell r="C27">
            <v>0</v>
          </cell>
          <cell r="E27">
            <v>258319000</v>
          </cell>
          <cell r="F27">
            <v>68060000</v>
          </cell>
          <cell r="G27">
            <v>23860000</v>
          </cell>
          <cell r="H27">
            <v>0</v>
          </cell>
          <cell r="I27">
            <v>30577701</v>
          </cell>
          <cell r="P27">
            <v>0</v>
          </cell>
          <cell r="Q27">
            <v>30577701</v>
          </cell>
        </row>
        <row r="28">
          <cell r="B28">
            <v>431967000</v>
          </cell>
          <cell r="C28">
            <v>0</v>
          </cell>
          <cell r="E28">
            <v>431967000</v>
          </cell>
          <cell r="F28">
            <v>200437000</v>
          </cell>
          <cell r="G28">
            <v>122245000</v>
          </cell>
        </row>
        <row r="30">
          <cell r="B30">
            <v>33000000</v>
          </cell>
          <cell r="C30">
            <v>0</v>
          </cell>
          <cell r="E30">
            <v>33000000</v>
          </cell>
          <cell r="F30">
            <v>5000000</v>
          </cell>
          <cell r="G30">
            <v>0</v>
          </cell>
          <cell r="H30">
            <v>0</v>
          </cell>
          <cell r="I30">
            <v>216000</v>
          </cell>
          <cell r="P30">
            <v>0</v>
          </cell>
          <cell r="Q30">
            <v>216000</v>
          </cell>
        </row>
        <row r="31">
          <cell r="B31">
            <v>0</v>
          </cell>
        </row>
        <row r="36">
          <cell r="B36">
            <v>342400000</v>
          </cell>
          <cell r="C36">
            <v>0</v>
          </cell>
          <cell r="E36">
            <v>342400000</v>
          </cell>
          <cell r="F36">
            <v>116654000</v>
          </cell>
          <cell r="G36">
            <v>0</v>
          </cell>
        </row>
        <row r="37">
          <cell r="B37">
            <v>13232000</v>
          </cell>
          <cell r="C37">
            <v>0</v>
          </cell>
          <cell r="E37">
            <v>13232000</v>
          </cell>
          <cell r="F37">
            <v>13018000</v>
          </cell>
          <cell r="G37">
            <v>178000</v>
          </cell>
          <cell r="H37">
            <v>0</v>
          </cell>
          <cell r="I37">
            <v>20947161</v>
          </cell>
          <cell r="P37">
            <v>0</v>
          </cell>
          <cell r="Q37">
            <v>20947161</v>
          </cell>
        </row>
        <row r="38">
          <cell r="B38">
            <v>0</v>
          </cell>
        </row>
        <row r="46">
          <cell r="B46">
            <v>68500000</v>
          </cell>
          <cell r="C46">
            <v>0</v>
          </cell>
          <cell r="E46">
            <v>68500000</v>
          </cell>
          <cell r="F46">
            <v>40733000</v>
          </cell>
          <cell r="G46">
            <v>5357000</v>
          </cell>
        </row>
        <row r="50">
          <cell r="B50">
            <v>2598936600</v>
          </cell>
          <cell r="C50">
            <v>0</v>
          </cell>
          <cell r="E50">
            <v>2598936600</v>
          </cell>
          <cell r="F50">
            <v>980897000</v>
          </cell>
          <cell r="G50">
            <v>980897000</v>
          </cell>
          <cell r="H50">
            <v>202699000</v>
          </cell>
          <cell r="I50">
            <v>324934162</v>
          </cell>
          <cell r="P50">
            <v>202699000</v>
          </cell>
          <cell r="Q50">
            <v>324934162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21"/>
    </sheetNames>
    <sheetDataSet>
      <sheetData sheetId="0">
        <row r="10">
          <cell r="B10">
            <v>38750000</v>
          </cell>
          <cell r="C10">
            <v>0</v>
          </cell>
          <cell r="E10">
            <v>38750000</v>
          </cell>
          <cell r="F10">
            <v>38750000</v>
          </cell>
          <cell r="G10">
            <v>38750000</v>
          </cell>
          <cell r="H10">
            <v>7847000</v>
          </cell>
          <cell r="I10">
            <v>7394823</v>
          </cell>
          <cell r="P10">
            <v>7847000</v>
          </cell>
          <cell r="Q10">
            <v>7394823</v>
          </cell>
        </row>
        <row r="11">
          <cell r="B11">
            <v>91000000</v>
          </cell>
          <cell r="C11">
            <v>0</v>
          </cell>
          <cell r="E11">
            <v>91000000</v>
          </cell>
          <cell r="F11">
            <v>49461000</v>
          </cell>
          <cell r="G11">
            <v>46200000</v>
          </cell>
          <cell r="H11">
            <v>31601000</v>
          </cell>
          <cell r="I11">
            <v>33000943</v>
          </cell>
          <cell r="P11">
            <v>31601000</v>
          </cell>
          <cell r="Q11">
            <v>33000943</v>
          </cell>
        </row>
        <row r="12">
          <cell r="B12">
            <v>13310000</v>
          </cell>
          <cell r="C12">
            <v>0</v>
          </cell>
          <cell r="E12">
            <v>13310000</v>
          </cell>
          <cell r="F12">
            <v>6588000</v>
          </cell>
          <cell r="G12">
            <v>2643000</v>
          </cell>
        </row>
        <row r="15">
          <cell r="B15">
            <v>23700000</v>
          </cell>
          <cell r="C15">
            <v>0</v>
          </cell>
          <cell r="E15">
            <v>23700000</v>
          </cell>
          <cell r="F15">
            <v>23700000</v>
          </cell>
          <cell r="G15">
            <v>6320000</v>
          </cell>
          <cell r="H15">
            <v>130000</v>
          </cell>
          <cell r="I15">
            <v>4210062</v>
          </cell>
          <cell r="P15">
            <v>130000</v>
          </cell>
          <cell r="Q15">
            <v>4210062</v>
          </cell>
        </row>
        <row r="20">
          <cell r="B20">
            <v>55347000</v>
          </cell>
          <cell r="C20">
            <v>0</v>
          </cell>
          <cell r="E20">
            <v>55347000</v>
          </cell>
          <cell r="F20">
            <v>10500000</v>
          </cell>
          <cell r="G20">
            <v>10500000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</row>
        <row r="21">
          <cell r="B21">
            <v>6750250</v>
          </cell>
          <cell r="C21">
            <v>0</v>
          </cell>
          <cell r="E21">
            <v>6750250</v>
          </cell>
          <cell r="F21">
            <v>6750250</v>
          </cell>
          <cell r="G21">
            <v>0</v>
          </cell>
          <cell r="H21">
            <v>0</v>
          </cell>
          <cell r="I21">
            <v>0</v>
          </cell>
          <cell r="P21">
            <v>0</v>
          </cell>
          <cell r="Q21">
            <v>0</v>
          </cell>
        </row>
        <row r="24">
          <cell r="B24">
            <v>64599000</v>
          </cell>
          <cell r="C24">
            <v>0</v>
          </cell>
          <cell r="E24">
            <v>64599000</v>
          </cell>
          <cell r="F24">
            <v>25168000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</row>
        <row r="27">
          <cell r="B27">
            <v>114400000</v>
          </cell>
          <cell r="C27">
            <v>0</v>
          </cell>
          <cell r="E27">
            <v>114400000</v>
          </cell>
          <cell r="F27">
            <v>60936000</v>
          </cell>
          <cell r="G27">
            <v>57018000</v>
          </cell>
          <cell r="H27">
            <v>6402000</v>
          </cell>
          <cell r="I27">
            <v>18727861</v>
          </cell>
          <cell r="P27">
            <v>6402000</v>
          </cell>
          <cell r="Q27">
            <v>18727861</v>
          </cell>
        </row>
        <row r="28">
          <cell r="B28">
            <v>184569000</v>
          </cell>
          <cell r="C28">
            <v>0</v>
          </cell>
          <cell r="E28">
            <v>184569000</v>
          </cell>
          <cell r="F28">
            <v>89146000</v>
          </cell>
          <cell r="G28">
            <v>50954000</v>
          </cell>
        </row>
        <row r="30">
          <cell r="B30">
            <v>12000000</v>
          </cell>
          <cell r="C30">
            <v>0</v>
          </cell>
          <cell r="E30">
            <v>12000000</v>
          </cell>
          <cell r="F30">
            <v>1000000</v>
          </cell>
          <cell r="G30">
            <v>0</v>
          </cell>
          <cell r="H30">
            <v>0</v>
          </cell>
          <cell r="I30">
            <v>18245</v>
          </cell>
          <cell r="P30">
            <v>0</v>
          </cell>
          <cell r="Q30">
            <v>18245</v>
          </cell>
        </row>
        <row r="31">
          <cell r="B31">
            <v>54400000</v>
          </cell>
          <cell r="C31">
            <v>0</v>
          </cell>
          <cell r="E31">
            <v>54400000</v>
          </cell>
          <cell r="F31">
            <v>20000000</v>
          </cell>
          <cell r="G31">
            <v>0</v>
          </cell>
        </row>
        <row r="36">
          <cell r="B36">
            <v>315000000</v>
          </cell>
          <cell r="C36">
            <v>0</v>
          </cell>
          <cell r="E36">
            <v>315000000</v>
          </cell>
          <cell r="F36">
            <v>103730000</v>
          </cell>
          <cell r="G36">
            <v>0</v>
          </cell>
        </row>
        <row r="37">
          <cell r="B37">
            <v>338214000</v>
          </cell>
          <cell r="C37">
            <v>0</v>
          </cell>
          <cell r="E37">
            <v>338214000</v>
          </cell>
          <cell r="F37">
            <v>97268000</v>
          </cell>
          <cell r="G37">
            <v>97308000</v>
          </cell>
          <cell r="H37">
            <v>101846000</v>
          </cell>
          <cell r="I37">
            <v>160817151</v>
          </cell>
          <cell r="P37">
            <v>101846000</v>
          </cell>
          <cell r="Q37">
            <v>160817151</v>
          </cell>
        </row>
        <row r="38">
          <cell r="B38">
            <v>93462000</v>
          </cell>
          <cell r="C38">
            <v>0</v>
          </cell>
          <cell r="E38">
            <v>93462000</v>
          </cell>
          <cell r="F38">
            <v>46728000</v>
          </cell>
          <cell r="G38">
            <v>57439000</v>
          </cell>
        </row>
        <row r="46">
          <cell r="B46">
            <v>48000000</v>
          </cell>
          <cell r="C46">
            <v>0</v>
          </cell>
          <cell r="E46">
            <v>48000000</v>
          </cell>
          <cell r="F46">
            <v>27994000</v>
          </cell>
          <cell r="G46">
            <v>280000</v>
          </cell>
        </row>
        <row r="50">
          <cell r="B50">
            <v>2030303600</v>
          </cell>
          <cell r="C50">
            <v>0</v>
          </cell>
          <cell r="E50">
            <v>2030303600</v>
          </cell>
          <cell r="F50">
            <v>912161000</v>
          </cell>
          <cell r="G50">
            <v>912161000</v>
          </cell>
          <cell r="H50">
            <v>313391000</v>
          </cell>
          <cell r="I50">
            <v>229944788</v>
          </cell>
          <cell r="P50">
            <v>313391000</v>
          </cell>
          <cell r="Q50">
            <v>229944788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1"/>
      <sheetName val="NW402"/>
      <sheetName val="NW403"/>
      <sheetName val="NW404"/>
      <sheetName val="DC40"/>
      <sheetName val="24"/>
    </sheetNames>
    <sheetDataSet>
      <sheetData sheetId="0">
        <row r="10">
          <cell r="B10">
            <v>31500000</v>
          </cell>
          <cell r="C10">
            <v>0</v>
          </cell>
          <cell r="E10">
            <v>31500000</v>
          </cell>
          <cell r="F10">
            <v>31500000</v>
          </cell>
          <cell r="G10">
            <v>31500000</v>
          </cell>
          <cell r="H10">
            <v>6865000</v>
          </cell>
          <cell r="I10">
            <v>7194686</v>
          </cell>
          <cell r="P10">
            <v>6865000</v>
          </cell>
          <cell r="Q10">
            <v>7194686</v>
          </cell>
        </row>
        <row r="11">
          <cell r="B11">
            <v>51000000</v>
          </cell>
          <cell r="C11">
            <v>0</v>
          </cell>
          <cell r="E11">
            <v>51000000</v>
          </cell>
          <cell r="F11">
            <v>20500000</v>
          </cell>
          <cell r="G11">
            <v>2000000</v>
          </cell>
          <cell r="H11">
            <v>0</v>
          </cell>
          <cell r="I11">
            <v>3055316</v>
          </cell>
          <cell r="P11">
            <v>0</v>
          </cell>
          <cell r="Q11">
            <v>3055316</v>
          </cell>
        </row>
        <row r="12">
          <cell r="B12">
            <v>12000000</v>
          </cell>
          <cell r="C12">
            <v>0</v>
          </cell>
          <cell r="E12">
            <v>12000000</v>
          </cell>
          <cell r="F12">
            <v>4635000</v>
          </cell>
          <cell r="G12">
            <v>1827000</v>
          </cell>
        </row>
        <row r="15">
          <cell r="B15">
            <v>18670000</v>
          </cell>
          <cell r="C15">
            <v>0</v>
          </cell>
          <cell r="E15">
            <v>18670000</v>
          </cell>
          <cell r="F15">
            <v>18670000</v>
          </cell>
          <cell r="G15">
            <v>2580000</v>
          </cell>
          <cell r="H15">
            <v>400000</v>
          </cell>
          <cell r="I15">
            <v>1392422</v>
          </cell>
          <cell r="P15">
            <v>400000</v>
          </cell>
          <cell r="Q15">
            <v>1392422</v>
          </cell>
        </row>
        <row r="20">
          <cell r="B20">
            <v>178000000</v>
          </cell>
          <cell r="C20">
            <v>0</v>
          </cell>
          <cell r="E20">
            <v>178000000</v>
          </cell>
          <cell r="F20">
            <v>85000000</v>
          </cell>
          <cell r="G20">
            <v>85000000</v>
          </cell>
          <cell r="H20">
            <v>10327000</v>
          </cell>
          <cell r="I20">
            <v>4765744</v>
          </cell>
          <cell r="P20">
            <v>10327000</v>
          </cell>
          <cell r="Q20">
            <v>4765744</v>
          </cell>
        </row>
        <row r="21">
          <cell r="B21">
            <v>3375100</v>
          </cell>
          <cell r="C21">
            <v>0</v>
          </cell>
          <cell r="E21">
            <v>3375100</v>
          </cell>
          <cell r="F21">
            <v>3375100</v>
          </cell>
          <cell r="G21">
            <v>0</v>
          </cell>
          <cell r="H21">
            <v>0</v>
          </cell>
          <cell r="I21">
            <v>0</v>
          </cell>
          <cell r="P21">
            <v>0</v>
          </cell>
          <cell r="Q21">
            <v>0</v>
          </cell>
        </row>
        <row r="24">
          <cell r="B24">
            <v>40210000</v>
          </cell>
          <cell r="C24">
            <v>0</v>
          </cell>
          <cell r="E24">
            <v>40210000</v>
          </cell>
          <cell r="F24">
            <v>12574000</v>
          </cell>
          <cell r="G24">
            <v>0</v>
          </cell>
        </row>
        <row r="27">
          <cell r="B27">
            <v>52000000</v>
          </cell>
          <cell r="C27">
            <v>0</v>
          </cell>
          <cell r="E27">
            <v>52000000</v>
          </cell>
          <cell r="F27">
            <v>24712000</v>
          </cell>
          <cell r="G27">
            <v>3735000</v>
          </cell>
          <cell r="H27">
            <v>172000</v>
          </cell>
          <cell r="I27">
            <v>2782079</v>
          </cell>
          <cell r="P27">
            <v>172000</v>
          </cell>
          <cell r="Q27">
            <v>2782079</v>
          </cell>
        </row>
        <row r="28">
          <cell r="B28">
            <v>127519000</v>
          </cell>
          <cell r="C28">
            <v>0</v>
          </cell>
          <cell r="E28">
            <v>127519000</v>
          </cell>
          <cell r="F28">
            <v>78920000</v>
          </cell>
          <cell r="G28">
            <v>38822000</v>
          </cell>
        </row>
        <row r="30">
          <cell r="B30">
            <v>9000000</v>
          </cell>
          <cell r="C30">
            <v>0</v>
          </cell>
          <cell r="E30">
            <v>9000000</v>
          </cell>
          <cell r="F30">
            <v>1000000</v>
          </cell>
          <cell r="G30">
            <v>0</v>
          </cell>
          <cell r="H30">
            <v>0</v>
          </cell>
          <cell r="I30">
            <v>0</v>
          </cell>
          <cell r="P30">
            <v>0</v>
          </cell>
          <cell r="Q30">
            <v>0</v>
          </cell>
        </row>
        <row r="31">
          <cell r="B31">
            <v>5000000</v>
          </cell>
          <cell r="C31">
            <v>0</v>
          </cell>
          <cell r="E31">
            <v>5000000</v>
          </cell>
          <cell r="F31">
            <v>5000000</v>
          </cell>
          <cell r="G31">
            <v>0</v>
          </cell>
        </row>
        <row r="36">
          <cell r="B36">
            <v>114000000</v>
          </cell>
          <cell r="C36">
            <v>0</v>
          </cell>
          <cell r="E36">
            <v>114000000</v>
          </cell>
          <cell r="F36">
            <v>20824000</v>
          </cell>
          <cell r="G36">
            <v>0</v>
          </cell>
        </row>
        <row r="37">
          <cell r="B37">
            <v>34784000</v>
          </cell>
          <cell r="C37">
            <v>0</v>
          </cell>
          <cell r="E37">
            <v>34784000</v>
          </cell>
          <cell r="F37">
            <v>15095000</v>
          </cell>
          <cell r="G37">
            <v>15095000</v>
          </cell>
          <cell r="H37">
            <v>3799000</v>
          </cell>
          <cell r="I37">
            <v>612795</v>
          </cell>
          <cell r="P37">
            <v>3799000</v>
          </cell>
          <cell r="Q37">
            <v>612795</v>
          </cell>
        </row>
        <row r="38">
          <cell r="B38">
            <v>0</v>
          </cell>
        </row>
        <row r="46">
          <cell r="B46">
            <v>28000000</v>
          </cell>
          <cell r="C46">
            <v>0</v>
          </cell>
          <cell r="E46">
            <v>28000000</v>
          </cell>
          <cell r="F46">
            <v>17833000</v>
          </cell>
          <cell r="G46">
            <v>246000</v>
          </cell>
        </row>
        <row r="50">
          <cell r="B50">
            <v>1190545000</v>
          </cell>
          <cell r="C50">
            <v>0</v>
          </cell>
          <cell r="E50">
            <v>1190545000</v>
          </cell>
          <cell r="F50">
            <v>400456000</v>
          </cell>
          <cell r="G50">
            <v>400456000</v>
          </cell>
          <cell r="H50">
            <v>171078000</v>
          </cell>
          <cell r="I50">
            <v>115103923</v>
          </cell>
          <cell r="P50">
            <v>171078000</v>
          </cell>
          <cell r="Q50">
            <v>115103923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AN"/>
      <sheetName val="FS161"/>
      <sheetName val="FS162"/>
      <sheetName val="FS163"/>
      <sheetName val="FS164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FS196"/>
      <sheetName val="DC19"/>
      <sheetName val="FS201"/>
      <sheetName val="FS203"/>
      <sheetName val="FS204"/>
      <sheetName val="FS205"/>
      <sheetName val="DC20"/>
      <sheetName val="18"/>
    </sheetNames>
    <sheetDataSet>
      <sheetData sheetId="0">
        <row r="10">
          <cell r="B10">
            <v>33750000</v>
          </cell>
          <cell r="C10">
            <v>0</v>
          </cell>
          <cell r="E10">
            <v>33750000</v>
          </cell>
          <cell r="F10">
            <v>33750000</v>
          </cell>
          <cell r="G10">
            <v>33750000</v>
          </cell>
          <cell r="H10">
            <v>7323000</v>
          </cell>
          <cell r="I10">
            <v>10788839</v>
          </cell>
          <cell r="P10">
            <v>7323000</v>
          </cell>
          <cell r="Q10">
            <v>10788839</v>
          </cell>
        </row>
        <row r="11">
          <cell r="B11">
            <v>9000000</v>
          </cell>
          <cell r="C11">
            <v>0</v>
          </cell>
          <cell r="E11">
            <v>9000000</v>
          </cell>
          <cell r="F11">
            <v>4500000</v>
          </cell>
          <cell r="G11">
            <v>0</v>
          </cell>
          <cell r="H11">
            <v>0</v>
          </cell>
          <cell r="I11">
            <v>150000</v>
          </cell>
          <cell r="P11">
            <v>0</v>
          </cell>
          <cell r="Q11">
            <v>150000</v>
          </cell>
        </row>
        <row r="12">
          <cell r="B12">
            <v>4300000</v>
          </cell>
          <cell r="C12">
            <v>0</v>
          </cell>
          <cell r="E12">
            <v>4300000</v>
          </cell>
          <cell r="F12">
            <v>1000000</v>
          </cell>
          <cell r="G12">
            <v>0</v>
          </cell>
        </row>
        <row r="15">
          <cell r="B15">
            <v>18220000</v>
          </cell>
          <cell r="C15">
            <v>0</v>
          </cell>
          <cell r="E15">
            <v>18220000</v>
          </cell>
          <cell r="F15">
            <v>18220000</v>
          </cell>
          <cell r="G15">
            <v>3160000</v>
          </cell>
          <cell r="H15">
            <v>0</v>
          </cell>
          <cell r="I15">
            <v>4424571</v>
          </cell>
          <cell r="P15">
            <v>0</v>
          </cell>
          <cell r="Q15">
            <v>4424571</v>
          </cell>
        </row>
        <row r="20">
          <cell r="B20">
            <v>15000000</v>
          </cell>
          <cell r="C20">
            <v>0</v>
          </cell>
          <cell r="E20">
            <v>15000000</v>
          </cell>
          <cell r="F20">
            <v>5000000</v>
          </cell>
          <cell r="G20">
            <v>5000000</v>
          </cell>
          <cell r="H20">
            <v>7835000</v>
          </cell>
          <cell r="I20">
            <v>12147635</v>
          </cell>
          <cell r="P20">
            <v>7835000</v>
          </cell>
          <cell r="Q20">
            <v>12147635</v>
          </cell>
        </row>
        <row r="24">
          <cell r="B24">
            <v>34446000</v>
          </cell>
          <cell r="C24">
            <v>0</v>
          </cell>
          <cell r="E24">
            <v>34446000</v>
          </cell>
          <cell r="F24">
            <v>11443000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</row>
        <row r="27">
          <cell r="B27">
            <v>70000000</v>
          </cell>
          <cell r="C27">
            <v>0</v>
          </cell>
          <cell r="E27">
            <v>70000000</v>
          </cell>
          <cell r="F27">
            <v>38423000</v>
          </cell>
          <cell r="G27">
            <v>36840000</v>
          </cell>
          <cell r="H27">
            <v>4208000</v>
          </cell>
          <cell r="I27">
            <v>13531799</v>
          </cell>
          <cell r="P27">
            <v>4208000</v>
          </cell>
          <cell r="Q27">
            <v>13531799</v>
          </cell>
        </row>
        <row r="28">
          <cell r="B28">
            <v>24899000</v>
          </cell>
          <cell r="C28">
            <v>0</v>
          </cell>
          <cell r="E28">
            <v>24899000</v>
          </cell>
          <cell r="F28">
            <v>12525000</v>
          </cell>
          <cell r="G28">
            <v>5770000</v>
          </cell>
        </row>
        <row r="30">
          <cell r="B30">
            <v>5000000</v>
          </cell>
          <cell r="C30">
            <v>0</v>
          </cell>
          <cell r="E30">
            <v>5000000</v>
          </cell>
          <cell r="F30">
            <v>1000000</v>
          </cell>
          <cell r="G30">
            <v>0</v>
          </cell>
          <cell r="H30">
            <v>0</v>
          </cell>
          <cell r="I30">
            <v>0</v>
          </cell>
          <cell r="P30">
            <v>0</v>
          </cell>
          <cell r="Q30">
            <v>0</v>
          </cell>
        </row>
        <row r="31">
          <cell r="B31">
            <v>0</v>
          </cell>
        </row>
        <row r="36">
          <cell r="B36">
            <v>167674000</v>
          </cell>
          <cell r="C36">
            <v>0</v>
          </cell>
          <cell r="E36">
            <v>167674000</v>
          </cell>
          <cell r="F36">
            <v>88210000</v>
          </cell>
          <cell r="G36">
            <v>0</v>
          </cell>
        </row>
        <row r="37">
          <cell r="B37">
            <v>8445000</v>
          </cell>
          <cell r="C37">
            <v>0</v>
          </cell>
          <cell r="E37">
            <v>8445000</v>
          </cell>
          <cell r="F37">
            <v>2814000</v>
          </cell>
          <cell r="G37">
            <v>3337000</v>
          </cell>
          <cell r="H37">
            <v>1013000</v>
          </cell>
          <cell r="I37">
            <v>1791043</v>
          </cell>
          <cell r="P37">
            <v>1013000</v>
          </cell>
          <cell r="Q37">
            <v>1791043</v>
          </cell>
        </row>
        <row r="38">
          <cell r="B38">
            <v>0</v>
          </cell>
        </row>
        <row r="46">
          <cell r="B46">
            <v>10000000</v>
          </cell>
          <cell r="C46">
            <v>0</v>
          </cell>
          <cell r="E46">
            <v>10000000</v>
          </cell>
          <cell r="F46">
            <v>5331000</v>
          </cell>
          <cell r="G46">
            <v>1027000</v>
          </cell>
        </row>
        <row r="50">
          <cell r="B50">
            <v>841110800</v>
          </cell>
          <cell r="C50">
            <v>0</v>
          </cell>
          <cell r="E50">
            <v>841110800</v>
          </cell>
          <cell r="F50">
            <v>374797000</v>
          </cell>
          <cell r="G50">
            <v>374797000</v>
          </cell>
          <cell r="H50">
            <v>201426000</v>
          </cell>
          <cell r="I50">
            <v>222073445</v>
          </cell>
          <cell r="P50">
            <v>201426000</v>
          </cell>
          <cell r="Q50">
            <v>222073445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81"/>
      <sheetName val="GT482"/>
      <sheetName val="GT483"/>
      <sheetName val="GT484"/>
      <sheetName val="DC48"/>
      <sheetName val="19"/>
    </sheetNames>
    <sheetDataSet>
      <sheetData sheetId="0">
        <row r="10">
          <cell r="B10">
            <v>19000000</v>
          </cell>
          <cell r="C10">
            <v>0</v>
          </cell>
          <cell r="E10">
            <v>19000000</v>
          </cell>
          <cell r="F10">
            <v>19000000</v>
          </cell>
          <cell r="G10">
            <v>19000000</v>
          </cell>
          <cell r="H10">
            <v>3129000</v>
          </cell>
          <cell r="I10">
            <v>3231669</v>
          </cell>
          <cell r="P10">
            <v>3129000</v>
          </cell>
          <cell r="Q10">
            <v>3231669</v>
          </cell>
        </row>
        <row r="11">
          <cell r="B11">
            <v>164000000</v>
          </cell>
          <cell r="C11">
            <v>0</v>
          </cell>
          <cell r="E11">
            <v>164000000</v>
          </cell>
          <cell r="F11">
            <v>48914000</v>
          </cell>
          <cell r="G11">
            <v>38201000</v>
          </cell>
          <cell r="H11">
            <v>11726000</v>
          </cell>
          <cell r="I11">
            <v>8022725</v>
          </cell>
          <cell r="P11">
            <v>11726000</v>
          </cell>
          <cell r="Q11">
            <v>8022725</v>
          </cell>
        </row>
        <row r="12">
          <cell r="B12">
            <v>22934000</v>
          </cell>
          <cell r="C12">
            <v>0</v>
          </cell>
          <cell r="E12">
            <v>22934000</v>
          </cell>
          <cell r="F12">
            <v>14264000</v>
          </cell>
          <cell r="G12">
            <v>5502000</v>
          </cell>
        </row>
        <row r="15">
          <cell r="B15">
            <v>7200000</v>
          </cell>
          <cell r="C15">
            <v>0</v>
          </cell>
          <cell r="E15">
            <v>7200000</v>
          </cell>
          <cell r="F15">
            <v>7200000</v>
          </cell>
          <cell r="G15">
            <v>3190000</v>
          </cell>
          <cell r="H15">
            <v>1392000</v>
          </cell>
          <cell r="I15">
            <v>942142</v>
          </cell>
          <cell r="P15">
            <v>1392000</v>
          </cell>
          <cell r="Q15">
            <v>942142</v>
          </cell>
        </row>
        <row r="20">
          <cell r="B20">
            <v>1920000000</v>
          </cell>
          <cell r="C20">
            <v>0</v>
          </cell>
          <cell r="E20">
            <v>1920000000</v>
          </cell>
          <cell r="F20">
            <v>1212000000</v>
          </cell>
          <cell r="G20">
            <v>210300000</v>
          </cell>
          <cell r="H20">
            <v>92918000</v>
          </cell>
          <cell r="I20">
            <v>94172200</v>
          </cell>
          <cell r="P20">
            <v>92918000</v>
          </cell>
          <cell r="Q20">
            <v>94172200</v>
          </cell>
        </row>
        <row r="24">
          <cell r="B24">
            <v>227663000</v>
          </cell>
          <cell r="C24">
            <v>0</v>
          </cell>
          <cell r="E24">
            <v>227663000</v>
          </cell>
          <cell r="F24">
            <v>76449000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  <cell r="Q24">
            <v>0</v>
          </cell>
        </row>
        <row r="27">
          <cell r="B27">
            <v>186000000</v>
          </cell>
          <cell r="C27">
            <v>0</v>
          </cell>
          <cell r="E27">
            <v>186000000</v>
          </cell>
          <cell r="F27">
            <v>142520000</v>
          </cell>
          <cell r="G27">
            <v>142520000</v>
          </cell>
          <cell r="H27">
            <v>131922000</v>
          </cell>
          <cell r="I27">
            <v>18900320</v>
          </cell>
          <cell r="P27">
            <v>131922000</v>
          </cell>
          <cell r="Q27">
            <v>18900320</v>
          </cell>
        </row>
        <row r="28">
          <cell r="B28">
            <v>144254000</v>
          </cell>
          <cell r="C28">
            <v>0</v>
          </cell>
          <cell r="E28">
            <v>144254000</v>
          </cell>
          <cell r="F28">
            <v>35737000</v>
          </cell>
          <cell r="G28">
            <v>23687000</v>
          </cell>
        </row>
        <row r="30">
          <cell r="B30">
            <v>85000000</v>
          </cell>
          <cell r="C30">
            <v>0</v>
          </cell>
          <cell r="E30">
            <v>85000000</v>
          </cell>
          <cell r="F30">
            <v>10000000</v>
          </cell>
          <cell r="G30">
            <v>0</v>
          </cell>
          <cell r="H30">
            <v>0</v>
          </cell>
          <cell r="I30">
            <v>3911212</v>
          </cell>
          <cell r="P30">
            <v>0</v>
          </cell>
          <cell r="Q30">
            <v>3911212</v>
          </cell>
        </row>
        <row r="31">
          <cell r="B31">
            <v>54400000</v>
          </cell>
          <cell r="C31">
            <v>0</v>
          </cell>
          <cell r="E31">
            <v>54400000</v>
          </cell>
          <cell r="F31">
            <v>20000000</v>
          </cell>
          <cell r="G31">
            <v>0</v>
          </cell>
        </row>
        <row r="36">
          <cell r="B36">
            <v>80000000</v>
          </cell>
          <cell r="C36">
            <v>0</v>
          </cell>
          <cell r="E36">
            <v>80000000</v>
          </cell>
          <cell r="F36">
            <v>60998000</v>
          </cell>
          <cell r="G36">
            <v>0</v>
          </cell>
        </row>
        <row r="37">
          <cell r="B37">
            <v>22601000</v>
          </cell>
          <cell r="C37">
            <v>0</v>
          </cell>
          <cell r="E37">
            <v>22601000</v>
          </cell>
          <cell r="F37">
            <v>10132000</v>
          </cell>
          <cell r="G37">
            <v>10132000</v>
          </cell>
          <cell r="H37">
            <v>9591000</v>
          </cell>
          <cell r="I37">
            <v>697333</v>
          </cell>
          <cell r="P37">
            <v>9591000</v>
          </cell>
          <cell r="Q37">
            <v>697333</v>
          </cell>
        </row>
        <row r="38">
          <cell r="B38">
            <v>430000</v>
          </cell>
          <cell r="C38">
            <v>0</v>
          </cell>
          <cell r="E38">
            <v>430000</v>
          </cell>
          <cell r="F38">
            <v>430000</v>
          </cell>
          <cell r="G38">
            <v>0</v>
          </cell>
        </row>
        <row r="46">
          <cell r="B46">
            <v>0</v>
          </cell>
        </row>
        <row r="50">
          <cell r="B50">
            <v>399531800</v>
          </cell>
          <cell r="C50">
            <v>0</v>
          </cell>
          <cell r="E50">
            <v>399531800</v>
          </cell>
          <cell r="F50">
            <v>125256000</v>
          </cell>
          <cell r="G50">
            <v>125256000</v>
          </cell>
          <cell r="H50">
            <v>67906000</v>
          </cell>
          <cell r="I50">
            <v>48016552</v>
          </cell>
          <cell r="P50">
            <v>67906000</v>
          </cell>
          <cell r="Q50">
            <v>48016552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22"/>
    </sheetNames>
    <sheetDataSet>
      <sheetData sheetId="0">
        <row r="10">
          <cell r="B10">
            <v>26250000</v>
          </cell>
          <cell r="C10">
            <v>0</v>
          </cell>
          <cell r="E10">
            <v>26250000</v>
          </cell>
          <cell r="F10">
            <v>26250000</v>
          </cell>
          <cell r="G10">
            <v>26250000</v>
          </cell>
          <cell r="H10">
            <v>4614000</v>
          </cell>
          <cell r="I10">
            <v>3704693</v>
          </cell>
          <cell r="P10">
            <v>4614000</v>
          </cell>
          <cell r="Q10">
            <v>3704693</v>
          </cell>
        </row>
        <row r="11">
          <cell r="B11">
            <v>21500000</v>
          </cell>
          <cell r="C11">
            <v>0</v>
          </cell>
          <cell r="E11">
            <v>21500000</v>
          </cell>
          <cell r="F11">
            <v>8500000</v>
          </cell>
          <cell r="G11">
            <v>6000000</v>
          </cell>
          <cell r="H11">
            <v>2197000</v>
          </cell>
          <cell r="I11">
            <v>2670097</v>
          </cell>
          <cell r="P11">
            <v>2197000</v>
          </cell>
          <cell r="Q11">
            <v>2670097</v>
          </cell>
        </row>
        <row r="12">
          <cell r="B12">
            <v>5600000</v>
          </cell>
          <cell r="C12">
            <v>0</v>
          </cell>
          <cell r="E12">
            <v>5600000</v>
          </cell>
          <cell r="F12">
            <v>2339000</v>
          </cell>
          <cell r="G12">
            <v>1966000</v>
          </cell>
        </row>
        <row r="15">
          <cell r="B15">
            <v>17630000</v>
          </cell>
          <cell r="C15">
            <v>0</v>
          </cell>
          <cell r="E15">
            <v>17630000</v>
          </cell>
          <cell r="F15">
            <v>17630000</v>
          </cell>
          <cell r="G15">
            <v>5740000</v>
          </cell>
          <cell r="H15">
            <v>0</v>
          </cell>
          <cell r="I15">
            <v>509310</v>
          </cell>
          <cell r="P15">
            <v>0</v>
          </cell>
          <cell r="Q15">
            <v>509310</v>
          </cell>
        </row>
        <row r="20">
          <cell r="B20">
            <v>45000000</v>
          </cell>
          <cell r="C20">
            <v>0</v>
          </cell>
          <cell r="E20">
            <v>45000000</v>
          </cell>
          <cell r="F20">
            <v>20000000</v>
          </cell>
          <cell r="G20">
            <v>20000000</v>
          </cell>
          <cell r="H20">
            <v>0</v>
          </cell>
          <cell r="I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</row>
        <row r="24">
          <cell r="B24">
            <v>33767000</v>
          </cell>
          <cell r="C24">
            <v>0</v>
          </cell>
          <cell r="E24">
            <v>33767000</v>
          </cell>
          <cell r="F24">
            <v>15072000</v>
          </cell>
          <cell r="G24">
            <v>0</v>
          </cell>
          <cell r="H24">
            <v>0</v>
          </cell>
          <cell r="I24">
            <v>0</v>
          </cell>
          <cell r="P24">
            <v>0</v>
          </cell>
        </row>
        <row r="27">
          <cell r="B27">
            <v>86999800</v>
          </cell>
          <cell r="C27">
            <v>0</v>
          </cell>
          <cell r="E27">
            <v>86999800</v>
          </cell>
          <cell r="F27">
            <v>49459000</v>
          </cell>
          <cell r="G27">
            <v>43518000</v>
          </cell>
          <cell r="H27">
            <v>11154000</v>
          </cell>
          <cell r="I27">
            <v>3748459</v>
          </cell>
          <cell r="P27">
            <v>11154000</v>
          </cell>
          <cell r="Q27">
            <v>3748459</v>
          </cell>
        </row>
        <row r="28">
          <cell r="B28">
            <v>111485000</v>
          </cell>
          <cell r="C28">
            <v>0</v>
          </cell>
          <cell r="E28">
            <v>111485000</v>
          </cell>
          <cell r="F28">
            <v>57097000</v>
          </cell>
          <cell r="G28">
            <v>37860000</v>
          </cell>
        </row>
        <row r="30">
          <cell r="B30">
            <v>8000000</v>
          </cell>
          <cell r="C30">
            <v>0</v>
          </cell>
          <cell r="E30">
            <v>8000000</v>
          </cell>
          <cell r="F30">
            <v>1000000</v>
          </cell>
          <cell r="G30">
            <v>0</v>
          </cell>
          <cell r="H30">
            <v>0</v>
          </cell>
          <cell r="I30">
            <v>0</v>
          </cell>
          <cell r="P30">
            <v>0</v>
          </cell>
          <cell r="Q30">
            <v>0</v>
          </cell>
        </row>
        <row r="31">
          <cell r="B31">
            <v>0</v>
          </cell>
        </row>
        <row r="36">
          <cell r="B36">
            <v>152032000</v>
          </cell>
          <cell r="C36">
            <v>0</v>
          </cell>
          <cell r="E36">
            <v>152032000</v>
          </cell>
          <cell r="F36">
            <v>26232000</v>
          </cell>
          <cell r="G36">
            <v>0</v>
          </cell>
        </row>
        <row r="37">
          <cell r="B37">
            <v>94261000</v>
          </cell>
          <cell r="C37">
            <v>0</v>
          </cell>
          <cell r="E37">
            <v>94261000</v>
          </cell>
          <cell r="F37">
            <v>22979000</v>
          </cell>
          <cell r="G37">
            <v>22977000</v>
          </cell>
          <cell r="H37">
            <v>19031000</v>
          </cell>
          <cell r="I37">
            <v>16143043</v>
          </cell>
          <cell r="P37">
            <v>19031000</v>
          </cell>
          <cell r="Q37">
            <v>16143043</v>
          </cell>
        </row>
        <row r="38">
          <cell r="B38">
            <v>827000</v>
          </cell>
          <cell r="C38">
            <v>0</v>
          </cell>
          <cell r="E38">
            <v>827000</v>
          </cell>
          <cell r="F38">
            <v>409000</v>
          </cell>
          <cell r="G38">
            <v>0</v>
          </cell>
        </row>
        <row r="46">
          <cell r="B46">
            <v>8000000</v>
          </cell>
          <cell r="C46">
            <v>0</v>
          </cell>
          <cell r="E46">
            <v>8000000</v>
          </cell>
          <cell r="F46">
            <v>5133000</v>
          </cell>
          <cell r="G46">
            <v>1496000</v>
          </cell>
        </row>
        <row r="50">
          <cell r="B50">
            <v>1177081800</v>
          </cell>
          <cell r="C50">
            <v>0</v>
          </cell>
          <cell r="E50">
            <v>1177081800</v>
          </cell>
          <cell r="F50">
            <v>575957000</v>
          </cell>
          <cell r="G50">
            <v>575957000</v>
          </cell>
          <cell r="H50">
            <v>226419000</v>
          </cell>
          <cell r="I50">
            <v>156419834</v>
          </cell>
          <cell r="P50">
            <v>226419000</v>
          </cell>
          <cell r="Q50">
            <v>156419834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23"/>
    </sheetNames>
    <sheetDataSet>
      <sheetData sheetId="0">
        <row r="10">
          <cell r="B10">
            <v>45200000</v>
          </cell>
          <cell r="C10">
            <v>0</v>
          </cell>
          <cell r="E10">
            <v>45200000</v>
          </cell>
          <cell r="F10">
            <v>45200000</v>
          </cell>
          <cell r="G10">
            <v>45200000</v>
          </cell>
          <cell r="H10">
            <v>9387000</v>
          </cell>
          <cell r="I10">
            <v>9904570</v>
          </cell>
          <cell r="P10">
            <v>9387000</v>
          </cell>
          <cell r="Q10">
            <v>9904570</v>
          </cell>
        </row>
        <row r="11">
          <cell r="B11">
            <v>15000000</v>
          </cell>
          <cell r="C11">
            <v>0</v>
          </cell>
          <cell r="E11">
            <v>15000000</v>
          </cell>
          <cell r="F11">
            <v>5500000</v>
          </cell>
          <cell r="G11">
            <v>0</v>
          </cell>
          <cell r="H11">
            <v>0</v>
          </cell>
          <cell r="I11">
            <v>977984</v>
          </cell>
          <cell r="P11">
            <v>0</v>
          </cell>
          <cell r="Q11">
            <v>977984</v>
          </cell>
        </row>
        <row r="12">
          <cell r="B12">
            <v>3000000</v>
          </cell>
          <cell r="C12">
            <v>0</v>
          </cell>
          <cell r="E12">
            <v>3000000</v>
          </cell>
          <cell r="F12">
            <v>2000000</v>
          </cell>
          <cell r="G12">
            <v>1112000</v>
          </cell>
        </row>
        <row r="15">
          <cell r="B15">
            <v>26920000</v>
          </cell>
          <cell r="C15">
            <v>0</v>
          </cell>
          <cell r="E15">
            <v>26920000</v>
          </cell>
          <cell r="F15">
            <v>26920000</v>
          </cell>
          <cell r="G15">
            <v>10300000</v>
          </cell>
          <cell r="H15">
            <v>204000</v>
          </cell>
          <cell r="I15">
            <v>5355165</v>
          </cell>
          <cell r="P15">
            <v>204000</v>
          </cell>
          <cell r="Q15">
            <v>5355165</v>
          </cell>
        </row>
        <row r="20">
          <cell r="B20">
            <v>0</v>
          </cell>
        </row>
        <row r="21">
          <cell r="B21">
            <v>0</v>
          </cell>
        </row>
        <row r="24">
          <cell r="B24">
            <v>47764000</v>
          </cell>
          <cell r="C24">
            <v>0</v>
          </cell>
          <cell r="E24">
            <v>47764000</v>
          </cell>
          <cell r="F24">
            <v>12079000</v>
          </cell>
          <cell r="G24">
            <v>0</v>
          </cell>
        </row>
        <row r="27">
          <cell r="B27">
            <v>46612000</v>
          </cell>
          <cell r="C27">
            <v>0</v>
          </cell>
          <cell r="E27">
            <v>46612000</v>
          </cell>
          <cell r="F27">
            <v>25136000</v>
          </cell>
          <cell r="G27">
            <v>19406000</v>
          </cell>
          <cell r="H27">
            <v>2379000</v>
          </cell>
          <cell r="I27">
            <v>6984800</v>
          </cell>
          <cell r="P27">
            <v>2379000</v>
          </cell>
          <cell r="Q27">
            <v>6984800</v>
          </cell>
        </row>
        <row r="28">
          <cell r="B28">
            <v>58095000</v>
          </cell>
          <cell r="C28">
            <v>0</v>
          </cell>
          <cell r="E28">
            <v>58095000</v>
          </cell>
          <cell r="F28">
            <v>24854000</v>
          </cell>
          <cell r="G28">
            <v>14834000</v>
          </cell>
        </row>
        <row r="30">
          <cell r="B30">
            <v>60000000</v>
          </cell>
          <cell r="C30">
            <v>0</v>
          </cell>
          <cell r="E30">
            <v>60000000</v>
          </cell>
          <cell r="F30">
            <v>10000000</v>
          </cell>
          <cell r="G30">
            <v>0</v>
          </cell>
          <cell r="H30">
            <v>0</v>
          </cell>
          <cell r="I30">
            <v>0</v>
          </cell>
          <cell r="P30">
            <v>0</v>
          </cell>
          <cell r="Q30">
            <v>0</v>
          </cell>
        </row>
        <row r="31">
          <cell r="B31">
            <v>5000000</v>
          </cell>
          <cell r="C31">
            <v>0</v>
          </cell>
          <cell r="E31">
            <v>5000000</v>
          </cell>
          <cell r="F31">
            <v>5000000</v>
          </cell>
          <cell r="G31">
            <v>0</v>
          </cell>
        </row>
        <row r="36">
          <cell r="B36">
            <v>149575000</v>
          </cell>
          <cell r="C36">
            <v>0</v>
          </cell>
          <cell r="E36">
            <v>149575000</v>
          </cell>
          <cell r="F36">
            <v>69326000</v>
          </cell>
          <cell r="G36">
            <v>0</v>
          </cell>
        </row>
        <row r="37">
          <cell r="B37">
            <v>6713000</v>
          </cell>
          <cell r="C37">
            <v>0</v>
          </cell>
          <cell r="E37">
            <v>6713000</v>
          </cell>
          <cell r="F37">
            <v>2239000</v>
          </cell>
          <cell r="G37">
            <v>947000</v>
          </cell>
          <cell r="H37">
            <v>495000</v>
          </cell>
          <cell r="I37">
            <v>5747644</v>
          </cell>
          <cell r="P37">
            <v>495000</v>
          </cell>
          <cell r="Q37">
            <v>5747644</v>
          </cell>
        </row>
        <row r="38">
          <cell r="B38">
            <v>5216000</v>
          </cell>
          <cell r="C38">
            <v>0</v>
          </cell>
          <cell r="E38">
            <v>5216000</v>
          </cell>
          <cell r="F38">
            <v>5216000</v>
          </cell>
          <cell r="G38">
            <v>3580000</v>
          </cell>
        </row>
        <row r="46">
          <cell r="B46">
            <v>4000000</v>
          </cell>
          <cell r="C46">
            <v>0</v>
          </cell>
          <cell r="E46">
            <v>4000000</v>
          </cell>
          <cell r="F46">
            <v>1745000</v>
          </cell>
          <cell r="G46">
            <v>0</v>
          </cell>
        </row>
        <row r="50">
          <cell r="B50">
            <v>424908800</v>
          </cell>
          <cell r="C50">
            <v>0</v>
          </cell>
          <cell r="E50">
            <v>424908800</v>
          </cell>
          <cell r="F50">
            <v>157316000</v>
          </cell>
          <cell r="G50">
            <v>156315000</v>
          </cell>
          <cell r="H50">
            <v>45449000</v>
          </cell>
          <cell r="I50">
            <v>50706125</v>
          </cell>
          <cell r="P50">
            <v>45449000</v>
          </cell>
          <cell r="Q50">
            <v>50706125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  <sheetName val="25"/>
    </sheetNames>
    <sheetDataSet>
      <sheetData sheetId="0">
        <row r="10">
          <cell r="B10">
            <v>37750000</v>
          </cell>
          <cell r="C10">
            <v>0</v>
          </cell>
          <cell r="E10">
            <v>37750000</v>
          </cell>
          <cell r="F10">
            <v>37750000</v>
          </cell>
          <cell r="G10">
            <v>37750000</v>
          </cell>
          <cell r="H10">
            <v>11208000</v>
          </cell>
          <cell r="I10">
            <v>11249975</v>
          </cell>
          <cell r="P10">
            <v>11208000</v>
          </cell>
          <cell r="Q10">
            <v>11249975</v>
          </cell>
        </row>
        <row r="11">
          <cell r="B11">
            <v>117500000</v>
          </cell>
          <cell r="C11">
            <v>0</v>
          </cell>
          <cell r="E11">
            <v>117500000</v>
          </cell>
          <cell r="F11">
            <v>24735000</v>
          </cell>
          <cell r="G11">
            <v>23955000</v>
          </cell>
          <cell r="H11">
            <v>20870000</v>
          </cell>
          <cell r="I11">
            <v>19100977</v>
          </cell>
          <cell r="P11">
            <v>20870000</v>
          </cell>
          <cell r="Q11">
            <v>19100977</v>
          </cell>
        </row>
        <row r="12">
          <cell r="B12">
            <v>9800000</v>
          </cell>
          <cell r="C12">
            <v>0</v>
          </cell>
          <cell r="E12">
            <v>9800000</v>
          </cell>
          <cell r="F12">
            <v>5190000</v>
          </cell>
          <cell r="G12">
            <v>2410000</v>
          </cell>
        </row>
        <row r="15">
          <cell r="B15">
            <v>24660000</v>
          </cell>
          <cell r="C15">
            <v>0</v>
          </cell>
          <cell r="E15">
            <v>24660000</v>
          </cell>
          <cell r="F15">
            <v>24660000</v>
          </cell>
          <cell r="G15">
            <v>11610000</v>
          </cell>
          <cell r="H15">
            <v>358000</v>
          </cell>
          <cell r="I15">
            <v>2790392</v>
          </cell>
          <cell r="P15">
            <v>358000</v>
          </cell>
          <cell r="Q15">
            <v>2790392</v>
          </cell>
        </row>
        <row r="20">
          <cell r="B20">
            <v>1800000000</v>
          </cell>
          <cell r="C20">
            <v>0</v>
          </cell>
          <cell r="E20">
            <v>1800000000</v>
          </cell>
          <cell r="F20">
            <v>1608300000</v>
          </cell>
          <cell r="G20">
            <v>1608300000</v>
          </cell>
          <cell r="H20">
            <v>84733000</v>
          </cell>
          <cell r="I20">
            <v>84732197</v>
          </cell>
          <cell r="P20">
            <v>84733000</v>
          </cell>
          <cell r="Q20">
            <v>84732197</v>
          </cell>
        </row>
        <row r="24">
          <cell r="B24">
            <v>27031000</v>
          </cell>
          <cell r="C24">
            <v>0</v>
          </cell>
          <cell r="E24">
            <v>27031000</v>
          </cell>
          <cell r="F24">
            <v>6345000</v>
          </cell>
          <cell r="G24">
            <v>0</v>
          </cell>
        </row>
        <row r="27">
          <cell r="B27">
            <v>62092000</v>
          </cell>
          <cell r="C27">
            <v>0</v>
          </cell>
          <cell r="E27">
            <v>62092000</v>
          </cell>
          <cell r="F27">
            <v>48789000</v>
          </cell>
          <cell r="G27">
            <v>47956000</v>
          </cell>
          <cell r="H27">
            <v>14321000</v>
          </cell>
          <cell r="I27">
            <v>4797959</v>
          </cell>
          <cell r="P27">
            <v>14321000</v>
          </cell>
          <cell r="Q27">
            <v>4797959</v>
          </cell>
        </row>
        <row r="28">
          <cell r="B28">
            <v>90269000</v>
          </cell>
          <cell r="C28">
            <v>0</v>
          </cell>
          <cell r="E28">
            <v>90269000</v>
          </cell>
          <cell r="F28">
            <v>54152000</v>
          </cell>
          <cell r="G28">
            <v>34774000</v>
          </cell>
        </row>
        <row r="30">
          <cell r="B30">
            <v>44000000</v>
          </cell>
          <cell r="C30">
            <v>0</v>
          </cell>
          <cell r="E30">
            <v>44000000</v>
          </cell>
          <cell r="F30">
            <v>5800000</v>
          </cell>
          <cell r="G30">
            <v>0</v>
          </cell>
          <cell r="H30">
            <v>0</v>
          </cell>
          <cell r="I30">
            <v>13094342</v>
          </cell>
          <cell r="P30">
            <v>0</v>
          </cell>
          <cell r="Q30">
            <v>13094342</v>
          </cell>
        </row>
        <row r="36">
          <cell r="B36">
            <v>67257000</v>
          </cell>
          <cell r="C36">
            <v>0</v>
          </cell>
          <cell r="E36">
            <v>67257000</v>
          </cell>
          <cell r="F36">
            <v>25653000</v>
          </cell>
          <cell r="G36">
            <v>0</v>
          </cell>
        </row>
        <row r="37">
          <cell r="B37">
            <v>2390000</v>
          </cell>
          <cell r="C37">
            <v>0</v>
          </cell>
          <cell r="E37">
            <v>2390000</v>
          </cell>
          <cell r="F37">
            <v>796000</v>
          </cell>
          <cell r="G37">
            <v>796000</v>
          </cell>
          <cell r="H37">
            <v>1634000</v>
          </cell>
          <cell r="I37">
            <v>1634773</v>
          </cell>
          <cell r="P37">
            <v>1634000</v>
          </cell>
          <cell r="Q37">
            <v>1634773</v>
          </cell>
        </row>
        <row r="38">
          <cell r="B38">
            <v>0</v>
          </cell>
        </row>
        <row r="46">
          <cell r="B46">
            <v>0</v>
          </cell>
        </row>
        <row r="50">
          <cell r="B50">
            <v>375358800</v>
          </cell>
          <cell r="C50">
            <v>0</v>
          </cell>
          <cell r="E50">
            <v>375358800</v>
          </cell>
          <cell r="F50">
            <v>185693000</v>
          </cell>
          <cell r="G50">
            <v>185693000</v>
          </cell>
          <cell r="H50">
            <v>83875000</v>
          </cell>
          <cell r="I50">
            <v>52878260</v>
          </cell>
          <cell r="P50">
            <v>83875000</v>
          </cell>
          <cell r="Q50">
            <v>52878260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0039062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41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4" t="s">
        <v>51</v>
      </c>
      <c r="U4" s="25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6"/>
      <c r="M7" s="47"/>
      <c r="N7" s="46"/>
      <c r="O7" s="47"/>
      <c r="P7" s="46"/>
      <c r="Q7" s="47"/>
      <c r="R7" s="46"/>
      <c r="S7" s="47"/>
      <c r="T7" s="46"/>
      <c r="U7" s="47"/>
      <c r="V7" s="44"/>
      <c r="W7" s="47"/>
      <c r="X7" s="48"/>
    </row>
    <row r="8" spans="2:24" ht="12.75">
      <c r="B8" s="42"/>
      <c r="C8" s="49" t="s">
        <v>18</v>
      </c>
      <c r="D8" s="50">
        <f>MIG!D8+FMG!D8+'NDPG 6'!D8+'NDPG 7'!D8+MSIG!D8+PTIS!D8+RTIG!D8+EPWP!D8+'INEP 6'!D8+'INEP 7'!D8+'EDSM 6'!D8+'EDSM 7'!D8+RBI!D8+'WSOS 6'!D8+'WSOS 7'!D8+RHIG!D8+MDR!D8</f>
        <v>4465958600</v>
      </c>
      <c r="E8" s="50">
        <f>MIG!E8+FMG!E8+'NDPG 6'!E8+'NDPG 7'!E8+MSIG!E8+PTIS!E8+RTIG!E8+EPWP!E8+'INEP 6'!E8+'INEP 7'!E8+'EDSM 6'!E8+'EDSM 7'!E8+RBI!E8+'WSOS 6'!E8+'WSOS 7'!E8+RHIG!E8+MDR!E8</f>
        <v>0</v>
      </c>
      <c r="F8" s="50">
        <f>MIG!F8+FMG!F8+'NDPG 6'!F8+'NDPG 7'!F8+MSIG!F8+PTIS!F8+RTIG!F8+EPWP!F8+'INEP 6'!F8+'INEP 7'!F8+'EDSM 6'!F8+'EDSM 7'!F8+RBI!F8+'WSOS 6'!F8+'WSOS 7'!F8+RHIG!F8+MDR!F8</f>
        <v>0</v>
      </c>
      <c r="G8" s="50">
        <f>MIG!G8+FMG!G8+'NDPG 6'!G8+'NDPG 7'!G8+MSIG!G8+PTIS!G8+RTIG!G8+EPWP!G8+'INEP 6'!G8+'INEP 7'!G8+'EDSM 6'!G8+'EDSM 7'!G8+RBI!G8+'WSOS 6'!G8+'WSOS 7'!G8+RHIG!G8+MDR!G8</f>
        <v>4465958600</v>
      </c>
      <c r="H8" s="50">
        <f>MIG!H8+FMG!H8+'NDPG 6'!H8+'NDPG 7'!H8+MSIG!H8+PTIS!H8+RTIG!H8+EPWP!H8+'INEP 6'!H8+'INEP 7'!H8+'EDSM 6'!H8+'EDSM 7'!H8+RBI!H8+'WSOS 6'!H8+'WSOS 7'!H8+RHIG!H8+MDR!H8</f>
        <v>1850475000</v>
      </c>
      <c r="I8" s="50">
        <f>MIG!I8+FMG!I8+'NDPG 6'!I8+'NDPG 7'!I8+MSIG!I8+PTIS!I8+RTIG!I8+EPWP!I8+'INEP 6'!I8+'INEP 7'!I8+'EDSM 6'!I8+'EDSM 7'!I8+RBI!I8+'WSOS 6'!I8+'WSOS 7'!I8+RHIG!I8+MDR!I8</f>
        <v>1527751000</v>
      </c>
      <c r="J8" s="50">
        <f>MIG!J8+FMG!J8+'NDPG 6'!J8+'NDPG 7'!J8+MSIG!J8+PTIS!J8+RTIG!J8+EPWP!J8+'INEP 6'!J8+'INEP 7'!J8+'EDSM 6'!J8+'EDSM 7'!J8+RBI!J8+'WSOS 6'!J8+'WSOS 7'!J8+RHIG!J8+MDR!J8</f>
        <v>620463000</v>
      </c>
      <c r="K8" s="50">
        <f>MIG!K8+FMG!K8+'NDPG 6'!K8+'NDPG 7'!K8+MSIG!K8+PTIS!K8+RTIG!K8+EPWP!K8+'INEP 6'!K8+'INEP 7'!K8+'EDSM 6'!K8+'EDSM 7'!K8+RBI!K8+'WSOS 6'!K8+'WSOS 7'!K8+RHIG!K8+MDR!K8</f>
        <v>536449400</v>
      </c>
      <c r="L8" s="50">
        <f>MIG!L8+FMG!L8+'NDPG 6'!L8+'NDPG 7'!L8+MSIG!L8+PTIS!L8+RTIG!L8+EPWP!L8+'INEP 6'!L8+'INEP 7'!L8+'EDSM 6'!L8+'EDSM 7'!L8+RBI!L8+'WSOS 6'!L8+'WSOS 7'!L8+RHIG!L8+MDR!L8</f>
        <v>0</v>
      </c>
      <c r="M8" s="50">
        <f>MIG!M8+FMG!M8+'NDPG 6'!M8+'NDPG 7'!M8+MSIG!M8+PTIS!M8+RTIG!M8+EPWP!M8+'INEP 6'!M8+'INEP 7'!M8+'EDSM 6'!M8+'EDSM 7'!M8+RBI!M8+'WSOS 6'!M8+'WSOS 7'!M8+RHIG!M8+MDR!M8</f>
        <v>0</v>
      </c>
      <c r="N8" s="50">
        <f>MIG!N8+FMG!N8+'NDPG 6'!N8+'NDPG 7'!N8+MSIG!N8+PTIS!N8+RTIG!N8+EPWP!N8+'INEP 6'!N8+'INEP 7'!N8+'EDSM 6'!N8+'EDSM 7'!N8+RBI!N8+'WSOS 6'!N8+'WSOS 7'!N8+RHIG!N8+MDR!N8</f>
        <v>0</v>
      </c>
      <c r="O8" s="50">
        <f>MIG!O8+FMG!O8+'NDPG 6'!O8+'NDPG 7'!O8+MSIG!O8+PTIS!O8+RTIG!O8+EPWP!O8+'INEP 6'!O8+'INEP 7'!O8+'EDSM 6'!O8+'EDSM 7'!O8+RBI!O8+'WSOS 6'!O8+'WSOS 7'!O8+RHIG!O8+MDR!O8</f>
        <v>0</v>
      </c>
      <c r="P8" s="50">
        <f>MIG!P8+FMG!P8+'NDPG 6'!P8+'NDPG 7'!P8+MSIG!P8+PTIS!P8+RTIG!P8+EPWP!P8+'INEP 6'!P8+'INEP 7'!P8+'EDSM 6'!P8+'EDSM 7'!P8+RBI!P8+'WSOS 6'!P8+'WSOS 7'!P8+RHIG!P8+MDR!P8</f>
        <v>0</v>
      </c>
      <c r="Q8" s="50">
        <f>MIG!Q8+FMG!Q8+'NDPG 6'!Q8+'NDPG 7'!Q8+MSIG!Q8+PTIS!Q8+RTIG!Q8+EPWP!Q8+'INEP 6'!Q8+'INEP 7'!Q8+'EDSM 6'!Q8+'EDSM 7'!Q8+RBI!Q8+'WSOS 6'!Q8+'WSOS 7'!Q8+RHIG!Q8+MDR!Q8</f>
        <v>0</v>
      </c>
      <c r="R8" s="50">
        <f>MIG!R8+FMG!R8+'NDPG 6'!R8+'NDPG 7'!R8+MSIG!R8+PTIS!R8+RTIG!R8+EPWP!R8+'INEP 6'!R8+'INEP 7'!R8+'EDSM 6'!R8+'EDSM 7'!R8+RBI!R8+'WSOS 6'!R8+'WSOS 7'!R8+RHIG!R8+MDR!R8</f>
        <v>620463000</v>
      </c>
      <c r="S8" s="50">
        <f>MIG!S8+FMG!S8+'NDPG 6'!S8+'NDPG 7'!S8+MSIG!S8+PTIS!S8+RTIG!S8+EPWP!S8+'INEP 6'!S8+'INEP 7'!S8+'EDSM 6'!S8+'EDSM 7'!S8+RBI!S8+'WSOS 6'!S8+'WSOS 7'!S8+RHIG!S8+MDR!S8</f>
        <v>536449400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13.89316506427086</v>
      </c>
      <c r="W8" s="56">
        <f>IF($G8=0,0,($S8/$G8)*100)</f>
        <v>12.011965359463924</v>
      </c>
      <c r="X8" s="48"/>
    </row>
    <row r="9" spans="2:24" ht="12.75">
      <c r="B9" s="42"/>
      <c r="C9" s="49" t="s">
        <v>19</v>
      </c>
      <c r="D9" s="50">
        <f>MIG!D9+FMG!D9+'NDPG 6'!D9+'NDPG 7'!D9+MSIG!D9+PTIS!D9+RTIG!D9+EPWP!D9+'INEP 6'!D9+'INEP 7'!D9+'EDSM 6'!D9+'EDSM 7'!D9+RBI!D9+'WSOS 6'!D9+'WSOS 7'!D9+RHIG!D9</f>
        <v>1241844800</v>
      </c>
      <c r="E9" s="50">
        <f>MIG!E9+FMG!E9+'NDPG 6'!E9+'NDPG 7'!E9+MSIG!E9+PTIS!E9+RTIG!E9+EPWP!E9+'INEP 6'!E9+'INEP 7'!E9+'EDSM 6'!E9+'EDSM 7'!E9+RBI!E9+'WSOS 6'!E9+'WSOS 7'!E9+RHIG!E9</f>
        <v>0</v>
      </c>
      <c r="F9" s="50">
        <f>MIG!F9+FMG!F9+'NDPG 6'!F9+'NDPG 7'!F9+MSIG!F9+PTIS!F9+RTIG!F9+EPWP!F9+'INEP 6'!F9+'INEP 7'!F9+'EDSM 6'!F9+'EDSM 7'!F9+RBI!F9+'WSOS 6'!F9+'WSOS 7'!F9+RHIG!F9</f>
        <v>0</v>
      </c>
      <c r="G9" s="50">
        <f>MIG!G9+FMG!G9+'NDPG 6'!G9+'NDPG 7'!G9+MSIG!G9+PTIS!G9+RTIG!G9+EPWP!G9+'INEP 6'!G9+'INEP 7'!G9+'EDSM 6'!G9+'EDSM 7'!G9+RBI!G9+'WSOS 6'!G9+'WSOS 7'!G9+RHIG!G9</f>
        <v>1241844800</v>
      </c>
      <c r="H9" s="50">
        <f>MIG!H9+FMG!H9+'NDPG 6'!H9+'NDPG 7'!H9+MSIG!H9+PTIS!H9+RTIG!H9+EPWP!H9+'INEP 6'!H9+'INEP 7'!H9+'EDSM 6'!H9+'EDSM 7'!H9+RBI!H9+'WSOS 6'!H9+'WSOS 7'!H9+RHIG!H9</f>
        <v>597013000</v>
      </c>
      <c r="I9" s="50">
        <f>MIG!I9+FMG!I9+'NDPG 6'!I9+'NDPG 7'!I9+MSIG!I9+PTIS!I9+RTIG!I9+EPWP!I9+'INEP 6'!I9+'INEP 7'!I9+'EDSM 6'!I9+'EDSM 7'!I9+RBI!I9+'WSOS 6'!I9+'WSOS 7'!I9+RHIG!I9</f>
        <v>463681000</v>
      </c>
      <c r="J9" s="50">
        <f>MIG!J9+FMG!J9+'NDPG 6'!J9+'NDPG 7'!J9+MSIG!J9+PTIS!J9+RTIG!J9+EPWP!J9+'INEP 6'!J9+'INEP 7'!J9+'EDSM 6'!J9+'EDSM 7'!J9+RBI!J9+'WSOS 6'!J9+'WSOS 7'!J9+RHIG!J9</f>
        <v>221805000</v>
      </c>
      <c r="K9" s="50">
        <f>MIG!K9+FMG!K9+'NDPG 6'!K9+'NDPG 7'!K9+MSIG!K9+PTIS!K9+RTIG!K9+EPWP!K9+'INEP 6'!K9+'INEP 7'!K9+'EDSM 6'!K9+'EDSM 7'!K9+RBI!K9+'WSOS 6'!K9+'WSOS 7'!K9+RHIG!K9</f>
        <v>264907332</v>
      </c>
      <c r="L9" s="50">
        <f>MIG!L9+FMG!L9+'NDPG 6'!L9+'NDPG 7'!L9+MSIG!L9+PTIS!L9+RTIG!L9+EPWP!L9+'INEP 6'!L9+'INEP 7'!L9+'EDSM 6'!L9+'EDSM 7'!L9+RBI!L9+'WSOS 6'!L9+'WSOS 7'!L9+RHIG!L9</f>
        <v>0</v>
      </c>
      <c r="M9" s="50">
        <f>MIG!M9+FMG!M9+'NDPG 6'!M9+'NDPG 7'!M9+MSIG!M9+PTIS!M9+RTIG!M9+EPWP!M9+'INEP 6'!M9+'INEP 7'!M9+'EDSM 6'!M9+'EDSM 7'!M9+RBI!M9+'WSOS 6'!M9+'WSOS 7'!M9+RHIG!M9</f>
        <v>0</v>
      </c>
      <c r="N9" s="50">
        <f>MIG!N9+FMG!N9+'NDPG 6'!N9+'NDPG 7'!N9+MSIG!N9+PTIS!N9+RTIG!N9+EPWP!N9+'INEP 6'!N9+'INEP 7'!N9+'EDSM 6'!N9+'EDSM 7'!N9+RBI!N9+'WSOS 6'!N9+'WSOS 7'!N9+RHIG!N9</f>
        <v>0</v>
      </c>
      <c r="O9" s="50">
        <f>MIG!O9+FMG!O9+'NDPG 6'!O9+'NDPG 7'!O9+MSIG!O9+PTIS!O9+RTIG!O9+EPWP!O9+'INEP 6'!O9+'INEP 7'!O9+'EDSM 6'!O9+'EDSM 7'!O9+RBI!O9+'WSOS 6'!O9+'WSOS 7'!O9+RHIG!O9</f>
        <v>0</v>
      </c>
      <c r="P9" s="50">
        <f>MIG!P9+FMG!P9+'NDPG 6'!P9+'NDPG 7'!P9+MSIG!P9+PTIS!P9+RTIG!P9+EPWP!P9+'INEP 6'!P9+'INEP 7'!P9+'EDSM 6'!P9+'EDSM 7'!P9+RBI!P9+'WSOS 6'!P9+'WSOS 7'!P9+RHIG!P9</f>
        <v>0</v>
      </c>
      <c r="Q9" s="50">
        <f>MIG!Q9+FMG!Q9+'NDPG 6'!Q9+'NDPG 7'!Q9+MSIG!Q9+PTIS!Q9+RTIG!Q9+EPWP!Q9+'INEP 6'!Q9+'INEP 7'!Q9+'EDSM 6'!Q9+'EDSM 7'!Q9+RBI!Q9+'WSOS 6'!Q9+'WSOS 7'!Q9+RHIG!Q9</f>
        <v>0</v>
      </c>
      <c r="R9" s="50">
        <f>MIG!R9+FMG!R9+'NDPG 6'!R9+'NDPG 7'!R9+MSIG!R9+PTIS!R9+RTIG!R9+EPWP!R9+'INEP 6'!R9+'INEP 7'!R9+'EDSM 6'!R9+'EDSM 7'!R9+RBI!R9+'WSOS 6'!R9+'WSOS 7'!R9+RHIG!R9</f>
        <v>221805000</v>
      </c>
      <c r="S9" s="50">
        <f>MIG!S9+FMG!S9+'NDPG 6'!S9+'NDPG 7'!S9+MSIG!S9+PTIS!S9+RTIG!S9+EPWP!S9+'INEP 6'!S9+'INEP 7'!S9+'EDSM 6'!S9+'EDSM 7'!S9+RBI!S9+'WSOS 6'!S9+'WSOS 7'!S9+RHIG!S9</f>
        <v>264907332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17.860927549078596</v>
      </c>
      <c r="W9" s="56">
        <f aca="true" t="shared" si="2" ref="W9:W16">IF($G9=0,0,($S9/$G9)*100)</f>
        <v>21.33175836465233</v>
      </c>
      <c r="X9" s="48"/>
    </row>
    <row r="10" spans="2:24" ht="12.75">
      <c r="B10" s="42"/>
      <c r="C10" s="49" t="s">
        <v>20</v>
      </c>
      <c r="D10" s="50">
        <f>MIG!D10+FMG!D10+'NDPG 6'!D10+'NDPG 7'!D10+MSIG!D10+PTIS!D10+RTIG!D10+EPWP!D10+'INEP 6'!D10+'INEP 7'!D10+'EDSM 6'!D10+'EDSM 7'!D10+RBI!D10+'WSOS 6'!D10+'WSOS 7'!D10+RHIG!D10</f>
        <v>3333013800</v>
      </c>
      <c r="E10" s="50">
        <f>MIG!E10+FMG!E10+'NDPG 6'!E10+'NDPG 7'!E10+MSIG!E10+PTIS!E10+RTIG!E10+EPWP!E10+'INEP 6'!E10+'INEP 7'!E10+'EDSM 6'!E10+'EDSM 7'!E10+RBI!E10+'WSOS 6'!E10+'WSOS 7'!E10+RHIG!E10</f>
        <v>0</v>
      </c>
      <c r="F10" s="50">
        <f>MIG!F10+FMG!F10+'NDPG 6'!F10+'NDPG 7'!F10+MSIG!F10+PTIS!F10+RTIG!F10+EPWP!F10+'INEP 6'!F10+'INEP 7'!F10+'EDSM 6'!F10+'EDSM 7'!F10+RBI!F10+'WSOS 6'!F10+'WSOS 7'!F10+RHIG!F10</f>
        <v>0</v>
      </c>
      <c r="G10" s="50">
        <f>MIG!G10+FMG!G10+'NDPG 6'!G10+'NDPG 7'!G10+MSIG!G10+PTIS!G10+RTIG!G10+EPWP!G10+'INEP 6'!G10+'INEP 7'!G10+'EDSM 6'!G10+'EDSM 7'!G10+RBI!G10+'WSOS 6'!G10+'WSOS 7'!G10+RHIG!G10</f>
        <v>3333013800</v>
      </c>
      <c r="H10" s="50">
        <f>MIG!H10+FMG!H10+'NDPG 6'!H10+'NDPG 7'!H10+MSIG!H10+PTIS!H10+RTIG!H10+EPWP!H10+'INEP 6'!H10+'INEP 7'!H10+'EDSM 6'!H10+'EDSM 7'!H10+RBI!H10+'WSOS 6'!H10+'WSOS 7'!H10+RHIG!H10</f>
        <v>1782900000</v>
      </c>
      <c r="I10" s="50">
        <f>MIG!I10+FMG!I10+'NDPG 6'!I10+'NDPG 7'!I10+MSIG!I10+PTIS!I10+RTIG!I10+EPWP!I10+'INEP 6'!I10+'INEP 7'!I10+'EDSM 6'!I10+'EDSM 7'!I10+RBI!I10+'WSOS 6'!I10+'WSOS 7'!I10+RHIG!I10</f>
        <v>577788000</v>
      </c>
      <c r="J10" s="50">
        <f>MIG!J10+FMG!J10+'NDPG 6'!J10+'NDPG 7'!J10+MSIG!J10+PTIS!J10+RTIG!J10+EPWP!J10+'INEP 6'!J10+'INEP 7'!J10+'EDSM 6'!J10+'EDSM 7'!J10+RBI!J10+'WSOS 6'!J10+'WSOS 7'!J10+RHIG!J10</f>
        <v>318584000</v>
      </c>
      <c r="K10" s="50">
        <f>MIG!K10+FMG!K10+'NDPG 6'!K10+'NDPG 7'!K10+MSIG!K10+PTIS!K10+RTIG!K10+EPWP!K10+'INEP 6'!K10+'INEP 7'!K10+'EDSM 6'!K10+'EDSM 7'!K10+RBI!K10+'WSOS 6'!K10+'WSOS 7'!K10+RHIG!K10</f>
        <v>177894153</v>
      </c>
      <c r="L10" s="50">
        <f>MIG!L10+FMG!L10+'NDPG 6'!L10+'NDPG 7'!L10+MSIG!L10+PTIS!L10+RTIG!L10+EPWP!L10+'INEP 6'!L10+'INEP 7'!L10+'EDSM 6'!L10+'EDSM 7'!L10+RBI!L10+'WSOS 6'!L10+'WSOS 7'!L10+RHIG!L10</f>
        <v>0</v>
      </c>
      <c r="M10" s="50">
        <f>MIG!M10+FMG!M10+'NDPG 6'!M10+'NDPG 7'!M10+MSIG!M10+PTIS!M10+RTIG!M10+EPWP!M10+'INEP 6'!M10+'INEP 7'!M10+'EDSM 6'!M10+'EDSM 7'!M10+RBI!M10+'WSOS 6'!M10+'WSOS 7'!M10+RHIG!M10</f>
        <v>0</v>
      </c>
      <c r="N10" s="50">
        <f>MIG!N10+FMG!N10+'NDPG 6'!N10+'NDPG 7'!N10+MSIG!N10+PTIS!N10+RTIG!N10+EPWP!N10+'INEP 6'!N10+'INEP 7'!N10+'EDSM 6'!N10+'EDSM 7'!N10+RBI!N10+'WSOS 6'!N10+'WSOS 7'!N10+RHIG!N10</f>
        <v>0</v>
      </c>
      <c r="O10" s="50">
        <f>MIG!O10+FMG!O10+'NDPG 6'!O10+'NDPG 7'!O10+MSIG!O10+PTIS!O10+RTIG!O10+EPWP!O10+'INEP 6'!O10+'INEP 7'!O10+'EDSM 6'!O10+'EDSM 7'!O10+RBI!O10+'WSOS 6'!O10+'WSOS 7'!O10+RHIG!O10</f>
        <v>0</v>
      </c>
      <c r="P10" s="50">
        <f>MIG!P10+FMG!P10+'NDPG 6'!P10+'NDPG 7'!P10+MSIG!P10+PTIS!P10+RTIG!P10+EPWP!P10+'INEP 6'!P10+'INEP 7'!P10+'EDSM 6'!P10+'EDSM 7'!P10+RBI!P10+'WSOS 6'!P10+'WSOS 7'!P10+RHIG!P10</f>
        <v>0</v>
      </c>
      <c r="Q10" s="50">
        <f>MIG!Q10+FMG!Q10+'NDPG 6'!Q10+'NDPG 7'!Q10+MSIG!Q10+PTIS!Q10+RTIG!Q10+EPWP!Q10+'INEP 6'!Q10+'INEP 7'!Q10+'EDSM 6'!Q10+'EDSM 7'!Q10+RBI!Q10+'WSOS 6'!Q10+'WSOS 7'!Q10+RHIG!Q10</f>
        <v>0</v>
      </c>
      <c r="R10" s="50">
        <f>MIG!R10+FMG!R10+'NDPG 6'!R10+'NDPG 7'!R10+MSIG!R10+PTIS!R10+RTIG!R10+EPWP!R10+'INEP 6'!R10+'INEP 7'!R10+'EDSM 6'!R10+'EDSM 7'!R10+RBI!R10+'WSOS 6'!R10+'WSOS 7'!R10+RHIG!R10</f>
        <v>318584000</v>
      </c>
      <c r="S10" s="50">
        <f>MIG!S10+FMG!S10+'NDPG 6'!S10+'NDPG 7'!S10+MSIG!S10+PTIS!S10+RTIG!S10+EPWP!S10+'INEP 6'!S10+'INEP 7'!S10+'EDSM 6'!S10+'EDSM 7'!S10+RBI!S10+'WSOS 6'!S10+'WSOS 7'!S10+RHIG!S10</f>
        <v>177894153</v>
      </c>
      <c r="T10" s="53" t="str">
        <f t="shared" si="0"/>
        <v>-</v>
      </c>
      <c r="U10" s="54" t="str">
        <f t="shared" si="0"/>
        <v>-</v>
      </c>
      <c r="V10" s="55">
        <f t="shared" si="1"/>
        <v>9.558436271701005</v>
      </c>
      <c r="W10" s="56">
        <f t="shared" si="2"/>
        <v>5.3373362270507245</v>
      </c>
      <c r="X10" s="48"/>
    </row>
    <row r="11" spans="2:24" ht="12.75">
      <c r="B11" s="42"/>
      <c r="C11" s="49" t="s">
        <v>21</v>
      </c>
      <c r="D11" s="50">
        <f>MIG!D11+FMG!D11+'NDPG 6'!D11+'NDPG 7'!D11+MSIG!D11+PTIS!D11+RTIG!D11+EPWP!D11+'INEP 6'!D11+'INEP 7'!D11+'EDSM 6'!D11+'EDSM 7'!D11+RBI!D11+'WSOS 6'!D11+'WSOS 7'!D11+RHIG!D11</f>
        <v>4480758600</v>
      </c>
      <c r="E11" s="50">
        <f>MIG!E11+FMG!E11+'NDPG 6'!E11+'NDPG 7'!E11+MSIG!E11+PTIS!E11+RTIG!E11+EPWP!E11+'INEP 6'!E11+'INEP 7'!E11+'EDSM 6'!E11+'EDSM 7'!E11+RBI!E11+'WSOS 6'!E11+'WSOS 7'!E11+RHIG!E11</f>
        <v>0</v>
      </c>
      <c r="F11" s="50">
        <f>MIG!F11+FMG!F11+'NDPG 6'!F11+'NDPG 7'!F11+MSIG!F11+PTIS!F11+RTIG!F11+EPWP!F11+'INEP 6'!F11+'INEP 7'!F11+'EDSM 6'!F11+'EDSM 7'!F11+RBI!F11+'WSOS 6'!F11+'WSOS 7'!F11+RHIG!F11</f>
        <v>0</v>
      </c>
      <c r="G11" s="50">
        <f>MIG!G11+FMG!G11+'NDPG 6'!G11+'NDPG 7'!G11+MSIG!G11+PTIS!G11+RTIG!G11+EPWP!G11+'INEP 6'!G11+'INEP 7'!G11+'EDSM 6'!G11+'EDSM 7'!G11+RBI!G11+'WSOS 6'!G11+'WSOS 7'!G11+RHIG!G11</f>
        <v>4480758600</v>
      </c>
      <c r="H11" s="50">
        <f>MIG!H11+FMG!H11+'NDPG 6'!H11+'NDPG 7'!H11+MSIG!H11+PTIS!H11+RTIG!H11+EPWP!H11+'INEP 6'!H11+'INEP 7'!H11+'EDSM 6'!H11+'EDSM 7'!H11+RBI!H11+'WSOS 6'!H11+'WSOS 7'!H11+RHIG!H11</f>
        <v>1745811000</v>
      </c>
      <c r="I11" s="50">
        <f>MIG!I11+FMG!I11+'NDPG 6'!I11+'NDPG 7'!I11+MSIG!I11+PTIS!I11+RTIG!I11+EPWP!I11+'INEP 6'!I11+'INEP 7'!I11+'EDSM 6'!I11+'EDSM 7'!I11+RBI!I11+'WSOS 6'!I11+'WSOS 7'!I11+RHIG!I11</f>
        <v>1338888000</v>
      </c>
      <c r="J11" s="50">
        <f>MIG!J11+FMG!J11+'NDPG 6'!J11+'NDPG 7'!J11+MSIG!J11+PTIS!J11+RTIG!J11+EPWP!J11+'INEP 6'!J11+'INEP 7'!J11+'EDSM 6'!J11+'EDSM 7'!J11+RBI!J11+'WSOS 6'!J11+'WSOS 7'!J11+RHIG!J11</f>
        <v>261751000</v>
      </c>
      <c r="K11" s="50">
        <f>MIG!K11+FMG!K11+'NDPG 6'!K11+'NDPG 7'!K11+MSIG!K11+PTIS!K11+RTIG!K11+EPWP!K11+'INEP 6'!K11+'INEP 7'!K11+'EDSM 6'!K11+'EDSM 7'!K11+RBI!K11+'WSOS 6'!K11+'WSOS 7'!K11+RHIG!K11</f>
        <v>445087493</v>
      </c>
      <c r="L11" s="50">
        <f>MIG!L11+FMG!L11+'NDPG 6'!L11+'NDPG 7'!L11+MSIG!L11+PTIS!L11+RTIG!L11+EPWP!L11+'INEP 6'!L11+'INEP 7'!L11+'EDSM 6'!L11+'EDSM 7'!L11+RBI!L11+'WSOS 6'!L11+'WSOS 7'!L11+RHIG!L11</f>
        <v>0</v>
      </c>
      <c r="M11" s="50">
        <f>MIG!M11+FMG!M11+'NDPG 6'!M11+'NDPG 7'!M11+MSIG!M11+PTIS!M11+RTIG!M11+EPWP!M11+'INEP 6'!M11+'INEP 7'!M11+'EDSM 6'!M11+'EDSM 7'!M11+RBI!M11+'WSOS 6'!M11+'WSOS 7'!M11+RHIG!M11</f>
        <v>0</v>
      </c>
      <c r="N11" s="50">
        <f>MIG!N11+FMG!N11+'NDPG 6'!N11+'NDPG 7'!N11+MSIG!N11+PTIS!N11+RTIG!N11+EPWP!N11+'INEP 6'!N11+'INEP 7'!N11+'EDSM 6'!N11+'EDSM 7'!N11+RBI!N11+'WSOS 6'!N11+'WSOS 7'!N11+RHIG!N11</f>
        <v>0</v>
      </c>
      <c r="O11" s="50">
        <f>MIG!O11+FMG!O11+'NDPG 6'!O11+'NDPG 7'!O11+MSIG!O11+PTIS!O11+RTIG!O11+EPWP!O11+'INEP 6'!O11+'INEP 7'!O11+'EDSM 6'!O11+'EDSM 7'!O11+RBI!O11+'WSOS 6'!O11+'WSOS 7'!O11+RHIG!O11</f>
        <v>0</v>
      </c>
      <c r="P11" s="50">
        <f>MIG!P11+FMG!P11+'NDPG 6'!P11+'NDPG 7'!P11+MSIG!P11+PTIS!P11+RTIG!P11+EPWP!P11+'INEP 6'!P11+'INEP 7'!P11+'EDSM 6'!P11+'EDSM 7'!P11+RBI!P11+'WSOS 6'!P11+'WSOS 7'!P11+RHIG!P11</f>
        <v>0</v>
      </c>
      <c r="Q11" s="50">
        <f>MIG!Q11+FMG!Q11+'NDPG 6'!Q11+'NDPG 7'!Q11+MSIG!Q11+PTIS!Q11+RTIG!Q11+EPWP!Q11+'INEP 6'!Q11+'INEP 7'!Q11+'EDSM 6'!Q11+'EDSM 7'!Q11+RBI!Q11+'WSOS 6'!Q11+'WSOS 7'!Q11+RHIG!Q11</f>
        <v>0</v>
      </c>
      <c r="R11" s="50">
        <f>MIG!R11+FMG!R11+'NDPG 6'!R11+'NDPG 7'!R11+MSIG!R11+PTIS!R11+RTIG!R11+EPWP!R11+'INEP 6'!R11+'INEP 7'!R11+'EDSM 6'!R11+'EDSM 7'!R11+RBI!R11+'WSOS 6'!R11+'WSOS 7'!R11+RHIG!R11</f>
        <v>261751000</v>
      </c>
      <c r="S11" s="50">
        <f>MIG!S11+FMG!S11+'NDPG 6'!S11+'NDPG 7'!S11+MSIG!S11+PTIS!S11+RTIG!S11+EPWP!S11+'INEP 6'!S11+'INEP 7'!S11+'EDSM 6'!S11+'EDSM 7'!S11+RBI!S11+'WSOS 6'!S11+'WSOS 7'!S11+RHIG!S11</f>
        <v>445087493</v>
      </c>
      <c r="T11" s="53" t="str">
        <f t="shared" si="0"/>
        <v>-</v>
      </c>
      <c r="U11" s="54" t="str">
        <f t="shared" si="0"/>
        <v>-</v>
      </c>
      <c r="V11" s="55">
        <f t="shared" si="1"/>
        <v>5.8416670784273</v>
      </c>
      <c r="W11" s="56">
        <f t="shared" si="2"/>
        <v>9.933306672669222</v>
      </c>
      <c r="X11" s="48"/>
    </row>
    <row r="12" spans="2:24" ht="12.75">
      <c r="B12" s="42"/>
      <c r="C12" s="49" t="s">
        <v>22</v>
      </c>
      <c r="D12" s="50">
        <f>MIG!D12+FMG!D12+'NDPG 6'!D12+'NDPG 7'!D12+MSIG!D12+PTIS!D12+RTIG!D12+EPWP!D12+'INEP 6'!D12+'INEP 7'!D12+'EDSM 6'!D12+'EDSM 7'!D12+RBI!D12+'WSOS 6'!D12+'WSOS 7'!D12+RHIG!D12</f>
        <v>3483804850</v>
      </c>
      <c r="E12" s="50">
        <f>MIG!E12+FMG!E12+'NDPG 6'!E12+'NDPG 7'!E12+MSIG!E12+PTIS!E12+RTIG!E12+EPWP!E12+'INEP 6'!E12+'INEP 7'!E12+'EDSM 6'!E12+'EDSM 7'!E12+RBI!E12+'WSOS 6'!E12+'WSOS 7'!E12+RHIG!E12</f>
        <v>0</v>
      </c>
      <c r="F12" s="50">
        <f>MIG!F12+FMG!F12+'NDPG 6'!F12+'NDPG 7'!F12+MSIG!F12+PTIS!F12+RTIG!F12+EPWP!F12+'INEP 6'!F12+'INEP 7'!F12+'EDSM 6'!F12+'EDSM 7'!F12+RBI!F12+'WSOS 6'!F12+'WSOS 7'!F12+RHIG!F12</f>
        <v>0</v>
      </c>
      <c r="G12" s="50">
        <f>MIG!G12+FMG!G12+'NDPG 6'!G12+'NDPG 7'!G12+MSIG!G12+PTIS!G12+RTIG!G12+EPWP!G12+'INEP 6'!G12+'INEP 7'!G12+'EDSM 6'!G12+'EDSM 7'!G12+RBI!G12+'WSOS 6'!G12+'WSOS 7'!G12+RHIG!G12</f>
        <v>3483804850</v>
      </c>
      <c r="H12" s="50">
        <f>MIG!H12+FMG!H12+'NDPG 6'!H12+'NDPG 7'!H12+MSIG!H12+PTIS!H12+RTIG!H12+EPWP!H12+'INEP 6'!H12+'INEP 7'!H12+'EDSM 6'!H12+'EDSM 7'!H12+RBI!H12+'WSOS 6'!H12+'WSOS 7'!H12+RHIG!H12</f>
        <v>1519880250</v>
      </c>
      <c r="I12" s="50">
        <f>MIG!I12+FMG!I12+'NDPG 6'!I12+'NDPG 7'!I12+MSIG!I12+PTIS!I12+RTIG!I12+EPWP!I12+'INEP 6'!I12+'INEP 7'!I12+'EDSM 6'!I12+'EDSM 7'!I12+RBI!I12+'WSOS 6'!I12+'WSOS 7'!I12+RHIG!I12</f>
        <v>1279573000</v>
      </c>
      <c r="J12" s="50">
        <f>MIG!J12+FMG!J12+'NDPG 6'!J12+'NDPG 7'!J12+MSIG!J12+PTIS!J12+RTIG!J12+EPWP!J12+'INEP 6'!J12+'INEP 7'!J12+'EDSM 6'!J12+'EDSM 7'!J12+RBI!J12+'WSOS 6'!J12+'WSOS 7'!J12+RHIG!J12</f>
        <v>461217000</v>
      </c>
      <c r="K12" s="50">
        <f>MIG!K12+FMG!K12+'NDPG 6'!K12+'NDPG 7'!K12+MSIG!K12+PTIS!K12+RTIG!K12+EPWP!K12+'INEP 6'!K12+'INEP 7'!K12+'EDSM 6'!K12+'EDSM 7'!K12+RBI!K12+'WSOS 6'!K12+'WSOS 7'!K12+RHIG!K12</f>
        <v>454113873</v>
      </c>
      <c r="L12" s="50">
        <f>MIG!L12+FMG!L12+'NDPG 6'!L12+'NDPG 7'!L12+MSIG!L12+PTIS!L12+RTIG!L12+EPWP!L12+'INEP 6'!L12+'INEP 7'!L12+'EDSM 6'!L12+'EDSM 7'!L12+RBI!L12+'WSOS 6'!L12+'WSOS 7'!L12+RHIG!L12</f>
        <v>0</v>
      </c>
      <c r="M12" s="50">
        <f>MIG!M12+FMG!M12+'NDPG 6'!M12+'NDPG 7'!M12+MSIG!M12+PTIS!M12+RTIG!M12+EPWP!M12+'INEP 6'!M12+'INEP 7'!M12+'EDSM 6'!M12+'EDSM 7'!M12+RBI!M12+'WSOS 6'!M12+'WSOS 7'!M12+RHIG!M12</f>
        <v>0</v>
      </c>
      <c r="N12" s="50">
        <f>MIG!N12+FMG!N12+'NDPG 6'!N12+'NDPG 7'!N12+MSIG!N12+PTIS!N12+RTIG!N12+EPWP!N12+'INEP 6'!N12+'INEP 7'!N12+'EDSM 6'!N12+'EDSM 7'!N12+RBI!N12+'WSOS 6'!N12+'WSOS 7'!N12+RHIG!N12</f>
        <v>0</v>
      </c>
      <c r="O12" s="50">
        <f>MIG!O12+FMG!O12+'NDPG 6'!O12+'NDPG 7'!O12+MSIG!O12+PTIS!O12+RTIG!O12+EPWP!O12+'INEP 6'!O12+'INEP 7'!O12+'EDSM 6'!O12+'EDSM 7'!O12+RBI!O12+'WSOS 6'!O12+'WSOS 7'!O12+RHIG!O12</f>
        <v>0</v>
      </c>
      <c r="P12" s="50">
        <f>MIG!P12+FMG!P12+'NDPG 6'!P12+'NDPG 7'!P12+MSIG!P12+PTIS!P12+RTIG!P12+EPWP!P12+'INEP 6'!P12+'INEP 7'!P12+'EDSM 6'!P12+'EDSM 7'!P12+RBI!P12+'WSOS 6'!P12+'WSOS 7'!P12+RHIG!P12</f>
        <v>0</v>
      </c>
      <c r="Q12" s="50">
        <f>MIG!Q12+FMG!Q12+'NDPG 6'!Q12+'NDPG 7'!Q12+MSIG!Q12+PTIS!Q12+RTIG!Q12+EPWP!Q12+'INEP 6'!Q12+'INEP 7'!Q12+'EDSM 6'!Q12+'EDSM 7'!Q12+RBI!Q12+'WSOS 6'!Q12+'WSOS 7'!Q12+RHIG!Q12</f>
        <v>0</v>
      </c>
      <c r="R12" s="50">
        <f>MIG!R12+FMG!R12+'NDPG 6'!R12+'NDPG 7'!R12+MSIG!R12+PTIS!R12+RTIG!R12+EPWP!R12+'INEP 6'!R12+'INEP 7'!R12+'EDSM 6'!R12+'EDSM 7'!R12+RBI!R12+'WSOS 6'!R12+'WSOS 7'!R12+RHIG!R12</f>
        <v>461217000</v>
      </c>
      <c r="S12" s="50">
        <f>MIG!S12+FMG!S12+'NDPG 6'!S12+'NDPG 7'!S12+MSIG!S12+PTIS!S12+RTIG!S12+EPWP!S12+'INEP 6'!S12+'INEP 7'!S12+'EDSM 6'!S12+'EDSM 7'!S12+RBI!S12+'WSOS 6'!S12+'WSOS 7'!S12+RHIG!S12</f>
        <v>454113873</v>
      </c>
      <c r="T12" s="53" t="str">
        <f t="shared" si="0"/>
        <v>-</v>
      </c>
      <c r="U12" s="54" t="str">
        <f t="shared" si="0"/>
        <v>-</v>
      </c>
      <c r="V12" s="55">
        <f t="shared" si="1"/>
        <v>13.238887361902604</v>
      </c>
      <c r="W12" s="56">
        <f t="shared" si="2"/>
        <v>13.034997439652798</v>
      </c>
      <c r="X12" s="48"/>
    </row>
    <row r="13" spans="2:24" ht="12.75">
      <c r="B13" s="42"/>
      <c r="C13" s="49" t="s">
        <v>23</v>
      </c>
      <c r="D13" s="50">
        <f>MIG!D13+FMG!D13+'NDPG 6'!D13+'NDPG 7'!D13+MSIG!D13+PTIS!D13+RTIG!D13+EPWP!D13+'INEP 6'!D13+'INEP 7'!D13+'EDSM 6'!D13+'EDSM 7'!D13+RBI!D13+'WSOS 6'!D13+'WSOS 7'!D13+RHIG!D13</f>
        <v>1788433600</v>
      </c>
      <c r="E13" s="50">
        <f>MIG!E13+FMG!E13+'NDPG 6'!E13+'NDPG 7'!E13+MSIG!E13+PTIS!E13+RTIG!E13+EPWP!E13+'INEP 6'!E13+'INEP 7'!E13+'EDSM 6'!E13+'EDSM 7'!E13+RBI!E13+'WSOS 6'!E13+'WSOS 7'!E13+RHIG!E13</f>
        <v>0</v>
      </c>
      <c r="F13" s="50">
        <f>MIG!F13+FMG!F13+'NDPG 6'!F13+'NDPG 7'!F13+MSIG!F13+PTIS!F13+RTIG!F13+EPWP!F13+'INEP 6'!F13+'INEP 7'!F13+'EDSM 6'!F13+'EDSM 7'!F13+RBI!F13+'WSOS 6'!F13+'WSOS 7'!F13+RHIG!F13</f>
        <v>0</v>
      </c>
      <c r="G13" s="50">
        <f>MIG!G13+FMG!G13+'NDPG 6'!G13+'NDPG 7'!G13+MSIG!G13+PTIS!G13+RTIG!G13+EPWP!G13+'INEP 6'!G13+'INEP 7'!G13+'EDSM 6'!G13+'EDSM 7'!G13+RBI!G13+'WSOS 6'!G13+'WSOS 7'!G13+RHIG!G13</f>
        <v>1788433600</v>
      </c>
      <c r="H13" s="50">
        <f>MIG!H13+FMG!H13+'NDPG 6'!H13+'NDPG 7'!H13+MSIG!H13+PTIS!H13+RTIG!H13+EPWP!H13+'INEP 6'!H13+'INEP 7'!H13+'EDSM 6'!H13+'EDSM 7'!H13+RBI!H13+'WSOS 6'!H13+'WSOS 7'!H13+RHIG!H13</f>
        <v>828057000</v>
      </c>
      <c r="I13" s="50">
        <f>MIG!I13+FMG!I13+'NDPG 6'!I13+'NDPG 7'!I13+MSIG!I13+PTIS!I13+RTIG!I13+EPWP!I13+'INEP 6'!I13+'INEP 7'!I13+'EDSM 6'!I13+'EDSM 7'!I13+RBI!I13+'WSOS 6'!I13+'WSOS 7'!I13+RHIG!I13</f>
        <v>741764000</v>
      </c>
      <c r="J13" s="50">
        <f>MIG!J13+FMG!J13+'NDPG 6'!J13+'NDPG 7'!J13+MSIG!J13+PTIS!J13+RTIG!J13+EPWP!J13+'INEP 6'!J13+'INEP 7'!J13+'EDSM 6'!J13+'EDSM 7'!J13+RBI!J13+'WSOS 6'!J13+'WSOS 7'!J13+RHIG!J13</f>
        <v>263415000</v>
      </c>
      <c r="K13" s="50">
        <f>MIG!K13+FMG!K13+'NDPG 6'!K13+'NDPG 7'!K13+MSIG!K13+PTIS!K13+RTIG!K13+EPWP!K13+'INEP 6'!K13+'INEP 7'!K13+'EDSM 6'!K13+'EDSM 7'!K13+RBI!K13+'WSOS 6'!K13+'WSOS 7'!K13+RHIG!K13</f>
        <v>183195436</v>
      </c>
      <c r="L13" s="50">
        <f>MIG!L13+FMG!L13+'NDPG 6'!L13+'NDPG 7'!L13+MSIG!L13+PTIS!L13+RTIG!L13+EPWP!L13+'INEP 6'!L13+'INEP 7'!L13+'EDSM 6'!L13+'EDSM 7'!L13+RBI!L13+'WSOS 6'!L13+'WSOS 7'!L13+RHIG!L13</f>
        <v>0</v>
      </c>
      <c r="M13" s="50">
        <f>MIG!M13+FMG!M13+'NDPG 6'!M13+'NDPG 7'!M13+MSIG!M13+PTIS!M13+RTIG!M13+EPWP!M13+'INEP 6'!M13+'INEP 7'!M13+'EDSM 6'!M13+'EDSM 7'!M13+RBI!M13+'WSOS 6'!M13+'WSOS 7'!M13+RHIG!M13</f>
        <v>0</v>
      </c>
      <c r="N13" s="50">
        <f>MIG!N13+FMG!N13+'NDPG 6'!N13+'NDPG 7'!N13+MSIG!N13+PTIS!N13+RTIG!N13+EPWP!N13+'INEP 6'!N13+'INEP 7'!N13+'EDSM 6'!N13+'EDSM 7'!N13+RBI!N13+'WSOS 6'!N13+'WSOS 7'!N13+RHIG!N13</f>
        <v>0</v>
      </c>
      <c r="O13" s="50">
        <f>MIG!O13+FMG!O13+'NDPG 6'!O13+'NDPG 7'!O13+MSIG!O13+PTIS!O13+RTIG!O13+EPWP!O13+'INEP 6'!O13+'INEP 7'!O13+'EDSM 6'!O13+'EDSM 7'!O13+RBI!O13+'WSOS 6'!O13+'WSOS 7'!O13+RHIG!O13</f>
        <v>0</v>
      </c>
      <c r="P13" s="50">
        <f>MIG!P13+FMG!P13+'NDPG 6'!P13+'NDPG 7'!P13+MSIG!P13+PTIS!P13+RTIG!P13+EPWP!P13+'INEP 6'!P13+'INEP 7'!P13+'EDSM 6'!P13+'EDSM 7'!P13+RBI!P13+'WSOS 6'!P13+'WSOS 7'!P13+RHIG!P13</f>
        <v>0</v>
      </c>
      <c r="Q13" s="50">
        <f>MIG!Q13+FMG!Q13+'NDPG 6'!Q13+'NDPG 7'!Q13+MSIG!Q13+PTIS!Q13+RTIG!Q13+EPWP!Q13+'INEP 6'!Q13+'INEP 7'!Q13+'EDSM 6'!Q13+'EDSM 7'!Q13+RBI!Q13+'WSOS 6'!Q13+'WSOS 7'!Q13+RHIG!Q13</f>
        <v>0</v>
      </c>
      <c r="R13" s="50">
        <f>MIG!R13+FMG!R13+'NDPG 6'!R13+'NDPG 7'!R13+MSIG!R13+PTIS!R13+RTIG!R13+EPWP!R13+'INEP 6'!R13+'INEP 7'!R13+'EDSM 6'!R13+'EDSM 7'!R13+RBI!R13+'WSOS 6'!R13+'WSOS 7'!R13+RHIG!R13</f>
        <v>263415000</v>
      </c>
      <c r="S13" s="50">
        <f>MIG!S13+FMG!S13+'NDPG 6'!S13+'NDPG 7'!S13+MSIG!S13+PTIS!S13+RTIG!S13+EPWP!S13+'INEP 6'!S13+'INEP 7'!S13+'EDSM 6'!S13+'EDSM 7'!S13+RBI!S13+'WSOS 6'!S13+'WSOS 7'!S13+RHIG!S13</f>
        <v>183195436</v>
      </c>
      <c r="T13" s="53" t="str">
        <f t="shared" si="0"/>
        <v>-</v>
      </c>
      <c r="U13" s="54" t="str">
        <f t="shared" si="0"/>
        <v>-</v>
      </c>
      <c r="V13" s="55">
        <f t="shared" si="1"/>
        <v>14.728810731357317</v>
      </c>
      <c r="W13" s="56">
        <f t="shared" si="2"/>
        <v>10.2433456852969</v>
      </c>
      <c r="X13" s="48"/>
    </row>
    <row r="14" spans="2:24" ht="12.75">
      <c r="B14" s="42"/>
      <c r="C14" s="49" t="s">
        <v>24</v>
      </c>
      <c r="D14" s="50">
        <f>MIG!D14+FMG!D14+'NDPG 6'!D14+'NDPG 7'!D14+MSIG!D14+PTIS!D14+RTIG!D14+EPWP!D14+'INEP 6'!D14+'INEP 7'!D14+'EDSM 6'!D14+'EDSM 7'!D14+RBI!D14+'WSOS 6'!D14+'WSOS 7'!D14+RHIG!D14</f>
        <v>898003800</v>
      </c>
      <c r="E14" s="50">
        <f>MIG!E14+FMG!E14+'NDPG 6'!E14+'NDPG 7'!E14+MSIG!E14+PTIS!E14+RTIG!E14+EPWP!E14+'INEP 6'!E14+'INEP 7'!E14+'EDSM 6'!E14+'EDSM 7'!E14+RBI!E14+'WSOS 6'!E14+'WSOS 7'!E14+RHIG!E14</f>
        <v>0</v>
      </c>
      <c r="F14" s="50">
        <f>MIG!F14+FMG!F14+'NDPG 6'!F14+'NDPG 7'!F14+MSIG!F14+PTIS!F14+RTIG!F14+EPWP!F14+'INEP 6'!F14+'INEP 7'!F14+'EDSM 6'!F14+'EDSM 7'!F14+RBI!F14+'WSOS 6'!F14+'WSOS 7'!F14+RHIG!F14</f>
        <v>0</v>
      </c>
      <c r="G14" s="50">
        <f>MIG!G14+FMG!G14+'NDPG 6'!G14+'NDPG 7'!G14+MSIG!G14+PTIS!G14+RTIG!G14+EPWP!G14+'INEP 6'!G14+'INEP 7'!G14+'EDSM 6'!G14+'EDSM 7'!G14+RBI!G14+'WSOS 6'!G14+'WSOS 7'!G14+RHIG!G14</f>
        <v>898003800</v>
      </c>
      <c r="H14" s="50">
        <f>MIG!H14+FMG!H14+'NDPG 6'!H14+'NDPG 7'!H14+MSIG!H14+PTIS!H14+RTIG!H14+EPWP!H14+'INEP 6'!H14+'INEP 7'!H14+'EDSM 6'!H14+'EDSM 7'!H14+RBI!H14+'WSOS 6'!H14+'WSOS 7'!H14+RHIG!H14</f>
        <v>392531000</v>
      </c>
      <c r="I14" s="50">
        <f>MIG!I14+FMG!I14+'NDPG 6'!I14+'NDPG 7'!I14+MSIG!I14+PTIS!I14+RTIG!I14+EPWP!I14+'INEP 6'!I14+'INEP 7'!I14+'EDSM 6'!I14+'EDSM 7'!I14+RBI!I14+'WSOS 6'!I14+'WSOS 7'!I14+RHIG!I14</f>
        <v>251694000</v>
      </c>
      <c r="J14" s="50">
        <f>MIG!J14+FMG!J14+'NDPG 6'!J14+'NDPG 7'!J14+MSIG!J14+PTIS!J14+RTIG!J14+EPWP!J14+'INEP 6'!J14+'INEP 7'!J14+'EDSM 6'!J14+'EDSM 7'!J14+RBI!J14+'WSOS 6'!J14+'WSOS 7'!J14+RHIG!J14</f>
        <v>57914000</v>
      </c>
      <c r="K14" s="50">
        <f>MIG!K14+FMG!K14+'NDPG 6'!K14+'NDPG 7'!K14+MSIG!K14+PTIS!K14+RTIG!K14+EPWP!K14+'INEP 6'!K14+'INEP 7'!K14+'EDSM 6'!K14+'EDSM 7'!K14+RBI!K14+'WSOS 6'!K14+'WSOS 7'!K14+RHIG!K14</f>
        <v>79676288</v>
      </c>
      <c r="L14" s="50">
        <f>MIG!L14+FMG!L14+'NDPG 6'!L14+'NDPG 7'!L14+MSIG!L14+PTIS!L14+RTIG!L14+EPWP!L14+'INEP 6'!L14+'INEP 7'!L14+'EDSM 6'!L14+'EDSM 7'!L14+RBI!L14+'WSOS 6'!L14+'WSOS 7'!L14+RHIG!L14</f>
        <v>0</v>
      </c>
      <c r="M14" s="50">
        <f>MIG!M14+FMG!M14+'NDPG 6'!M14+'NDPG 7'!M14+MSIG!M14+PTIS!M14+RTIG!M14+EPWP!M14+'INEP 6'!M14+'INEP 7'!M14+'EDSM 6'!M14+'EDSM 7'!M14+RBI!M14+'WSOS 6'!M14+'WSOS 7'!M14+RHIG!M14</f>
        <v>0</v>
      </c>
      <c r="N14" s="50">
        <f>MIG!N14+FMG!N14+'NDPG 6'!N14+'NDPG 7'!N14+MSIG!N14+PTIS!N14+RTIG!N14+EPWP!N14+'INEP 6'!N14+'INEP 7'!N14+'EDSM 6'!N14+'EDSM 7'!N14+RBI!N14+'WSOS 6'!N14+'WSOS 7'!N14+RHIG!N14</f>
        <v>0</v>
      </c>
      <c r="O14" s="50">
        <f>MIG!O14+FMG!O14+'NDPG 6'!O14+'NDPG 7'!O14+MSIG!O14+PTIS!O14+RTIG!O14+EPWP!O14+'INEP 6'!O14+'INEP 7'!O14+'EDSM 6'!O14+'EDSM 7'!O14+RBI!O14+'WSOS 6'!O14+'WSOS 7'!O14+RHIG!O14</f>
        <v>0</v>
      </c>
      <c r="P14" s="50">
        <f>MIG!P14+FMG!P14+'NDPG 6'!P14+'NDPG 7'!P14+MSIG!P14+PTIS!P14+RTIG!P14+EPWP!P14+'INEP 6'!P14+'INEP 7'!P14+'EDSM 6'!P14+'EDSM 7'!P14+RBI!P14+'WSOS 6'!P14+'WSOS 7'!P14+RHIG!P14</f>
        <v>0</v>
      </c>
      <c r="Q14" s="50">
        <f>MIG!Q14+FMG!Q14+'NDPG 6'!Q14+'NDPG 7'!Q14+MSIG!Q14+PTIS!Q14+RTIG!Q14+EPWP!Q14+'INEP 6'!Q14+'INEP 7'!Q14+'EDSM 6'!Q14+'EDSM 7'!Q14+RBI!Q14+'WSOS 6'!Q14+'WSOS 7'!Q14+RHIG!Q14</f>
        <v>0</v>
      </c>
      <c r="R14" s="50">
        <f>MIG!R14+FMG!R14+'NDPG 6'!R14+'NDPG 7'!R14+MSIG!R14+PTIS!R14+RTIG!R14+EPWP!R14+'INEP 6'!R14+'INEP 7'!R14+'EDSM 6'!R14+'EDSM 7'!R14+RBI!R14+'WSOS 6'!R14+'WSOS 7'!R14+RHIG!R14</f>
        <v>57914000</v>
      </c>
      <c r="S14" s="50">
        <f>MIG!S14+FMG!S14+'NDPG 6'!S14+'NDPG 7'!S14+MSIG!S14+PTIS!S14+RTIG!S14+EPWP!S14+'INEP 6'!S14+'INEP 7'!S14+'EDSM 6'!S14+'EDSM 7'!S14+RBI!S14+'WSOS 6'!S14+'WSOS 7'!S14+RHIG!S14</f>
        <v>79676288</v>
      </c>
      <c r="T14" s="53" t="str">
        <f t="shared" si="0"/>
        <v>-</v>
      </c>
      <c r="U14" s="54" t="str">
        <f t="shared" si="0"/>
        <v>-</v>
      </c>
      <c r="V14" s="55">
        <f t="shared" si="1"/>
        <v>6.449193199405169</v>
      </c>
      <c r="W14" s="56">
        <f t="shared" si="2"/>
        <v>8.872600316390642</v>
      </c>
      <c r="X14" s="48"/>
    </row>
    <row r="15" spans="2:24" ht="12.75">
      <c r="B15" s="42"/>
      <c r="C15" s="49" t="s">
        <v>25</v>
      </c>
      <c r="D15" s="50">
        <f>MIG!D15+FMG!D15+'NDPG 6'!D15+'NDPG 7'!D15+MSIG!D15+PTIS!D15+RTIG!D15+EPWP!D15+'INEP 6'!D15+'INEP 7'!D15+'EDSM 6'!D15+'EDSM 7'!D15+RBI!D15+'WSOS 6'!D15+'WSOS 7'!D15+RHIG!D15</f>
        <v>1895603100</v>
      </c>
      <c r="E15" s="50">
        <f>MIG!E15+FMG!E15+'NDPG 6'!E15+'NDPG 7'!E15+MSIG!E15+PTIS!E15+RTIG!E15+EPWP!E15+'INEP 6'!E15+'INEP 7'!E15+'EDSM 6'!E15+'EDSM 7'!E15+RBI!E15+'WSOS 6'!E15+'WSOS 7'!E15+RHIG!E15</f>
        <v>0</v>
      </c>
      <c r="F15" s="50">
        <f>MIG!F15+FMG!F15+'NDPG 6'!F15+'NDPG 7'!F15+MSIG!F15+PTIS!F15+RTIG!F15+EPWP!F15+'INEP 6'!F15+'INEP 7'!F15+'EDSM 6'!F15+'EDSM 7'!F15+RBI!F15+'WSOS 6'!F15+'WSOS 7'!F15+RHIG!F15</f>
        <v>0</v>
      </c>
      <c r="G15" s="50">
        <f>MIG!G15+FMG!G15+'NDPG 6'!G15+'NDPG 7'!G15+MSIG!G15+PTIS!G15+RTIG!G15+EPWP!G15+'INEP 6'!G15+'INEP 7'!G15+'EDSM 6'!G15+'EDSM 7'!G15+RBI!G15+'WSOS 6'!G15+'WSOS 7'!G15+RHIG!G15</f>
        <v>1895603100</v>
      </c>
      <c r="H15" s="50">
        <f>MIG!H15+FMG!H15+'NDPG 6'!H15+'NDPG 7'!H15+MSIG!H15+PTIS!H15+RTIG!H15+EPWP!H15+'INEP 6'!H15+'INEP 7'!H15+'EDSM 6'!H15+'EDSM 7'!H15+RBI!H15+'WSOS 6'!H15+'WSOS 7'!H15+RHIG!H15</f>
        <v>740094100</v>
      </c>
      <c r="I15" s="50">
        <f>MIG!I15+FMG!I15+'NDPG 6'!I15+'NDPG 7'!I15+MSIG!I15+PTIS!I15+RTIG!I15+EPWP!I15+'INEP 6'!I15+'INEP 7'!I15+'EDSM 6'!I15+'EDSM 7'!I15+RBI!I15+'WSOS 6'!I15+'WSOS 7'!I15+RHIG!I15</f>
        <v>581261000</v>
      </c>
      <c r="J15" s="50">
        <f>MIG!J15+FMG!J15+'NDPG 6'!J15+'NDPG 7'!J15+MSIG!J15+PTIS!J15+RTIG!J15+EPWP!J15+'INEP 6'!J15+'INEP 7'!J15+'EDSM 6'!J15+'EDSM 7'!J15+RBI!J15+'WSOS 6'!J15+'WSOS 7'!J15+RHIG!J15</f>
        <v>192641000</v>
      </c>
      <c r="K15" s="50">
        <f>MIG!K15+FMG!K15+'NDPG 6'!K15+'NDPG 7'!K15+MSIG!K15+PTIS!K15+RTIG!K15+EPWP!K15+'INEP 6'!K15+'INEP 7'!K15+'EDSM 6'!K15+'EDSM 7'!K15+RBI!K15+'WSOS 6'!K15+'WSOS 7'!K15+RHIG!K15</f>
        <v>134906965</v>
      </c>
      <c r="L15" s="50">
        <f>MIG!L15+FMG!L15+'NDPG 6'!L15+'NDPG 7'!L15+MSIG!L15+PTIS!L15+RTIG!L15+EPWP!L15+'INEP 6'!L15+'INEP 7'!L15+'EDSM 6'!L15+'EDSM 7'!L15+RBI!L15+'WSOS 6'!L15+'WSOS 7'!L15+RHIG!L15</f>
        <v>0</v>
      </c>
      <c r="M15" s="50">
        <f>MIG!M15+FMG!M15+'NDPG 6'!M15+'NDPG 7'!M15+MSIG!M15+PTIS!M15+RTIG!M15+EPWP!M15+'INEP 6'!M15+'INEP 7'!M15+'EDSM 6'!M15+'EDSM 7'!M15+RBI!M15+'WSOS 6'!M15+'WSOS 7'!M15+RHIG!M15</f>
        <v>0</v>
      </c>
      <c r="N15" s="50">
        <f>MIG!N15+FMG!N15+'NDPG 6'!N15+'NDPG 7'!N15+MSIG!N15+PTIS!N15+RTIG!N15+EPWP!N15+'INEP 6'!N15+'INEP 7'!N15+'EDSM 6'!N15+'EDSM 7'!N15+RBI!N15+'WSOS 6'!N15+'WSOS 7'!N15+RHIG!N15</f>
        <v>0</v>
      </c>
      <c r="O15" s="50">
        <f>MIG!O15+FMG!O15+'NDPG 6'!O15+'NDPG 7'!O15+MSIG!O15+PTIS!O15+RTIG!O15+EPWP!O15+'INEP 6'!O15+'INEP 7'!O15+'EDSM 6'!O15+'EDSM 7'!O15+RBI!O15+'WSOS 6'!O15+'WSOS 7'!O15+RHIG!O15</f>
        <v>0</v>
      </c>
      <c r="P15" s="50">
        <f>MIG!P15+FMG!P15+'NDPG 6'!P15+'NDPG 7'!P15+MSIG!P15+PTIS!P15+RTIG!P15+EPWP!P15+'INEP 6'!P15+'INEP 7'!P15+'EDSM 6'!P15+'EDSM 7'!P15+RBI!P15+'WSOS 6'!P15+'WSOS 7'!P15+RHIG!P15</f>
        <v>0</v>
      </c>
      <c r="Q15" s="50">
        <f>MIG!Q15+FMG!Q15+'NDPG 6'!Q15+'NDPG 7'!Q15+MSIG!Q15+PTIS!Q15+RTIG!Q15+EPWP!Q15+'INEP 6'!Q15+'INEP 7'!Q15+'EDSM 6'!Q15+'EDSM 7'!Q15+RBI!Q15+'WSOS 6'!Q15+'WSOS 7'!Q15+RHIG!Q15</f>
        <v>0</v>
      </c>
      <c r="R15" s="50">
        <f>MIG!R15+FMG!R15+'NDPG 6'!R15+'NDPG 7'!R15+MSIG!R15+PTIS!R15+RTIG!R15+EPWP!R15+'INEP 6'!R15+'INEP 7'!R15+'EDSM 6'!R15+'EDSM 7'!R15+RBI!R15+'WSOS 6'!R15+'WSOS 7'!R15+RHIG!R15</f>
        <v>192641000</v>
      </c>
      <c r="S15" s="50">
        <f>MIG!S15+FMG!S15+'NDPG 6'!S15+'NDPG 7'!S15+MSIG!S15+PTIS!S15+RTIG!S15+EPWP!S15+'INEP 6'!S15+'INEP 7'!S15+'EDSM 6'!S15+'EDSM 7'!S15+RBI!S15+'WSOS 6'!S15+'WSOS 7'!S15+RHIG!S15</f>
        <v>134906965</v>
      </c>
      <c r="T15" s="53" t="str">
        <f t="shared" si="0"/>
        <v>-</v>
      </c>
      <c r="U15" s="54" t="str">
        <f t="shared" si="0"/>
        <v>-</v>
      </c>
      <c r="V15" s="55">
        <f t="shared" si="1"/>
        <v>10.162517670497586</v>
      </c>
      <c r="W15" s="56">
        <f t="shared" si="2"/>
        <v>7.116836061304184</v>
      </c>
      <c r="X15" s="48"/>
    </row>
    <row r="16" spans="2:24" ht="12.75">
      <c r="B16" s="42"/>
      <c r="C16" s="49" t="s">
        <v>26</v>
      </c>
      <c r="D16" s="50">
        <f>MIG!D16+FMG!D16+'NDPG 6'!D16+'NDPG 7'!D16+MSIG!D16+PTIS!D16+RTIG!D16+EPWP!D16+'INEP 6'!D16+'INEP 7'!D16+'EDSM 6'!D16+'EDSM 7'!D16+RBI!D16+'WSOS 6'!D16+'WSOS 7'!D16+RHIG!D16</f>
        <v>2658107800</v>
      </c>
      <c r="E16" s="50">
        <f>MIG!E16+FMG!E16+'NDPG 6'!E16+'NDPG 7'!E16+MSIG!E16+PTIS!E16+RTIG!E16+EPWP!E16+'INEP 6'!E16+'INEP 7'!E16+'EDSM 6'!E16+'EDSM 7'!E16+RBI!E16+'WSOS 6'!E16+'WSOS 7'!E16+RHIG!E16</f>
        <v>0</v>
      </c>
      <c r="F16" s="50">
        <f>MIG!F16+FMG!F16+'NDPG 6'!F16+'NDPG 7'!F16+MSIG!F16+PTIS!F16+RTIG!F16+EPWP!F16+'INEP 6'!F16+'INEP 7'!F16+'EDSM 6'!F16+'EDSM 7'!F16+RBI!F16+'WSOS 6'!F16+'WSOS 7'!F16+RHIG!F16</f>
        <v>0</v>
      </c>
      <c r="G16" s="50">
        <f>MIG!G16+FMG!G16+'NDPG 6'!G16+'NDPG 7'!G16+MSIG!G16+PTIS!G16+RTIG!G16+EPWP!G16+'INEP 6'!G16+'INEP 7'!G16+'EDSM 6'!G16+'EDSM 7'!G16+RBI!G16+'WSOS 6'!G16+'WSOS 7'!G16+RHIG!G16</f>
        <v>2658107800</v>
      </c>
      <c r="H16" s="50">
        <f>MIG!H16+FMG!H16+'NDPG 6'!H16+'NDPG 7'!H16+MSIG!H16+PTIS!H16+RTIG!H16+EPWP!H16+'INEP 6'!H16+'INEP 7'!H16+'EDSM 6'!H16+'EDSM 7'!H16+RBI!H16+'WSOS 6'!H16+'WSOS 7'!H16+RHIG!H16</f>
        <v>2027863000</v>
      </c>
      <c r="I16" s="50">
        <f>MIG!I16+FMG!I16+'NDPG 6'!I16+'NDPG 7'!I16+MSIG!I16+PTIS!I16+RTIG!I16+EPWP!I16+'INEP 6'!I16+'INEP 7'!I16+'EDSM 6'!I16+'EDSM 7'!I16+RBI!I16+'WSOS 6'!I16+'WSOS 7'!I16+RHIG!I16</f>
        <v>1953244000</v>
      </c>
      <c r="J16" s="50">
        <f>MIG!J16+FMG!J16+'NDPG 6'!J16+'NDPG 7'!J16+MSIG!J16+PTIS!J16+RTIG!J16+EPWP!J16+'INEP 6'!J16+'INEP 7'!J16+'EDSM 6'!J16+'EDSM 7'!J16+RBI!J16+'WSOS 6'!J16+'WSOS 7'!J16+RHIG!J16</f>
        <v>216999000</v>
      </c>
      <c r="K16" s="50">
        <f>MIG!K16+FMG!K16+'NDPG 6'!K16+'NDPG 7'!K16+MSIG!K16+PTIS!K16+RTIG!K16+EPWP!K16+'INEP 6'!K16+'INEP 7'!K16+'EDSM 6'!K16+'EDSM 7'!K16+RBI!K16+'WSOS 6'!K16+'WSOS 7'!K16+RHIG!K16</f>
        <v>190278875</v>
      </c>
      <c r="L16" s="50">
        <f>MIG!L16+FMG!L16+'NDPG 6'!L16+'NDPG 7'!L16+MSIG!L16+PTIS!L16+RTIG!L16+EPWP!L16+'INEP 6'!L16+'INEP 7'!L16+'EDSM 6'!L16+'EDSM 7'!L16+RBI!L16+'WSOS 6'!L16+'WSOS 7'!L16+RHIG!L16</f>
        <v>0</v>
      </c>
      <c r="M16" s="50">
        <f>MIG!M16+FMG!M16+'NDPG 6'!M16+'NDPG 7'!M16+MSIG!M16+PTIS!M16+RTIG!M16+EPWP!M16+'INEP 6'!M16+'INEP 7'!M16+'EDSM 6'!M16+'EDSM 7'!M16+RBI!M16+'WSOS 6'!M16+'WSOS 7'!M16+RHIG!M16</f>
        <v>0</v>
      </c>
      <c r="N16" s="50">
        <f>MIG!N16+FMG!N16+'NDPG 6'!N16+'NDPG 7'!N16+MSIG!N16+PTIS!N16+RTIG!N16+EPWP!N16+'INEP 6'!N16+'INEP 7'!N16+'EDSM 6'!N16+'EDSM 7'!N16+RBI!N16+'WSOS 6'!N16+'WSOS 7'!N16+RHIG!N16</f>
        <v>0</v>
      </c>
      <c r="O16" s="50">
        <f>MIG!O16+FMG!O16+'NDPG 6'!O16+'NDPG 7'!O16+MSIG!O16+PTIS!O16+RTIG!O16+EPWP!O16+'INEP 6'!O16+'INEP 7'!O16+'EDSM 6'!O16+'EDSM 7'!O16+RBI!O16+'WSOS 6'!O16+'WSOS 7'!O16+RHIG!O16</f>
        <v>0</v>
      </c>
      <c r="P16" s="50">
        <f>MIG!P16+FMG!P16+'NDPG 6'!P16+'NDPG 7'!P16+MSIG!P16+PTIS!P16+RTIG!P16+EPWP!P16+'INEP 6'!P16+'INEP 7'!P16+'EDSM 6'!P16+'EDSM 7'!P16+RBI!P16+'WSOS 6'!P16+'WSOS 7'!P16+RHIG!P16</f>
        <v>0</v>
      </c>
      <c r="Q16" s="50">
        <f>MIG!Q16+FMG!Q16+'NDPG 6'!Q16+'NDPG 7'!Q16+MSIG!Q16+PTIS!Q16+RTIG!Q16+EPWP!Q16+'INEP 6'!Q16+'INEP 7'!Q16+'EDSM 6'!Q16+'EDSM 7'!Q16+RBI!Q16+'WSOS 6'!Q16+'WSOS 7'!Q16+RHIG!Q16</f>
        <v>0</v>
      </c>
      <c r="R16" s="50">
        <f>MIG!R16+FMG!R16+'NDPG 6'!R16+'NDPG 7'!R16+MSIG!R16+PTIS!R16+RTIG!R16+EPWP!R16+'INEP 6'!R16+'INEP 7'!R16+'EDSM 6'!R16+'EDSM 7'!R16+RBI!R16+'WSOS 6'!R16+'WSOS 7'!R16+RHIG!R16</f>
        <v>216999000</v>
      </c>
      <c r="S16" s="50">
        <f>MIG!S16+FMG!S16+'NDPG 6'!S16+'NDPG 7'!S16+MSIG!S16+PTIS!S16+RTIG!S16+EPWP!S16+'INEP 6'!S16+'INEP 7'!S16+'EDSM 6'!S16+'EDSM 7'!S16+RBI!S16+'WSOS 6'!S16+'WSOS 7'!S16+RHIG!S16</f>
        <v>190278875</v>
      </c>
      <c r="T16" s="53" t="str">
        <f t="shared" si="0"/>
        <v>-</v>
      </c>
      <c r="U16" s="54" t="str">
        <f t="shared" si="0"/>
        <v>-</v>
      </c>
      <c r="V16" s="55">
        <f t="shared" si="1"/>
        <v>8.163664393144627</v>
      </c>
      <c r="W16" s="56">
        <f t="shared" si="2"/>
        <v>7.158433341191054</v>
      </c>
      <c r="X16" s="48"/>
    </row>
    <row r="17" spans="2:24" ht="12.75">
      <c r="B17" s="42"/>
      <c r="C17" s="49" t="s">
        <v>42</v>
      </c>
      <c r="D17" s="50"/>
      <c r="E17" s="50">
        <v>0</v>
      </c>
      <c r="F17" s="50">
        <v>0</v>
      </c>
      <c r="G17" s="50"/>
      <c r="H17" s="50"/>
      <c r="I17" s="50"/>
      <c r="J17" s="91">
        <v>0</v>
      </c>
      <c r="K17" s="92">
        <v>0</v>
      </c>
      <c r="L17" s="91">
        <v>0</v>
      </c>
      <c r="M17" s="92">
        <v>0</v>
      </c>
      <c r="N17" s="57"/>
      <c r="O17" s="58"/>
      <c r="P17" s="57"/>
      <c r="Q17" s="58"/>
      <c r="R17" s="60"/>
      <c r="S17" s="61"/>
      <c r="T17" s="53" t="str">
        <f aca="true" t="shared" si="3" ref="T17:U19">IF(J17=0," ",(L17-J17)/J17)</f>
        <v> </v>
      </c>
      <c r="U17" s="54" t="str">
        <f t="shared" si="3"/>
        <v> </v>
      </c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91"/>
      <c r="I18" s="92"/>
      <c r="J18" s="91"/>
      <c r="K18" s="92"/>
      <c r="L18" s="60"/>
      <c r="M18" s="61"/>
      <c r="N18" s="57"/>
      <c r="O18" s="58"/>
      <c r="P18" s="57"/>
      <c r="Q18" s="58"/>
      <c r="R18" s="60"/>
      <c r="S18" s="61"/>
      <c r="T18" s="53" t="str">
        <f t="shared" si="3"/>
        <v> </v>
      </c>
      <c r="U18" s="54" t="str">
        <f t="shared" si="3"/>
        <v> </v>
      </c>
      <c r="V18" s="59" t="str">
        <f>IF(G18=0," ",(L18/G18))</f>
        <v> </v>
      </c>
      <c r="W18" s="54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93"/>
      <c r="I19" s="92"/>
      <c r="J19" s="91"/>
      <c r="K19" s="92"/>
      <c r="L19" s="68"/>
      <c r="M19" s="69"/>
      <c r="N19" s="66"/>
      <c r="O19" s="67"/>
      <c r="P19" s="66"/>
      <c r="Q19" s="67"/>
      <c r="R19" s="68"/>
      <c r="S19" s="69"/>
      <c r="T19" s="53" t="str">
        <f t="shared" si="3"/>
        <v> </v>
      </c>
      <c r="U19" s="54" t="str">
        <f t="shared" si="3"/>
        <v> </v>
      </c>
      <c r="V19" s="59" t="str">
        <f>IF(G19=0," ",(L19/G19))</f>
        <v> </v>
      </c>
      <c r="W19" s="94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SUM(D8:D19)</f>
        <v>24245528950</v>
      </c>
      <c r="E20" s="73">
        <f aca="true" t="shared" si="4" ref="E20:O20">SUM(E8:E19)</f>
        <v>0</v>
      </c>
      <c r="F20" s="73">
        <f t="shared" si="4"/>
        <v>0</v>
      </c>
      <c r="G20" s="73">
        <f t="shared" si="4"/>
        <v>24245528950</v>
      </c>
      <c r="H20" s="73">
        <f t="shared" si="4"/>
        <v>11484624350</v>
      </c>
      <c r="I20" s="73">
        <f t="shared" si="4"/>
        <v>8715644000</v>
      </c>
      <c r="J20" s="73">
        <f t="shared" si="4"/>
        <v>2614789000</v>
      </c>
      <c r="K20" s="73">
        <f t="shared" si="4"/>
        <v>2466509815</v>
      </c>
      <c r="L20" s="73">
        <f t="shared" si="4"/>
        <v>0</v>
      </c>
      <c r="M20" s="73">
        <f t="shared" si="4"/>
        <v>0</v>
      </c>
      <c r="N20" s="73">
        <f t="shared" si="4"/>
        <v>0</v>
      </c>
      <c r="O20" s="73">
        <f t="shared" si="4"/>
        <v>0</v>
      </c>
      <c r="P20" s="95">
        <f>SUM(P8:P19)</f>
        <v>0</v>
      </c>
      <c r="Q20" s="76">
        <f>SUM(Q8:Q19)</f>
        <v>0</v>
      </c>
      <c r="R20" s="73">
        <f>SUM(R8:R16)</f>
        <v>2614789000</v>
      </c>
      <c r="S20" s="77">
        <f>SUM(S8:S16)</f>
        <v>2466509815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10.784623447037644</v>
      </c>
      <c r="W20" s="82">
        <f>IF($G20=0,0,($S20/$G20)*100)</f>
        <v>10.17305013261012</v>
      </c>
      <c r="X20" s="83"/>
    </row>
    <row r="21" spans="2:24" ht="13.5" thickBot="1">
      <c r="B21" s="84"/>
      <c r="C21" s="85"/>
      <c r="D21" s="96"/>
      <c r="E21" s="96"/>
      <c r="F21" s="96"/>
      <c r="G21" s="96"/>
      <c r="H21" s="96"/>
      <c r="I21" s="9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9" ht="13.5" thickTop="1">
      <c r="B22" s="7" t="s">
        <v>28</v>
      </c>
      <c r="C22" s="7" t="s">
        <v>29</v>
      </c>
      <c r="D22" s="97"/>
      <c r="E22" s="97"/>
      <c r="G22" s="97"/>
      <c r="H22" s="97"/>
      <c r="I22" s="97"/>
    </row>
    <row r="23" spans="1:254" s="15" customFormat="1" ht="12.75">
      <c r="A23" s="88"/>
      <c r="B23" s="7" t="s">
        <v>30</v>
      </c>
      <c r="C23" s="7" t="s">
        <v>31</v>
      </c>
      <c r="D23" s="7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6">T23</f>
        <v>0</v>
      </c>
      <c r="IT23" s="90">
        <f t="shared" si="5"/>
        <v>0</v>
      </c>
    </row>
    <row r="24" spans="1:254" s="15" customFormat="1" ht="12.75">
      <c r="A24" s="88"/>
      <c r="B24" s="7" t="s">
        <v>32</v>
      </c>
      <c r="C24" s="7" t="s">
        <v>33</v>
      </c>
      <c r="D24" s="7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34</v>
      </c>
      <c r="C25" s="7" t="s">
        <v>35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36</v>
      </c>
      <c r="C26" s="7" t="s">
        <v>37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2:3" ht="12.75">
      <c r="B27" s="7"/>
      <c r="C27" s="7" t="s">
        <v>43</v>
      </c>
    </row>
    <row r="28" spans="2:6" ht="12.75">
      <c r="B28" s="7" t="s">
        <v>44</v>
      </c>
      <c r="C28" s="7" t="s">
        <v>38</v>
      </c>
      <c r="D28" s="7"/>
      <c r="E28" s="7"/>
      <c r="F28" s="7"/>
    </row>
    <row r="29" spans="2:6" ht="12.75">
      <c r="B29" s="7" t="s">
        <v>40</v>
      </c>
      <c r="C29" s="7"/>
      <c r="D29" s="7"/>
      <c r="E29" s="7"/>
      <c r="F29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1">
      <selection activeCell="H16" sqref="H16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65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'[1]Summary'!B27</f>
        <v>220189000</v>
      </c>
      <c r="E8" s="50">
        <f>'[1]Summary'!C27</f>
        <v>0</v>
      </c>
      <c r="F8" s="50">
        <f>'[1]Summary'!D27</f>
        <v>0</v>
      </c>
      <c r="G8" s="50">
        <f>'[1]Summary'!E27</f>
        <v>220189000</v>
      </c>
      <c r="H8" s="50">
        <f>'[1]Summary'!F27</f>
        <v>135939000</v>
      </c>
      <c r="I8" s="50">
        <f>'[1]Summary'!G27</f>
        <v>110939000</v>
      </c>
      <c r="J8" s="50">
        <f>'[1]Summary'!H27</f>
        <v>26547000</v>
      </c>
      <c r="K8" s="50">
        <f>'[1]Summary'!I27</f>
        <v>35146586</v>
      </c>
      <c r="L8" s="50">
        <f>'[1]Summary'!J27</f>
        <v>0</v>
      </c>
      <c r="M8" s="50">
        <f>'[1]Summary'!K27</f>
        <v>0</v>
      </c>
      <c r="N8" s="50">
        <f>'[1]Summary'!L27</f>
        <v>0</v>
      </c>
      <c r="O8" s="50">
        <f>'[1]Summary'!M27</f>
        <v>0</v>
      </c>
      <c r="P8" s="50">
        <f>'[1]Summary'!N27</f>
        <v>0</v>
      </c>
      <c r="Q8" s="50">
        <f>'[1]Summary'!O27</f>
        <v>0</v>
      </c>
      <c r="R8" s="50">
        <f>'[1]Summary'!P27</f>
        <v>26547000</v>
      </c>
      <c r="S8" s="50">
        <f>'[1]Summary'!Q27</f>
        <v>35146586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12.056460586132822</v>
      </c>
      <c r="W8" s="56">
        <f>IF($G8=0,0,($S8/$G8)*100)</f>
        <v>15.962008093047336</v>
      </c>
      <c r="X8" s="48"/>
    </row>
    <row r="9" spans="2:24" ht="12.75">
      <c r="B9" s="42"/>
      <c r="C9" s="49" t="s">
        <v>19</v>
      </c>
      <c r="D9" s="50">
        <f>'[5]Summary'!B27</f>
        <v>70000000</v>
      </c>
      <c r="E9" s="50">
        <f>'[5]Summary'!C27</f>
        <v>0</v>
      </c>
      <c r="F9" s="50">
        <f>'[5]Summary'!D27</f>
        <v>0</v>
      </c>
      <c r="G9" s="50">
        <f>'[5]Summary'!E27</f>
        <v>70000000</v>
      </c>
      <c r="H9" s="50">
        <f>'[5]Summary'!F27</f>
        <v>38423000</v>
      </c>
      <c r="I9" s="50">
        <f>'[5]Summary'!G27</f>
        <v>36840000</v>
      </c>
      <c r="J9" s="50">
        <f>'[5]Summary'!H27</f>
        <v>4208000</v>
      </c>
      <c r="K9" s="50">
        <f>'[5]Summary'!I27</f>
        <v>13531799</v>
      </c>
      <c r="L9" s="50">
        <f>'[5]Summary'!J27</f>
        <v>0</v>
      </c>
      <c r="M9" s="50">
        <f>'[5]Summary'!K27</f>
        <v>0</v>
      </c>
      <c r="N9" s="50">
        <f>'[5]Summary'!L27</f>
        <v>0</v>
      </c>
      <c r="O9" s="50">
        <f>'[5]Summary'!M27</f>
        <v>0</v>
      </c>
      <c r="P9" s="50">
        <f>'[5]Summary'!N27</f>
        <v>0</v>
      </c>
      <c r="Q9" s="50">
        <f>'[5]Summary'!O27</f>
        <v>0</v>
      </c>
      <c r="R9" s="50">
        <f>'[5]Summary'!P27</f>
        <v>4208000</v>
      </c>
      <c r="S9" s="50">
        <f>'[5]Summary'!Q27</f>
        <v>13531799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6.011428571428572</v>
      </c>
      <c r="W9" s="56">
        <f aca="true" t="shared" si="2" ref="W9:W16">IF($G9=0,0,($S9/$G9)*100)</f>
        <v>19.331141428571428</v>
      </c>
      <c r="X9" s="48"/>
    </row>
    <row r="10" spans="2:24" ht="12.75">
      <c r="B10" s="42"/>
      <c r="C10" s="49" t="s">
        <v>20</v>
      </c>
      <c r="D10" s="50">
        <f>'[6]Summary'!B27</f>
        <v>186000000</v>
      </c>
      <c r="E10" s="50">
        <f>'[6]Summary'!C27</f>
        <v>0</v>
      </c>
      <c r="F10" s="50">
        <f>'[6]Summary'!D27</f>
        <v>0</v>
      </c>
      <c r="G10" s="50">
        <f>'[6]Summary'!E27</f>
        <v>186000000</v>
      </c>
      <c r="H10" s="50">
        <f>'[6]Summary'!F27</f>
        <v>142520000</v>
      </c>
      <c r="I10" s="50">
        <f>'[6]Summary'!G27</f>
        <v>142520000</v>
      </c>
      <c r="J10" s="50">
        <f>'[6]Summary'!H27</f>
        <v>131922000</v>
      </c>
      <c r="K10" s="50">
        <f>'[6]Summary'!I27</f>
        <v>18900320</v>
      </c>
      <c r="L10" s="50">
        <f>'[6]Summary'!J27</f>
        <v>0</v>
      </c>
      <c r="M10" s="50">
        <f>'[6]Summary'!K27</f>
        <v>0</v>
      </c>
      <c r="N10" s="50">
        <f>'[6]Summary'!L27</f>
        <v>0</v>
      </c>
      <c r="O10" s="50">
        <f>'[6]Summary'!M27</f>
        <v>0</v>
      </c>
      <c r="P10" s="50">
        <f>'[6]Summary'!N27</f>
        <v>0</v>
      </c>
      <c r="Q10" s="50">
        <f>'[6]Summary'!O27</f>
        <v>0</v>
      </c>
      <c r="R10" s="50">
        <f>'[6]Summary'!P27</f>
        <v>131922000</v>
      </c>
      <c r="S10" s="50">
        <f>'[6]Summary'!Q27</f>
        <v>18900320</v>
      </c>
      <c r="T10" s="53" t="str">
        <f t="shared" si="0"/>
        <v>-</v>
      </c>
      <c r="U10" s="54" t="str">
        <f t="shared" si="0"/>
        <v>-</v>
      </c>
      <c r="V10" s="55">
        <f t="shared" si="1"/>
        <v>70.9258064516129</v>
      </c>
      <c r="W10" s="56">
        <f t="shared" si="2"/>
        <v>10.161462365591397</v>
      </c>
      <c r="X10" s="48"/>
    </row>
    <row r="11" spans="2:24" ht="12.75">
      <c r="B11" s="42"/>
      <c r="C11" s="49" t="s">
        <v>21</v>
      </c>
      <c r="D11" s="50">
        <f>'[2]Summary'!B27</f>
        <v>258319000</v>
      </c>
      <c r="E11" s="50">
        <f>'[2]Summary'!C27</f>
        <v>0</v>
      </c>
      <c r="F11" s="50">
        <f>'[2]Summary'!D27</f>
        <v>0</v>
      </c>
      <c r="G11" s="50">
        <f>'[2]Summary'!E27</f>
        <v>258319000</v>
      </c>
      <c r="H11" s="50">
        <f>'[2]Summary'!F27</f>
        <v>68060000</v>
      </c>
      <c r="I11" s="50">
        <f>'[2]Summary'!G27</f>
        <v>23860000</v>
      </c>
      <c r="J11" s="50">
        <f>'[2]Summary'!H27</f>
        <v>0</v>
      </c>
      <c r="K11" s="50">
        <f>'[2]Summary'!I27</f>
        <v>30577701</v>
      </c>
      <c r="L11" s="50">
        <f>'[2]Summary'!J27</f>
        <v>0</v>
      </c>
      <c r="M11" s="50">
        <f>'[2]Summary'!K27</f>
        <v>0</v>
      </c>
      <c r="N11" s="50">
        <f>'[2]Summary'!L27</f>
        <v>0</v>
      </c>
      <c r="O11" s="50">
        <f>'[2]Summary'!M27</f>
        <v>0</v>
      </c>
      <c r="P11" s="50">
        <f>'[2]Summary'!N27</f>
        <v>0</v>
      </c>
      <c r="Q11" s="50">
        <f>'[2]Summary'!O27</f>
        <v>0</v>
      </c>
      <c r="R11" s="50">
        <f>'[2]Summary'!P27</f>
        <v>0</v>
      </c>
      <c r="S11" s="50">
        <f>'[2]Summary'!Q27</f>
        <v>30577701</v>
      </c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11.83718619226615</v>
      </c>
      <c r="X11" s="48"/>
    </row>
    <row r="12" spans="2:24" ht="12.75">
      <c r="B12" s="42"/>
      <c r="C12" s="49" t="s">
        <v>22</v>
      </c>
      <c r="D12" s="50">
        <f>'[3]Summary'!B27</f>
        <v>114400000</v>
      </c>
      <c r="E12" s="50">
        <f>'[3]Summary'!C27</f>
        <v>0</v>
      </c>
      <c r="F12" s="50">
        <f>'[3]Summary'!D27</f>
        <v>0</v>
      </c>
      <c r="G12" s="50">
        <f>'[3]Summary'!E27</f>
        <v>114400000</v>
      </c>
      <c r="H12" s="50">
        <f>'[3]Summary'!F27</f>
        <v>60936000</v>
      </c>
      <c r="I12" s="50">
        <f>'[3]Summary'!G27</f>
        <v>57018000</v>
      </c>
      <c r="J12" s="50">
        <f>'[3]Summary'!H27</f>
        <v>6402000</v>
      </c>
      <c r="K12" s="50">
        <f>'[3]Summary'!I27</f>
        <v>18727861</v>
      </c>
      <c r="L12" s="50">
        <f>'[3]Summary'!J27</f>
        <v>0</v>
      </c>
      <c r="M12" s="50">
        <f>'[3]Summary'!K27</f>
        <v>0</v>
      </c>
      <c r="N12" s="50">
        <f>'[3]Summary'!L27</f>
        <v>0</v>
      </c>
      <c r="O12" s="50">
        <f>'[3]Summary'!M27</f>
        <v>0</v>
      </c>
      <c r="P12" s="50">
        <f>'[3]Summary'!N27</f>
        <v>0</v>
      </c>
      <c r="Q12" s="50">
        <f>'[3]Summary'!O27</f>
        <v>0</v>
      </c>
      <c r="R12" s="50">
        <f>'[3]Summary'!P27</f>
        <v>6402000</v>
      </c>
      <c r="S12" s="50">
        <f>'[3]Summary'!Q27</f>
        <v>18727861</v>
      </c>
      <c r="T12" s="53" t="str">
        <f t="shared" si="0"/>
        <v>-</v>
      </c>
      <c r="U12" s="54" t="str">
        <f t="shared" si="0"/>
        <v>-</v>
      </c>
      <c r="V12" s="55">
        <f t="shared" si="1"/>
        <v>5.596153846153846</v>
      </c>
      <c r="W12" s="56">
        <f t="shared" si="2"/>
        <v>16.370507867132865</v>
      </c>
      <c r="X12" s="48"/>
    </row>
    <row r="13" spans="2:24" ht="12.75">
      <c r="B13" s="42"/>
      <c r="C13" s="49" t="s">
        <v>23</v>
      </c>
      <c r="D13" s="50">
        <f>'[7]Summary'!B27</f>
        <v>86999800</v>
      </c>
      <c r="E13" s="50">
        <f>'[7]Summary'!C27</f>
        <v>0</v>
      </c>
      <c r="F13" s="50">
        <f>'[7]Summary'!D27</f>
        <v>0</v>
      </c>
      <c r="G13" s="50">
        <f>'[7]Summary'!E27</f>
        <v>86999800</v>
      </c>
      <c r="H13" s="50">
        <f>'[7]Summary'!F27</f>
        <v>49459000</v>
      </c>
      <c r="I13" s="50">
        <f>'[7]Summary'!G27</f>
        <v>43518000</v>
      </c>
      <c r="J13" s="50">
        <f>'[7]Summary'!H27</f>
        <v>11154000</v>
      </c>
      <c r="K13" s="50">
        <f>'[7]Summary'!I27</f>
        <v>3748459</v>
      </c>
      <c r="L13" s="50">
        <f>'[7]Summary'!J27</f>
        <v>0</v>
      </c>
      <c r="M13" s="50">
        <f>'[7]Summary'!K27</f>
        <v>0</v>
      </c>
      <c r="N13" s="50">
        <f>'[7]Summary'!L27</f>
        <v>0</v>
      </c>
      <c r="O13" s="50">
        <f>'[7]Summary'!M27</f>
        <v>0</v>
      </c>
      <c r="P13" s="50">
        <f>'[7]Summary'!N27</f>
        <v>0</v>
      </c>
      <c r="Q13" s="50">
        <f>'[7]Summary'!O27</f>
        <v>0</v>
      </c>
      <c r="R13" s="50">
        <f>'[7]Summary'!P27</f>
        <v>11154000</v>
      </c>
      <c r="S13" s="50">
        <f>'[7]Summary'!Q27</f>
        <v>3748459</v>
      </c>
      <c r="T13" s="53" t="str">
        <f t="shared" si="0"/>
        <v>-</v>
      </c>
      <c r="U13" s="54" t="str">
        <f t="shared" si="0"/>
        <v>-</v>
      </c>
      <c r="V13" s="55">
        <f t="shared" si="1"/>
        <v>12.82071912808995</v>
      </c>
      <c r="W13" s="56">
        <f t="shared" si="2"/>
        <v>4.308583468007972</v>
      </c>
      <c r="X13" s="48"/>
    </row>
    <row r="14" spans="2:24" ht="12.75">
      <c r="B14" s="42"/>
      <c r="C14" s="49" t="s">
        <v>24</v>
      </c>
      <c r="D14" s="50">
        <f>'[8]Summary'!B27</f>
        <v>46612000</v>
      </c>
      <c r="E14" s="50">
        <f>'[8]Summary'!C27</f>
        <v>0</v>
      </c>
      <c r="F14" s="50">
        <f>'[8]Summary'!D27</f>
        <v>0</v>
      </c>
      <c r="G14" s="50">
        <f>'[8]Summary'!E27</f>
        <v>46612000</v>
      </c>
      <c r="H14" s="50">
        <f>'[8]Summary'!F27</f>
        <v>25136000</v>
      </c>
      <c r="I14" s="50">
        <f>'[8]Summary'!G27</f>
        <v>19406000</v>
      </c>
      <c r="J14" s="50">
        <f>'[8]Summary'!H27</f>
        <v>2379000</v>
      </c>
      <c r="K14" s="50">
        <f>'[8]Summary'!I27</f>
        <v>6984800</v>
      </c>
      <c r="L14" s="50">
        <f>'[8]Summary'!J27</f>
        <v>0</v>
      </c>
      <c r="M14" s="50">
        <f>'[8]Summary'!K27</f>
        <v>0</v>
      </c>
      <c r="N14" s="50">
        <f>'[8]Summary'!L27</f>
        <v>0</v>
      </c>
      <c r="O14" s="50">
        <f>'[8]Summary'!M27</f>
        <v>0</v>
      </c>
      <c r="P14" s="50">
        <f>'[8]Summary'!N27</f>
        <v>0</v>
      </c>
      <c r="Q14" s="50">
        <f>'[8]Summary'!O27</f>
        <v>0</v>
      </c>
      <c r="R14" s="50">
        <f>'[8]Summary'!P27</f>
        <v>2379000</v>
      </c>
      <c r="S14" s="50">
        <f>'[8]Summary'!Q27</f>
        <v>6984800</v>
      </c>
      <c r="T14" s="53" t="str">
        <f t="shared" si="0"/>
        <v>-</v>
      </c>
      <c r="U14" s="54" t="str">
        <f t="shared" si="0"/>
        <v>-</v>
      </c>
      <c r="V14" s="55">
        <f t="shared" si="1"/>
        <v>5.103835922080151</v>
      </c>
      <c r="W14" s="56">
        <f t="shared" si="2"/>
        <v>14.984982407963615</v>
      </c>
      <c r="X14" s="48"/>
    </row>
    <row r="15" spans="2:24" ht="12.75">
      <c r="B15" s="42"/>
      <c r="C15" s="49" t="s">
        <v>25</v>
      </c>
      <c r="D15" s="50">
        <f>'[4]Summary'!B27</f>
        <v>52000000</v>
      </c>
      <c r="E15" s="50">
        <f>'[4]Summary'!C27</f>
        <v>0</v>
      </c>
      <c r="F15" s="50">
        <f>'[4]Summary'!D27</f>
        <v>0</v>
      </c>
      <c r="G15" s="50">
        <f>'[4]Summary'!E27</f>
        <v>52000000</v>
      </c>
      <c r="H15" s="50">
        <f>'[4]Summary'!F27</f>
        <v>24712000</v>
      </c>
      <c r="I15" s="50">
        <f>'[4]Summary'!G27</f>
        <v>3735000</v>
      </c>
      <c r="J15" s="50">
        <f>'[4]Summary'!H27</f>
        <v>172000</v>
      </c>
      <c r="K15" s="50">
        <f>'[4]Summary'!I27</f>
        <v>2782079</v>
      </c>
      <c r="L15" s="50">
        <f>'[4]Summary'!J27</f>
        <v>0</v>
      </c>
      <c r="M15" s="50">
        <f>'[4]Summary'!K27</f>
        <v>0</v>
      </c>
      <c r="N15" s="50">
        <f>'[4]Summary'!L27</f>
        <v>0</v>
      </c>
      <c r="O15" s="50">
        <f>'[4]Summary'!M27</f>
        <v>0</v>
      </c>
      <c r="P15" s="50">
        <f>'[4]Summary'!N27</f>
        <v>0</v>
      </c>
      <c r="Q15" s="50">
        <f>'[4]Summary'!O27</f>
        <v>0</v>
      </c>
      <c r="R15" s="50">
        <f>'[4]Summary'!P27</f>
        <v>172000</v>
      </c>
      <c r="S15" s="50">
        <f>'[4]Summary'!Q27</f>
        <v>2782079</v>
      </c>
      <c r="T15" s="53" t="str">
        <f t="shared" si="0"/>
        <v>-</v>
      </c>
      <c r="U15" s="54" t="str">
        <f t="shared" si="0"/>
        <v>-</v>
      </c>
      <c r="V15" s="55">
        <f t="shared" si="1"/>
        <v>0.33076923076923076</v>
      </c>
      <c r="W15" s="56">
        <f t="shared" si="2"/>
        <v>5.350151923076923</v>
      </c>
      <c r="X15" s="48"/>
    </row>
    <row r="16" spans="2:24" ht="12.75">
      <c r="B16" s="42"/>
      <c r="C16" s="49" t="s">
        <v>26</v>
      </c>
      <c r="D16" s="50">
        <f>'[9]Summary'!B27</f>
        <v>62092000</v>
      </c>
      <c r="E16" s="50">
        <f>'[9]Summary'!C27</f>
        <v>0</v>
      </c>
      <c r="F16" s="50">
        <f>'[9]Summary'!D27</f>
        <v>0</v>
      </c>
      <c r="G16" s="50">
        <f>'[9]Summary'!E27</f>
        <v>62092000</v>
      </c>
      <c r="H16" s="50">
        <f>'[9]Summary'!F27</f>
        <v>48789000</v>
      </c>
      <c r="I16" s="50">
        <f>'[9]Summary'!G27</f>
        <v>47956000</v>
      </c>
      <c r="J16" s="50">
        <f>'[9]Summary'!H27</f>
        <v>14321000</v>
      </c>
      <c r="K16" s="50">
        <f>'[9]Summary'!I27</f>
        <v>4797959</v>
      </c>
      <c r="L16" s="50">
        <f>'[9]Summary'!J27</f>
        <v>0</v>
      </c>
      <c r="M16" s="50">
        <f>'[9]Summary'!K27</f>
        <v>0</v>
      </c>
      <c r="N16" s="50">
        <f>'[9]Summary'!L27</f>
        <v>0</v>
      </c>
      <c r="O16" s="50">
        <f>'[9]Summary'!M27</f>
        <v>0</v>
      </c>
      <c r="P16" s="50">
        <f>'[9]Summary'!N27</f>
        <v>0</v>
      </c>
      <c r="Q16" s="50">
        <f>'[9]Summary'!O27</f>
        <v>0</v>
      </c>
      <c r="R16" s="50">
        <f>'[9]Summary'!P27</f>
        <v>14321000</v>
      </c>
      <c r="S16" s="50">
        <f>'[9]Summary'!Q27</f>
        <v>4797959</v>
      </c>
      <c r="T16" s="53" t="str">
        <f t="shared" si="0"/>
        <v>-</v>
      </c>
      <c r="U16" s="54" t="str">
        <f t="shared" si="0"/>
        <v>-</v>
      </c>
      <c r="V16" s="55">
        <f t="shared" si="1"/>
        <v>23.064162855118212</v>
      </c>
      <c r="W16" s="56">
        <f t="shared" si="2"/>
        <v>7.727177414159635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1096611800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1096611800</v>
      </c>
      <c r="H20" s="74">
        <f t="shared" si="3"/>
        <v>593974000</v>
      </c>
      <c r="I20" s="75">
        <f t="shared" si="3"/>
        <v>485792000</v>
      </c>
      <c r="J20" s="74">
        <f t="shared" si="3"/>
        <v>197105000</v>
      </c>
      <c r="K20" s="75">
        <f>SUM(K8:K19)</f>
        <v>135197564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197105000</v>
      </c>
      <c r="S20" s="77">
        <f>SUM(S8:S19)</f>
        <v>135197564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17.973999550251055</v>
      </c>
      <c r="W20" s="82">
        <f>IF($G20=0,0,($S20/$G20)*100)</f>
        <v>12.328662157383315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B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66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'[1]Summary'!B28</f>
        <v>564756000</v>
      </c>
      <c r="E8" s="50">
        <f>'[1]Summary'!C28</f>
        <v>0</v>
      </c>
      <c r="F8" s="50">
        <f>'[1]Summary'!D28</f>
        <v>0</v>
      </c>
      <c r="G8" s="50">
        <f>'[1]Summary'!E28</f>
        <v>564756000</v>
      </c>
      <c r="H8" s="50">
        <f>'[1]Summary'!F28</f>
        <v>408557000</v>
      </c>
      <c r="I8" s="50">
        <f>'[1]Summary'!G28</f>
        <v>303248000</v>
      </c>
      <c r="J8" s="50">
        <f>'[1]Summary'!H28</f>
        <v>0</v>
      </c>
      <c r="K8" s="50">
        <f>'[1]Summary'!I28</f>
        <v>0</v>
      </c>
      <c r="L8" s="50">
        <f>'[1]Summary'!J28</f>
        <v>0</v>
      </c>
      <c r="M8" s="50">
        <f>'[1]Summary'!K28</f>
        <v>0</v>
      </c>
      <c r="N8" s="50">
        <f>'[1]Summary'!L28</f>
        <v>0</v>
      </c>
      <c r="O8" s="50">
        <f>'[1]Summary'!M28</f>
        <v>0</v>
      </c>
      <c r="P8" s="50">
        <f>'[1]Summary'!N28</f>
        <v>0</v>
      </c>
      <c r="Q8" s="50">
        <f>'[1]Summary'!O28</f>
        <v>0</v>
      </c>
      <c r="R8" s="50">
        <f>'[1]Summary'!P28</f>
        <v>0</v>
      </c>
      <c r="S8" s="50">
        <f>'[1]Summary'!Q28</f>
        <v>0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'[5]Summary'!B28</f>
        <v>24899000</v>
      </c>
      <c r="E9" s="50">
        <f>'[5]Summary'!C28</f>
        <v>0</v>
      </c>
      <c r="F9" s="50">
        <f>'[5]Summary'!D28</f>
        <v>0</v>
      </c>
      <c r="G9" s="50">
        <f>'[5]Summary'!E28</f>
        <v>24899000</v>
      </c>
      <c r="H9" s="50">
        <f>'[5]Summary'!F28</f>
        <v>12525000</v>
      </c>
      <c r="I9" s="50">
        <f>'[5]Summary'!G28</f>
        <v>5770000</v>
      </c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'[6]Summary'!B28</f>
        <v>144254000</v>
      </c>
      <c r="E10" s="50">
        <f>'[6]Summary'!C28</f>
        <v>0</v>
      </c>
      <c r="F10" s="50">
        <f>'[6]Summary'!D28</f>
        <v>0</v>
      </c>
      <c r="G10" s="50">
        <f>'[6]Summary'!E28</f>
        <v>144254000</v>
      </c>
      <c r="H10" s="50">
        <f>'[6]Summary'!F28</f>
        <v>35737000</v>
      </c>
      <c r="I10" s="50">
        <f>'[6]Summary'!G28</f>
        <v>23687000</v>
      </c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'[2]Summary'!B28</f>
        <v>431967000</v>
      </c>
      <c r="E11" s="50">
        <f>'[2]Summary'!C28</f>
        <v>0</v>
      </c>
      <c r="F11" s="50">
        <f>'[2]Summary'!D28</f>
        <v>0</v>
      </c>
      <c r="G11" s="50">
        <f>'[2]Summary'!E28</f>
        <v>431967000</v>
      </c>
      <c r="H11" s="50">
        <f>'[2]Summary'!F28</f>
        <v>200437000</v>
      </c>
      <c r="I11" s="50">
        <f>'[2]Summary'!G28</f>
        <v>122245000</v>
      </c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'[3]Summary'!B28</f>
        <v>184569000</v>
      </c>
      <c r="E12" s="50">
        <f>'[3]Summary'!C28</f>
        <v>0</v>
      </c>
      <c r="F12" s="50">
        <f>'[3]Summary'!D28</f>
        <v>0</v>
      </c>
      <c r="G12" s="50">
        <f>'[3]Summary'!E28</f>
        <v>184569000</v>
      </c>
      <c r="H12" s="50">
        <f>'[3]Summary'!F28</f>
        <v>89146000</v>
      </c>
      <c r="I12" s="50">
        <f>'[3]Summary'!G28</f>
        <v>50954000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'[7]Summary'!B28</f>
        <v>111485000</v>
      </c>
      <c r="E13" s="50">
        <f>'[7]Summary'!C28</f>
        <v>0</v>
      </c>
      <c r="F13" s="50">
        <f>'[7]Summary'!D28</f>
        <v>0</v>
      </c>
      <c r="G13" s="50">
        <f>'[7]Summary'!E28</f>
        <v>111485000</v>
      </c>
      <c r="H13" s="50">
        <f>'[7]Summary'!F28</f>
        <v>57097000</v>
      </c>
      <c r="I13" s="50">
        <f>'[7]Summary'!G28</f>
        <v>37860000</v>
      </c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'[8]Summary'!B28</f>
        <v>58095000</v>
      </c>
      <c r="E14" s="50">
        <f>'[8]Summary'!C28</f>
        <v>0</v>
      </c>
      <c r="F14" s="50">
        <f>'[8]Summary'!D28</f>
        <v>0</v>
      </c>
      <c r="G14" s="50">
        <f>'[8]Summary'!E28</f>
        <v>58095000</v>
      </c>
      <c r="H14" s="50">
        <f>'[8]Summary'!F28</f>
        <v>24854000</v>
      </c>
      <c r="I14" s="50">
        <f>'[8]Summary'!G28</f>
        <v>14834000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'[4]Summary'!B28</f>
        <v>127519000</v>
      </c>
      <c r="E15" s="50">
        <f>'[4]Summary'!C28</f>
        <v>0</v>
      </c>
      <c r="F15" s="50">
        <f>'[4]Summary'!D28</f>
        <v>0</v>
      </c>
      <c r="G15" s="50">
        <f>'[4]Summary'!E28</f>
        <v>127519000</v>
      </c>
      <c r="H15" s="50">
        <f>'[4]Summary'!F28</f>
        <v>78920000</v>
      </c>
      <c r="I15" s="50">
        <f>'[4]Summary'!G28</f>
        <v>38822000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'[9]Summary'!B28</f>
        <v>90269000</v>
      </c>
      <c r="E16" s="50">
        <f>'[9]Summary'!C28</f>
        <v>0</v>
      </c>
      <c r="F16" s="50">
        <f>'[9]Summary'!D28</f>
        <v>0</v>
      </c>
      <c r="G16" s="50">
        <f>'[9]Summary'!E28</f>
        <v>90269000</v>
      </c>
      <c r="H16" s="50">
        <f>'[9]Summary'!F28</f>
        <v>54152000</v>
      </c>
      <c r="I16" s="50">
        <f>'[9]Summary'!G28</f>
        <v>34774000</v>
      </c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1737813000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1737813000</v>
      </c>
      <c r="H20" s="74">
        <f t="shared" si="3"/>
        <v>961425000</v>
      </c>
      <c r="I20" s="75">
        <f t="shared" si="3"/>
        <v>632194000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67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'[1]Summary'!B30</f>
        <v>24000000</v>
      </c>
      <c r="E8" s="50">
        <f>'[1]Summary'!C30</f>
        <v>0</v>
      </c>
      <c r="F8" s="50">
        <f>'[1]Summary'!D30</f>
        <v>0</v>
      </c>
      <c r="G8" s="50">
        <f>'[1]Summary'!E30</f>
        <v>24000000</v>
      </c>
      <c r="H8" s="50">
        <f>'[1]Summary'!F30</f>
        <v>1000000</v>
      </c>
      <c r="I8" s="50">
        <f>'[1]Summary'!G30</f>
        <v>0</v>
      </c>
      <c r="J8" s="50">
        <f>'[1]Summary'!H30</f>
        <v>0</v>
      </c>
      <c r="K8" s="50">
        <f>'[1]Summary'!I30</f>
        <v>2163429</v>
      </c>
      <c r="L8" s="50">
        <f>'[1]Summary'!J30</f>
        <v>0</v>
      </c>
      <c r="M8" s="50">
        <f>'[1]Summary'!K30</f>
        <v>0</v>
      </c>
      <c r="N8" s="50">
        <f>'[1]Summary'!L30</f>
        <v>0</v>
      </c>
      <c r="O8" s="50">
        <f>'[1]Summary'!M30</f>
        <v>0</v>
      </c>
      <c r="P8" s="50">
        <f>'[1]Summary'!N30</f>
        <v>0</v>
      </c>
      <c r="Q8" s="50">
        <f>'[1]Summary'!O30</f>
        <v>0</v>
      </c>
      <c r="R8" s="50">
        <f>'[1]Summary'!P30</f>
        <v>0</v>
      </c>
      <c r="S8" s="50">
        <f>'[1]Summary'!Q30</f>
        <v>2163429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9.0142875</v>
      </c>
      <c r="X8" s="48"/>
    </row>
    <row r="9" spans="2:24" ht="12.75">
      <c r="B9" s="42"/>
      <c r="C9" s="49" t="s">
        <v>19</v>
      </c>
      <c r="D9" s="50">
        <f>'[5]Summary'!B30</f>
        <v>5000000</v>
      </c>
      <c r="E9" s="50">
        <f>'[5]Summary'!C30</f>
        <v>0</v>
      </c>
      <c r="F9" s="50">
        <f>'[5]Summary'!D30</f>
        <v>0</v>
      </c>
      <c r="G9" s="50">
        <f>'[5]Summary'!E30</f>
        <v>5000000</v>
      </c>
      <c r="H9" s="50">
        <f>'[5]Summary'!F30</f>
        <v>1000000</v>
      </c>
      <c r="I9" s="50">
        <f>'[5]Summary'!G30</f>
        <v>0</v>
      </c>
      <c r="J9" s="50">
        <f>'[5]Summary'!H30</f>
        <v>0</v>
      </c>
      <c r="K9" s="50">
        <f>'[5]Summary'!I30</f>
        <v>0</v>
      </c>
      <c r="L9" s="50">
        <f>'[5]Summary'!J30</f>
        <v>0</v>
      </c>
      <c r="M9" s="50">
        <f>'[5]Summary'!K30</f>
        <v>0</v>
      </c>
      <c r="N9" s="50">
        <f>'[5]Summary'!L30</f>
        <v>0</v>
      </c>
      <c r="O9" s="50">
        <f>'[5]Summary'!M30</f>
        <v>0</v>
      </c>
      <c r="P9" s="50">
        <f>'[5]Summary'!N30</f>
        <v>0</v>
      </c>
      <c r="Q9" s="50">
        <f>'[5]Summary'!O30</f>
        <v>0</v>
      </c>
      <c r="R9" s="50">
        <f>'[5]Summary'!P30</f>
        <v>0</v>
      </c>
      <c r="S9" s="50">
        <f>'[5]Summary'!Q30</f>
        <v>0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'[6]Summary'!B30</f>
        <v>85000000</v>
      </c>
      <c r="E10" s="50">
        <f>'[6]Summary'!C30</f>
        <v>0</v>
      </c>
      <c r="F10" s="50">
        <f>'[6]Summary'!D30</f>
        <v>0</v>
      </c>
      <c r="G10" s="50">
        <f>'[6]Summary'!E30</f>
        <v>85000000</v>
      </c>
      <c r="H10" s="50">
        <f>'[6]Summary'!F30</f>
        <v>10000000</v>
      </c>
      <c r="I10" s="50">
        <f>'[6]Summary'!G30</f>
        <v>0</v>
      </c>
      <c r="J10" s="50">
        <f>'[6]Summary'!H30</f>
        <v>0</v>
      </c>
      <c r="K10" s="50">
        <f>'[6]Summary'!I30</f>
        <v>3911212</v>
      </c>
      <c r="L10" s="50">
        <f>'[6]Summary'!J30</f>
        <v>0</v>
      </c>
      <c r="M10" s="50">
        <f>'[6]Summary'!K30</f>
        <v>0</v>
      </c>
      <c r="N10" s="50">
        <f>'[6]Summary'!L30</f>
        <v>0</v>
      </c>
      <c r="O10" s="50">
        <f>'[6]Summary'!M30</f>
        <v>0</v>
      </c>
      <c r="P10" s="50">
        <f>'[6]Summary'!N30</f>
        <v>0</v>
      </c>
      <c r="Q10" s="50">
        <f>'[6]Summary'!O30</f>
        <v>0</v>
      </c>
      <c r="R10" s="50">
        <f>'[6]Summary'!P30</f>
        <v>0</v>
      </c>
      <c r="S10" s="50">
        <f>'[6]Summary'!Q30</f>
        <v>3911212</v>
      </c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4.601425882352942</v>
      </c>
      <c r="X10" s="48"/>
    </row>
    <row r="11" spans="2:24" ht="12.75">
      <c r="B11" s="42"/>
      <c r="C11" s="49" t="s">
        <v>21</v>
      </c>
      <c r="D11" s="50">
        <f>'[2]Summary'!B30</f>
        <v>33000000</v>
      </c>
      <c r="E11" s="50">
        <f>'[2]Summary'!C30</f>
        <v>0</v>
      </c>
      <c r="F11" s="50">
        <f>'[2]Summary'!D30</f>
        <v>0</v>
      </c>
      <c r="G11" s="50">
        <f>'[2]Summary'!E30</f>
        <v>33000000</v>
      </c>
      <c r="H11" s="50">
        <f>'[2]Summary'!F30</f>
        <v>5000000</v>
      </c>
      <c r="I11" s="50">
        <f>'[2]Summary'!G30</f>
        <v>0</v>
      </c>
      <c r="J11" s="50">
        <f>'[2]Summary'!H30</f>
        <v>0</v>
      </c>
      <c r="K11" s="50">
        <f>'[2]Summary'!I30</f>
        <v>216000</v>
      </c>
      <c r="L11" s="50">
        <f>'[2]Summary'!J30</f>
        <v>0</v>
      </c>
      <c r="M11" s="50">
        <f>'[2]Summary'!K30</f>
        <v>0</v>
      </c>
      <c r="N11" s="50">
        <f>'[2]Summary'!L30</f>
        <v>0</v>
      </c>
      <c r="O11" s="50">
        <f>'[2]Summary'!M30</f>
        <v>0</v>
      </c>
      <c r="P11" s="50">
        <f>'[2]Summary'!N30</f>
        <v>0</v>
      </c>
      <c r="Q11" s="50">
        <f>'[2]Summary'!O30</f>
        <v>0</v>
      </c>
      <c r="R11" s="50">
        <f>'[2]Summary'!P30</f>
        <v>0</v>
      </c>
      <c r="S11" s="50">
        <f>'[2]Summary'!Q30</f>
        <v>216000</v>
      </c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0.6545454545454545</v>
      </c>
      <c r="X11" s="48"/>
    </row>
    <row r="12" spans="2:24" ht="12.75">
      <c r="B12" s="42"/>
      <c r="C12" s="49" t="s">
        <v>22</v>
      </c>
      <c r="D12" s="50">
        <f>'[3]Summary'!B30</f>
        <v>12000000</v>
      </c>
      <c r="E12" s="50">
        <f>'[3]Summary'!C30</f>
        <v>0</v>
      </c>
      <c r="F12" s="50">
        <f>'[3]Summary'!D30</f>
        <v>0</v>
      </c>
      <c r="G12" s="50">
        <f>'[3]Summary'!E30</f>
        <v>12000000</v>
      </c>
      <c r="H12" s="50">
        <f>'[3]Summary'!F30</f>
        <v>1000000</v>
      </c>
      <c r="I12" s="50">
        <f>'[3]Summary'!G30</f>
        <v>0</v>
      </c>
      <c r="J12" s="50">
        <f>'[3]Summary'!H30</f>
        <v>0</v>
      </c>
      <c r="K12" s="50">
        <f>'[3]Summary'!I30</f>
        <v>18245</v>
      </c>
      <c r="L12" s="50">
        <f>'[3]Summary'!J30</f>
        <v>0</v>
      </c>
      <c r="M12" s="50">
        <f>'[3]Summary'!K30</f>
        <v>0</v>
      </c>
      <c r="N12" s="50">
        <f>'[3]Summary'!L30</f>
        <v>0</v>
      </c>
      <c r="O12" s="50">
        <f>'[3]Summary'!M30</f>
        <v>0</v>
      </c>
      <c r="P12" s="50">
        <f>'[3]Summary'!N30</f>
        <v>0</v>
      </c>
      <c r="Q12" s="50">
        <f>'[3]Summary'!O30</f>
        <v>0</v>
      </c>
      <c r="R12" s="50">
        <f>'[3]Summary'!P30</f>
        <v>0</v>
      </c>
      <c r="S12" s="50">
        <f>'[3]Summary'!Q30</f>
        <v>18245</v>
      </c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0.15204166666666666</v>
      </c>
      <c r="X12" s="48"/>
    </row>
    <row r="13" spans="2:24" ht="12.75">
      <c r="B13" s="42"/>
      <c r="C13" s="49" t="s">
        <v>23</v>
      </c>
      <c r="D13" s="50">
        <f>'[7]Summary'!B30</f>
        <v>8000000</v>
      </c>
      <c r="E13" s="50">
        <f>'[7]Summary'!C30</f>
        <v>0</v>
      </c>
      <c r="F13" s="50">
        <f>'[7]Summary'!D30</f>
        <v>0</v>
      </c>
      <c r="G13" s="50">
        <f>'[7]Summary'!E30</f>
        <v>8000000</v>
      </c>
      <c r="H13" s="50">
        <f>'[7]Summary'!F30</f>
        <v>1000000</v>
      </c>
      <c r="I13" s="50">
        <f>'[7]Summary'!G30</f>
        <v>0</v>
      </c>
      <c r="J13" s="50">
        <f>'[7]Summary'!H30</f>
        <v>0</v>
      </c>
      <c r="K13" s="50">
        <f>'[7]Summary'!I30</f>
        <v>0</v>
      </c>
      <c r="L13" s="50">
        <f>'[7]Summary'!J30</f>
        <v>0</v>
      </c>
      <c r="M13" s="50">
        <f>'[7]Summary'!K30</f>
        <v>0</v>
      </c>
      <c r="N13" s="50">
        <f>'[7]Summary'!L30</f>
        <v>0</v>
      </c>
      <c r="O13" s="50">
        <f>'[7]Summary'!M30</f>
        <v>0</v>
      </c>
      <c r="P13" s="50">
        <f>'[7]Summary'!N30</f>
        <v>0</v>
      </c>
      <c r="Q13" s="50">
        <f>'[7]Summary'!O30</f>
        <v>0</v>
      </c>
      <c r="R13" s="50">
        <f>'[7]Summary'!P30</f>
        <v>0</v>
      </c>
      <c r="S13" s="50">
        <f>'[7]Summary'!Q30</f>
        <v>0</v>
      </c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'[8]Summary'!B30</f>
        <v>60000000</v>
      </c>
      <c r="E14" s="50">
        <f>'[8]Summary'!C30</f>
        <v>0</v>
      </c>
      <c r="F14" s="50">
        <f>'[8]Summary'!D30</f>
        <v>0</v>
      </c>
      <c r="G14" s="50">
        <f>'[8]Summary'!E30</f>
        <v>60000000</v>
      </c>
      <c r="H14" s="50">
        <f>'[8]Summary'!F30</f>
        <v>10000000</v>
      </c>
      <c r="I14" s="50">
        <f>'[8]Summary'!G30</f>
        <v>0</v>
      </c>
      <c r="J14" s="50">
        <f>'[8]Summary'!H30</f>
        <v>0</v>
      </c>
      <c r="K14" s="50">
        <f>'[8]Summary'!I30</f>
        <v>0</v>
      </c>
      <c r="L14" s="50">
        <f>'[8]Summary'!J30</f>
        <v>0</v>
      </c>
      <c r="M14" s="50">
        <f>'[8]Summary'!K30</f>
        <v>0</v>
      </c>
      <c r="N14" s="50">
        <f>'[8]Summary'!L30</f>
        <v>0</v>
      </c>
      <c r="O14" s="50">
        <f>'[8]Summary'!M30</f>
        <v>0</v>
      </c>
      <c r="P14" s="50">
        <f>'[8]Summary'!N30</f>
        <v>0</v>
      </c>
      <c r="Q14" s="50">
        <f>'[8]Summary'!O30</f>
        <v>0</v>
      </c>
      <c r="R14" s="50">
        <f>'[8]Summary'!P30</f>
        <v>0</v>
      </c>
      <c r="S14" s="50">
        <f>'[8]Summary'!Q30</f>
        <v>0</v>
      </c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'[4]Summary'!B30</f>
        <v>9000000</v>
      </c>
      <c r="E15" s="50">
        <f>'[4]Summary'!C30</f>
        <v>0</v>
      </c>
      <c r="F15" s="50">
        <f>'[4]Summary'!D30</f>
        <v>0</v>
      </c>
      <c r="G15" s="50">
        <f>'[4]Summary'!E30</f>
        <v>9000000</v>
      </c>
      <c r="H15" s="50">
        <f>'[4]Summary'!F30</f>
        <v>1000000</v>
      </c>
      <c r="I15" s="50">
        <f>'[4]Summary'!G30</f>
        <v>0</v>
      </c>
      <c r="J15" s="50">
        <f>'[4]Summary'!H30</f>
        <v>0</v>
      </c>
      <c r="K15" s="50">
        <f>'[4]Summary'!I30</f>
        <v>0</v>
      </c>
      <c r="L15" s="50">
        <f>'[4]Summary'!J30</f>
        <v>0</v>
      </c>
      <c r="M15" s="50">
        <f>'[4]Summary'!K30</f>
        <v>0</v>
      </c>
      <c r="N15" s="50">
        <f>'[4]Summary'!L30</f>
        <v>0</v>
      </c>
      <c r="O15" s="50">
        <f>'[4]Summary'!M30</f>
        <v>0</v>
      </c>
      <c r="P15" s="50">
        <f>'[4]Summary'!N30</f>
        <v>0</v>
      </c>
      <c r="Q15" s="50">
        <f>'[4]Summary'!O30</f>
        <v>0</v>
      </c>
      <c r="R15" s="50">
        <f>'[4]Summary'!P30</f>
        <v>0</v>
      </c>
      <c r="S15" s="50">
        <f>'[4]Summary'!Q30</f>
        <v>0</v>
      </c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'[9]Summary'!B30</f>
        <v>44000000</v>
      </c>
      <c r="E16" s="50">
        <f>'[9]Summary'!C30</f>
        <v>0</v>
      </c>
      <c r="F16" s="50">
        <f>'[9]Summary'!D30</f>
        <v>0</v>
      </c>
      <c r="G16" s="50">
        <f>'[9]Summary'!E30</f>
        <v>44000000</v>
      </c>
      <c r="H16" s="50">
        <f>'[9]Summary'!F30</f>
        <v>5800000</v>
      </c>
      <c r="I16" s="50">
        <f>'[9]Summary'!G30</f>
        <v>0</v>
      </c>
      <c r="J16" s="50">
        <f>'[9]Summary'!H30</f>
        <v>0</v>
      </c>
      <c r="K16" s="50">
        <f>'[9]Summary'!I30</f>
        <v>13094342</v>
      </c>
      <c r="L16" s="50">
        <f>'[9]Summary'!J30</f>
        <v>0</v>
      </c>
      <c r="M16" s="50">
        <f>'[9]Summary'!K30</f>
        <v>0</v>
      </c>
      <c r="N16" s="50">
        <f>'[9]Summary'!L30</f>
        <v>0</v>
      </c>
      <c r="O16" s="50">
        <f>'[9]Summary'!M30</f>
        <v>0</v>
      </c>
      <c r="P16" s="50">
        <f>'[9]Summary'!N30</f>
        <v>0</v>
      </c>
      <c r="Q16" s="50">
        <f>'[9]Summary'!O30</f>
        <v>0</v>
      </c>
      <c r="R16" s="50">
        <f>'[9]Summary'!P30</f>
        <v>0</v>
      </c>
      <c r="S16" s="50">
        <f>'[9]Summary'!Q30</f>
        <v>13094342</v>
      </c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29.759868181818184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280000000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280000000</v>
      </c>
      <c r="H20" s="74">
        <f t="shared" si="3"/>
        <v>35800000</v>
      </c>
      <c r="I20" s="75">
        <f t="shared" si="3"/>
        <v>0</v>
      </c>
      <c r="J20" s="74">
        <f t="shared" si="3"/>
        <v>0</v>
      </c>
      <c r="K20" s="75">
        <f>SUM(K8:K19)</f>
        <v>19403228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19403228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6.929724285714285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68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'[1]Summary'!$B$31</f>
        <v>0</v>
      </c>
      <c r="E8" s="50"/>
      <c r="F8" s="50"/>
      <c r="G8" s="50"/>
      <c r="H8" s="51"/>
      <c r="I8" s="52"/>
      <c r="J8" s="51"/>
      <c r="K8" s="52"/>
      <c r="L8" s="51"/>
      <c r="M8" s="52"/>
      <c r="N8" s="51"/>
      <c r="O8" s="52"/>
      <c r="P8" s="51"/>
      <c r="Q8" s="52"/>
      <c r="R8" s="51"/>
      <c r="S8" s="52"/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'[5]Summary'!$B$31</f>
        <v>0</v>
      </c>
      <c r="E9" s="50"/>
      <c r="F9" s="50"/>
      <c r="G9" s="50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'[6]Summary'!B31</f>
        <v>54400000</v>
      </c>
      <c r="E10" s="50">
        <f>'[6]Summary'!C31</f>
        <v>0</v>
      </c>
      <c r="F10" s="50">
        <f>'[6]Summary'!D31</f>
        <v>0</v>
      </c>
      <c r="G10" s="50">
        <f>'[6]Summary'!E31</f>
        <v>54400000</v>
      </c>
      <c r="H10" s="50">
        <f>'[6]Summary'!F31</f>
        <v>20000000</v>
      </c>
      <c r="I10" s="50">
        <f>'[6]Summary'!G31</f>
        <v>0</v>
      </c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'[2]Summary'!$B$31</f>
        <v>0</v>
      </c>
      <c r="E11" s="50"/>
      <c r="F11" s="50"/>
      <c r="G11" s="50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'[3]Summary'!B31</f>
        <v>54400000</v>
      </c>
      <c r="E12" s="50">
        <f>'[3]Summary'!C31</f>
        <v>0</v>
      </c>
      <c r="F12" s="50">
        <f>'[3]Summary'!D31</f>
        <v>0</v>
      </c>
      <c r="G12" s="50">
        <f>'[3]Summary'!E31</f>
        <v>54400000</v>
      </c>
      <c r="H12" s="50">
        <f>'[3]Summary'!F31</f>
        <v>20000000</v>
      </c>
      <c r="I12" s="50">
        <f>'[3]Summary'!G31</f>
        <v>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'[7]Summary'!$B$31</f>
        <v>0</v>
      </c>
      <c r="E13" s="50"/>
      <c r="F13" s="50"/>
      <c r="G13" s="50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'[8]Summary'!B31</f>
        <v>5000000</v>
      </c>
      <c r="E14" s="50">
        <f>'[8]Summary'!C31</f>
        <v>0</v>
      </c>
      <c r="F14" s="50">
        <f>'[8]Summary'!D31</f>
        <v>0</v>
      </c>
      <c r="G14" s="50">
        <f>'[8]Summary'!E31</f>
        <v>5000000</v>
      </c>
      <c r="H14" s="50">
        <f>'[8]Summary'!F31</f>
        <v>5000000</v>
      </c>
      <c r="I14" s="50">
        <f>'[8]Summary'!G31</f>
        <v>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'[4]Summary'!B31</f>
        <v>5000000</v>
      </c>
      <c r="E15" s="50">
        <f>'[4]Summary'!C31</f>
        <v>0</v>
      </c>
      <c r="F15" s="50">
        <f>'[4]Summary'!D31</f>
        <v>0</v>
      </c>
      <c r="G15" s="50">
        <f>'[4]Summary'!E31</f>
        <v>5000000</v>
      </c>
      <c r="H15" s="50">
        <f>'[4]Summary'!F31</f>
        <v>5000000</v>
      </c>
      <c r="I15" s="50">
        <f>'[4]Summary'!G31</f>
        <v>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/>
      <c r="E16" s="50"/>
      <c r="F16" s="50"/>
      <c r="G16" s="50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118800000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118800000</v>
      </c>
      <c r="H20" s="74">
        <f t="shared" si="3"/>
        <v>50000000</v>
      </c>
      <c r="I20" s="75">
        <f t="shared" si="3"/>
        <v>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69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'[1]Summary'!B36</f>
        <v>316202000</v>
      </c>
      <c r="E8" s="50">
        <f>'[1]Summary'!C36</f>
        <v>0</v>
      </c>
      <c r="F8" s="50">
        <f>'[1]Summary'!D36</f>
        <v>0</v>
      </c>
      <c r="G8" s="50">
        <f>'[1]Summary'!E36</f>
        <v>316202000</v>
      </c>
      <c r="H8" s="50">
        <f>'[1]Summary'!F36</f>
        <v>121001000</v>
      </c>
      <c r="I8" s="50">
        <f>'[1]Summary'!G36</f>
        <v>0</v>
      </c>
      <c r="J8" s="51"/>
      <c r="K8" s="52"/>
      <c r="L8" s="51"/>
      <c r="M8" s="52"/>
      <c r="N8" s="51"/>
      <c r="O8" s="52"/>
      <c r="P8" s="51"/>
      <c r="Q8" s="52"/>
      <c r="R8" s="51"/>
      <c r="S8" s="52"/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'[5]Summary'!B36</f>
        <v>167674000</v>
      </c>
      <c r="E9" s="50">
        <f>'[5]Summary'!C36</f>
        <v>0</v>
      </c>
      <c r="F9" s="50">
        <f>'[5]Summary'!D36</f>
        <v>0</v>
      </c>
      <c r="G9" s="50">
        <f>'[5]Summary'!E36</f>
        <v>167674000</v>
      </c>
      <c r="H9" s="50">
        <f>'[5]Summary'!F36</f>
        <v>88210000</v>
      </c>
      <c r="I9" s="50">
        <f>'[5]Summary'!G36</f>
        <v>0</v>
      </c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'[6]Summary'!B36</f>
        <v>80000000</v>
      </c>
      <c r="E10" s="50">
        <f>'[6]Summary'!C36</f>
        <v>0</v>
      </c>
      <c r="F10" s="50">
        <f>'[6]Summary'!D36</f>
        <v>0</v>
      </c>
      <c r="G10" s="50">
        <f>'[6]Summary'!E36</f>
        <v>80000000</v>
      </c>
      <c r="H10" s="50">
        <f>'[6]Summary'!F36</f>
        <v>60998000</v>
      </c>
      <c r="I10" s="50">
        <f>'[6]Summary'!G36</f>
        <v>0</v>
      </c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'[2]Summary'!B36</f>
        <v>342400000</v>
      </c>
      <c r="E11" s="50">
        <f>'[2]Summary'!C36</f>
        <v>0</v>
      </c>
      <c r="F11" s="50">
        <f>'[2]Summary'!D36</f>
        <v>0</v>
      </c>
      <c r="G11" s="50">
        <f>'[2]Summary'!E36</f>
        <v>342400000</v>
      </c>
      <c r="H11" s="50">
        <f>'[2]Summary'!F36</f>
        <v>116654000</v>
      </c>
      <c r="I11" s="50">
        <f>'[2]Summary'!G36</f>
        <v>0</v>
      </c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'[3]Summary'!B36</f>
        <v>315000000</v>
      </c>
      <c r="E12" s="50">
        <f>'[3]Summary'!C36</f>
        <v>0</v>
      </c>
      <c r="F12" s="50">
        <f>'[3]Summary'!D36</f>
        <v>0</v>
      </c>
      <c r="G12" s="50">
        <f>'[3]Summary'!E36</f>
        <v>315000000</v>
      </c>
      <c r="H12" s="50">
        <f>'[3]Summary'!F36</f>
        <v>103730000</v>
      </c>
      <c r="I12" s="50">
        <f>'[3]Summary'!G36</f>
        <v>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'[7]Summary'!B36</f>
        <v>152032000</v>
      </c>
      <c r="E13" s="50">
        <f>'[7]Summary'!C36</f>
        <v>0</v>
      </c>
      <c r="F13" s="50">
        <f>'[7]Summary'!D36</f>
        <v>0</v>
      </c>
      <c r="G13" s="50">
        <f>'[7]Summary'!E36</f>
        <v>152032000</v>
      </c>
      <c r="H13" s="50">
        <f>'[7]Summary'!F36</f>
        <v>26232000</v>
      </c>
      <c r="I13" s="50">
        <f>'[7]Summary'!G36</f>
        <v>0</v>
      </c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'[8]Summary'!B36</f>
        <v>149575000</v>
      </c>
      <c r="E14" s="50">
        <f>'[8]Summary'!C36</f>
        <v>0</v>
      </c>
      <c r="F14" s="50">
        <f>'[8]Summary'!D36</f>
        <v>0</v>
      </c>
      <c r="G14" s="50">
        <f>'[8]Summary'!E36</f>
        <v>149575000</v>
      </c>
      <c r="H14" s="50">
        <f>'[8]Summary'!F36</f>
        <v>69326000</v>
      </c>
      <c r="I14" s="50">
        <f>'[8]Summary'!G36</f>
        <v>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'[4]Summary'!B36</f>
        <v>114000000</v>
      </c>
      <c r="E15" s="50">
        <f>'[4]Summary'!C36</f>
        <v>0</v>
      </c>
      <c r="F15" s="50">
        <f>'[4]Summary'!D36</f>
        <v>0</v>
      </c>
      <c r="G15" s="50">
        <f>'[4]Summary'!E36</f>
        <v>114000000</v>
      </c>
      <c r="H15" s="50">
        <f>'[4]Summary'!F36</f>
        <v>20824000</v>
      </c>
      <c r="I15" s="50">
        <f>'[4]Summary'!G36</f>
        <v>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'[9]Summary'!B36</f>
        <v>67257000</v>
      </c>
      <c r="E16" s="50">
        <f>'[9]Summary'!C36</f>
        <v>0</v>
      </c>
      <c r="F16" s="50">
        <f>'[9]Summary'!D36</f>
        <v>0</v>
      </c>
      <c r="G16" s="50">
        <f>'[9]Summary'!E36</f>
        <v>67257000</v>
      </c>
      <c r="H16" s="50">
        <f>'[9]Summary'!F36</f>
        <v>25653000</v>
      </c>
      <c r="I16" s="50">
        <f>'[9]Summary'!G36</f>
        <v>0</v>
      </c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1704140000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1704140000</v>
      </c>
      <c r="H20" s="74">
        <f t="shared" si="3"/>
        <v>632628000</v>
      </c>
      <c r="I20" s="75">
        <f t="shared" si="3"/>
        <v>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C1">
      <selection activeCell="C2" sqref="C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70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'[1]Summary'!B37</f>
        <v>40154000</v>
      </c>
      <c r="E8" s="50">
        <f>'[1]Summary'!C37</f>
        <v>0</v>
      </c>
      <c r="F8" s="50">
        <f>'[1]Summary'!D37</f>
        <v>0</v>
      </c>
      <c r="G8" s="50">
        <f>'[1]Summary'!E37</f>
        <v>40154000</v>
      </c>
      <c r="H8" s="50">
        <f>'[1]Summary'!F37</f>
        <v>20654000</v>
      </c>
      <c r="I8" s="50">
        <f>'[1]Summary'!G37</f>
        <v>20653000</v>
      </c>
      <c r="J8" s="50">
        <f>'[1]Summary'!H37</f>
        <v>18955000</v>
      </c>
      <c r="K8" s="50">
        <f>'[1]Summary'!I37</f>
        <v>15406122</v>
      </c>
      <c r="L8" s="50">
        <f>'[1]Summary'!J37</f>
        <v>0</v>
      </c>
      <c r="M8" s="50">
        <f>'[1]Summary'!K37</f>
        <v>0</v>
      </c>
      <c r="N8" s="50">
        <f>'[1]Summary'!L37</f>
        <v>0</v>
      </c>
      <c r="O8" s="50">
        <f>'[1]Summary'!M37</f>
        <v>0</v>
      </c>
      <c r="P8" s="50">
        <f>'[1]Summary'!N37</f>
        <v>0</v>
      </c>
      <c r="Q8" s="50">
        <f>'[1]Summary'!O37</f>
        <v>0</v>
      </c>
      <c r="R8" s="50">
        <f>'[1]Summary'!P37</f>
        <v>18955000</v>
      </c>
      <c r="S8" s="50">
        <f>'[1]Summary'!Q37</f>
        <v>15406122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47.20575783234547</v>
      </c>
      <c r="W8" s="56">
        <f>IF($G8=0,0,($S8/$G8)*100)</f>
        <v>38.3675897793495</v>
      </c>
      <c r="X8" s="48"/>
    </row>
    <row r="9" spans="2:24" ht="12.75">
      <c r="B9" s="42"/>
      <c r="C9" s="49" t="s">
        <v>19</v>
      </c>
      <c r="D9" s="50">
        <f>'[5]Summary'!B37</f>
        <v>8445000</v>
      </c>
      <c r="E9" s="50">
        <f>'[5]Summary'!C37</f>
        <v>0</v>
      </c>
      <c r="F9" s="50">
        <f>'[5]Summary'!D37</f>
        <v>0</v>
      </c>
      <c r="G9" s="50">
        <f>'[5]Summary'!E37</f>
        <v>8445000</v>
      </c>
      <c r="H9" s="50">
        <f>'[5]Summary'!F37</f>
        <v>2814000</v>
      </c>
      <c r="I9" s="50">
        <f>'[5]Summary'!G37</f>
        <v>3337000</v>
      </c>
      <c r="J9" s="50">
        <f>'[5]Summary'!H37</f>
        <v>1013000</v>
      </c>
      <c r="K9" s="50">
        <f>'[5]Summary'!I37</f>
        <v>1791043</v>
      </c>
      <c r="L9" s="50">
        <f>'[5]Summary'!J37</f>
        <v>0</v>
      </c>
      <c r="M9" s="50">
        <f>'[5]Summary'!K37</f>
        <v>0</v>
      </c>
      <c r="N9" s="50">
        <f>'[5]Summary'!L37</f>
        <v>0</v>
      </c>
      <c r="O9" s="50">
        <f>'[5]Summary'!M37</f>
        <v>0</v>
      </c>
      <c r="P9" s="50">
        <f>'[5]Summary'!N37</f>
        <v>0</v>
      </c>
      <c r="Q9" s="50">
        <f>'[5]Summary'!O37</f>
        <v>0</v>
      </c>
      <c r="R9" s="50">
        <f>'[5]Summary'!P37</f>
        <v>1013000</v>
      </c>
      <c r="S9" s="50">
        <f>'[5]Summary'!Q37</f>
        <v>1791043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11.995263469508584</v>
      </c>
      <c r="W9" s="56">
        <f aca="true" t="shared" si="2" ref="W9:W16">IF($G9=0,0,($S9/$G9)*100)</f>
        <v>21.208324452338662</v>
      </c>
      <c r="X9" s="48"/>
    </row>
    <row r="10" spans="2:24" ht="12.75">
      <c r="B10" s="42"/>
      <c r="C10" s="49" t="s">
        <v>20</v>
      </c>
      <c r="D10" s="50">
        <f>'[6]Summary'!B37</f>
        <v>22601000</v>
      </c>
      <c r="E10" s="50">
        <f>'[6]Summary'!C37</f>
        <v>0</v>
      </c>
      <c r="F10" s="50">
        <f>'[6]Summary'!D37</f>
        <v>0</v>
      </c>
      <c r="G10" s="50">
        <f>'[6]Summary'!E37</f>
        <v>22601000</v>
      </c>
      <c r="H10" s="50">
        <f>'[6]Summary'!F37</f>
        <v>10132000</v>
      </c>
      <c r="I10" s="50">
        <f>'[6]Summary'!G37</f>
        <v>10132000</v>
      </c>
      <c r="J10" s="50">
        <f>'[6]Summary'!H37</f>
        <v>9591000</v>
      </c>
      <c r="K10" s="50">
        <f>'[6]Summary'!I37</f>
        <v>697333</v>
      </c>
      <c r="L10" s="50">
        <f>'[6]Summary'!J37</f>
        <v>0</v>
      </c>
      <c r="M10" s="50">
        <f>'[6]Summary'!K37</f>
        <v>0</v>
      </c>
      <c r="N10" s="50">
        <f>'[6]Summary'!L37</f>
        <v>0</v>
      </c>
      <c r="O10" s="50">
        <f>'[6]Summary'!M37</f>
        <v>0</v>
      </c>
      <c r="P10" s="50">
        <f>'[6]Summary'!N37</f>
        <v>0</v>
      </c>
      <c r="Q10" s="50">
        <f>'[6]Summary'!O37</f>
        <v>0</v>
      </c>
      <c r="R10" s="50">
        <f>'[6]Summary'!P37</f>
        <v>9591000</v>
      </c>
      <c r="S10" s="50">
        <f>'[6]Summary'!Q37</f>
        <v>697333</v>
      </c>
      <c r="T10" s="53" t="str">
        <f t="shared" si="0"/>
        <v>-</v>
      </c>
      <c r="U10" s="54" t="str">
        <f t="shared" si="0"/>
        <v>-</v>
      </c>
      <c r="V10" s="55">
        <f t="shared" si="1"/>
        <v>42.43617539046945</v>
      </c>
      <c r="W10" s="56">
        <f t="shared" si="2"/>
        <v>3.0854077253218883</v>
      </c>
      <c r="X10" s="48"/>
    </row>
    <row r="11" spans="2:24" ht="12.75">
      <c r="B11" s="42"/>
      <c r="C11" s="49" t="s">
        <v>21</v>
      </c>
      <c r="D11" s="50">
        <f>'[2]Summary'!B37</f>
        <v>13232000</v>
      </c>
      <c r="E11" s="50">
        <f>'[2]Summary'!C37</f>
        <v>0</v>
      </c>
      <c r="F11" s="50">
        <f>'[2]Summary'!D37</f>
        <v>0</v>
      </c>
      <c r="G11" s="50">
        <f>'[2]Summary'!E37</f>
        <v>13232000</v>
      </c>
      <c r="H11" s="50">
        <f>'[2]Summary'!F37</f>
        <v>13018000</v>
      </c>
      <c r="I11" s="50">
        <f>'[2]Summary'!G37</f>
        <v>178000</v>
      </c>
      <c r="J11" s="50">
        <f>'[2]Summary'!H37</f>
        <v>0</v>
      </c>
      <c r="K11" s="50">
        <f>'[2]Summary'!I37</f>
        <v>20947161</v>
      </c>
      <c r="L11" s="50">
        <f>'[2]Summary'!J37</f>
        <v>0</v>
      </c>
      <c r="M11" s="50">
        <f>'[2]Summary'!K37</f>
        <v>0</v>
      </c>
      <c r="N11" s="50">
        <f>'[2]Summary'!L37</f>
        <v>0</v>
      </c>
      <c r="O11" s="50">
        <f>'[2]Summary'!M37</f>
        <v>0</v>
      </c>
      <c r="P11" s="50">
        <f>'[2]Summary'!N37</f>
        <v>0</v>
      </c>
      <c r="Q11" s="50">
        <f>'[2]Summary'!O37</f>
        <v>0</v>
      </c>
      <c r="R11" s="50">
        <f>'[2]Summary'!P37</f>
        <v>0</v>
      </c>
      <c r="S11" s="50">
        <f>'[2]Summary'!Q37</f>
        <v>20947161</v>
      </c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158.30683948004838</v>
      </c>
      <c r="X11" s="48"/>
    </row>
    <row r="12" spans="2:24" ht="12.75">
      <c r="B12" s="42"/>
      <c r="C12" s="49" t="s">
        <v>22</v>
      </c>
      <c r="D12" s="50">
        <f>'[3]Summary'!B37</f>
        <v>338214000</v>
      </c>
      <c r="E12" s="50">
        <f>'[3]Summary'!C37</f>
        <v>0</v>
      </c>
      <c r="F12" s="50">
        <f>'[3]Summary'!D37</f>
        <v>0</v>
      </c>
      <c r="G12" s="50">
        <f>'[3]Summary'!E37</f>
        <v>338214000</v>
      </c>
      <c r="H12" s="50">
        <f>'[3]Summary'!F37</f>
        <v>97268000</v>
      </c>
      <c r="I12" s="50">
        <f>'[3]Summary'!G37</f>
        <v>97308000</v>
      </c>
      <c r="J12" s="50">
        <f>'[3]Summary'!H37</f>
        <v>101846000</v>
      </c>
      <c r="K12" s="50">
        <f>'[3]Summary'!I37</f>
        <v>160817151</v>
      </c>
      <c r="L12" s="50">
        <f>'[3]Summary'!J37</f>
        <v>0</v>
      </c>
      <c r="M12" s="50">
        <f>'[3]Summary'!K37</f>
        <v>0</v>
      </c>
      <c r="N12" s="50">
        <f>'[3]Summary'!L37</f>
        <v>0</v>
      </c>
      <c r="O12" s="50">
        <f>'[3]Summary'!M37</f>
        <v>0</v>
      </c>
      <c r="P12" s="50">
        <f>'[3]Summary'!N37</f>
        <v>0</v>
      </c>
      <c r="Q12" s="50">
        <f>'[3]Summary'!O37</f>
        <v>0</v>
      </c>
      <c r="R12" s="50">
        <f>'[3]Summary'!P37</f>
        <v>101846000</v>
      </c>
      <c r="S12" s="50">
        <f>'[3]Summary'!Q37</f>
        <v>160817151</v>
      </c>
      <c r="T12" s="53" t="str">
        <f t="shared" si="0"/>
        <v>-</v>
      </c>
      <c r="U12" s="54" t="str">
        <f t="shared" si="0"/>
        <v>-</v>
      </c>
      <c r="V12" s="55">
        <f t="shared" si="1"/>
        <v>30.112887106979603</v>
      </c>
      <c r="W12" s="56">
        <f t="shared" si="2"/>
        <v>47.54893381113733</v>
      </c>
      <c r="X12" s="48"/>
    </row>
    <row r="13" spans="2:24" ht="12.75">
      <c r="B13" s="42"/>
      <c r="C13" s="49" t="s">
        <v>23</v>
      </c>
      <c r="D13" s="50">
        <f>'[7]Summary'!B37</f>
        <v>94261000</v>
      </c>
      <c r="E13" s="50">
        <f>'[7]Summary'!C37</f>
        <v>0</v>
      </c>
      <c r="F13" s="50">
        <f>'[7]Summary'!D37</f>
        <v>0</v>
      </c>
      <c r="G13" s="50">
        <f>'[7]Summary'!E37</f>
        <v>94261000</v>
      </c>
      <c r="H13" s="50">
        <f>'[7]Summary'!F37</f>
        <v>22979000</v>
      </c>
      <c r="I13" s="50">
        <f>'[7]Summary'!G37</f>
        <v>22977000</v>
      </c>
      <c r="J13" s="50">
        <f>'[7]Summary'!H37</f>
        <v>19031000</v>
      </c>
      <c r="K13" s="50">
        <f>'[7]Summary'!I37</f>
        <v>16143043</v>
      </c>
      <c r="L13" s="50">
        <f>'[7]Summary'!J37</f>
        <v>0</v>
      </c>
      <c r="M13" s="50">
        <f>'[7]Summary'!K37</f>
        <v>0</v>
      </c>
      <c r="N13" s="50">
        <f>'[7]Summary'!L37</f>
        <v>0</v>
      </c>
      <c r="O13" s="50">
        <f>'[7]Summary'!M37</f>
        <v>0</v>
      </c>
      <c r="P13" s="50">
        <f>'[7]Summary'!N37</f>
        <v>0</v>
      </c>
      <c r="Q13" s="50">
        <f>'[7]Summary'!O37</f>
        <v>0</v>
      </c>
      <c r="R13" s="50">
        <f>'[7]Summary'!P37</f>
        <v>19031000</v>
      </c>
      <c r="S13" s="50">
        <f>'[7]Summary'!Q37</f>
        <v>16143043</v>
      </c>
      <c r="T13" s="53" t="str">
        <f t="shared" si="0"/>
        <v>-</v>
      </c>
      <c r="U13" s="54" t="str">
        <f t="shared" si="0"/>
        <v>-</v>
      </c>
      <c r="V13" s="55">
        <f t="shared" si="1"/>
        <v>20.189686084382725</v>
      </c>
      <c r="W13" s="56">
        <f t="shared" si="2"/>
        <v>17.12589830364626</v>
      </c>
      <c r="X13" s="48"/>
    </row>
    <row r="14" spans="2:24" ht="12.75">
      <c r="B14" s="42"/>
      <c r="C14" s="49" t="s">
        <v>24</v>
      </c>
      <c r="D14" s="50">
        <f>'[8]Summary'!B37</f>
        <v>6713000</v>
      </c>
      <c r="E14" s="50">
        <f>'[8]Summary'!C37</f>
        <v>0</v>
      </c>
      <c r="F14" s="50">
        <f>'[8]Summary'!D37</f>
        <v>0</v>
      </c>
      <c r="G14" s="50">
        <f>'[8]Summary'!E37</f>
        <v>6713000</v>
      </c>
      <c r="H14" s="50">
        <f>'[8]Summary'!F37</f>
        <v>2239000</v>
      </c>
      <c r="I14" s="50">
        <f>'[8]Summary'!G37</f>
        <v>947000</v>
      </c>
      <c r="J14" s="50">
        <f>'[8]Summary'!H37</f>
        <v>495000</v>
      </c>
      <c r="K14" s="50">
        <f>'[8]Summary'!I37</f>
        <v>5747644</v>
      </c>
      <c r="L14" s="50">
        <f>'[8]Summary'!J37</f>
        <v>0</v>
      </c>
      <c r="M14" s="50">
        <f>'[8]Summary'!K37</f>
        <v>0</v>
      </c>
      <c r="N14" s="50">
        <f>'[8]Summary'!L37</f>
        <v>0</v>
      </c>
      <c r="O14" s="50">
        <f>'[8]Summary'!M37</f>
        <v>0</v>
      </c>
      <c r="P14" s="50">
        <f>'[8]Summary'!N37</f>
        <v>0</v>
      </c>
      <c r="Q14" s="50">
        <f>'[8]Summary'!O37</f>
        <v>0</v>
      </c>
      <c r="R14" s="50">
        <f>'[8]Summary'!P37</f>
        <v>495000</v>
      </c>
      <c r="S14" s="50">
        <f>'[8]Summary'!Q37</f>
        <v>5747644</v>
      </c>
      <c r="T14" s="53" t="str">
        <f t="shared" si="0"/>
        <v>-</v>
      </c>
      <c r="U14" s="54" t="str">
        <f t="shared" si="0"/>
        <v>-</v>
      </c>
      <c r="V14" s="55">
        <f t="shared" si="1"/>
        <v>7.3737524206763</v>
      </c>
      <c r="W14" s="56">
        <f t="shared" si="2"/>
        <v>85.61960375391033</v>
      </c>
      <c r="X14" s="48"/>
    </row>
    <row r="15" spans="2:24" ht="12.75">
      <c r="B15" s="42"/>
      <c r="C15" s="49" t="s">
        <v>25</v>
      </c>
      <c r="D15" s="50">
        <f>'[4]Summary'!B37</f>
        <v>34784000</v>
      </c>
      <c r="E15" s="50">
        <f>'[4]Summary'!C37</f>
        <v>0</v>
      </c>
      <c r="F15" s="50">
        <f>'[4]Summary'!D37</f>
        <v>0</v>
      </c>
      <c r="G15" s="50">
        <f>'[4]Summary'!E37</f>
        <v>34784000</v>
      </c>
      <c r="H15" s="50">
        <f>'[4]Summary'!F37</f>
        <v>15095000</v>
      </c>
      <c r="I15" s="50">
        <f>'[4]Summary'!G37</f>
        <v>15095000</v>
      </c>
      <c r="J15" s="50">
        <f>'[4]Summary'!H37</f>
        <v>3799000</v>
      </c>
      <c r="K15" s="50">
        <f>'[4]Summary'!I37</f>
        <v>612795</v>
      </c>
      <c r="L15" s="50">
        <f>'[4]Summary'!J37</f>
        <v>0</v>
      </c>
      <c r="M15" s="50">
        <f>'[4]Summary'!K37</f>
        <v>0</v>
      </c>
      <c r="N15" s="50">
        <f>'[4]Summary'!L37</f>
        <v>0</v>
      </c>
      <c r="O15" s="50">
        <f>'[4]Summary'!M37</f>
        <v>0</v>
      </c>
      <c r="P15" s="50">
        <f>'[4]Summary'!N37</f>
        <v>0</v>
      </c>
      <c r="Q15" s="50">
        <f>'[4]Summary'!O37</f>
        <v>0</v>
      </c>
      <c r="R15" s="50">
        <f>'[4]Summary'!P37</f>
        <v>3799000</v>
      </c>
      <c r="S15" s="50">
        <f>'[4]Summary'!Q37</f>
        <v>612795</v>
      </c>
      <c r="T15" s="53" t="str">
        <f t="shared" si="0"/>
        <v>-</v>
      </c>
      <c r="U15" s="54" t="str">
        <f t="shared" si="0"/>
        <v>-</v>
      </c>
      <c r="V15" s="55">
        <f t="shared" si="1"/>
        <v>10.921688132474701</v>
      </c>
      <c r="W15" s="56">
        <f t="shared" si="2"/>
        <v>1.7617151563937443</v>
      </c>
      <c r="X15" s="48"/>
    </row>
    <row r="16" spans="2:24" ht="12.75">
      <c r="B16" s="42"/>
      <c r="C16" s="49" t="s">
        <v>26</v>
      </c>
      <c r="D16" s="50">
        <f>'[9]Summary'!B37</f>
        <v>2390000</v>
      </c>
      <c r="E16" s="50">
        <f>'[9]Summary'!C37</f>
        <v>0</v>
      </c>
      <c r="F16" s="50">
        <f>'[9]Summary'!D37</f>
        <v>0</v>
      </c>
      <c r="G16" s="50">
        <f>'[9]Summary'!E37</f>
        <v>2390000</v>
      </c>
      <c r="H16" s="50">
        <f>'[9]Summary'!F37</f>
        <v>796000</v>
      </c>
      <c r="I16" s="50">
        <f>'[9]Summary'!G37</f>
        <v>796000</v>
      </c>
      <c r="J16" s="50">
        <f>'[9]Summary'!H37</f>
        <v>1634000</v>
      </c>
      <c r="K16" s="50">
        <f>'[9]Summary'!I37</f>
        <v>1634773</v>
      </c>
      <c r="L16" s="50">
        <f>'[9]Summary'!J37</f>
        <v>0</v>
      </c>
      <c r="M16" s="50">
        <f>'[9]Summary'!K37</f>
        <v>0</v>
      </c>
      <c r="N16" s="50">
        <f>'[9]Summary'!L37</f>
        <v>0</v>
      </c>
      <c r="O16" s="50">
        <f>'[9]Summary'!M37</f>
        <v>0</v>
      </c>
      <c r="P16" s="50">
        <f>'[9]Summary'!N37</f>
        <v>0</v>
      </c>
      <c r="Q16" s="50">
        <f>'[9]Summary'!O37</f>
        <v>0</v>
      </c>
      <c r="R16" s="50">
        <f>'[9]Summary'!P37</f>
        <v>1634000</v>
      </c>
      <c r="S16" s="50">
        <f>'[9]Summary'!Q37</f>
        <v>1634773</v>
      </c>
      <c r="T16" s="53" t="str">
        <f t="shared" si="0"/>
        <v>-</v>
      </c>
      <c r="U16" s="54" t="str">
        <f t="shared" si="0"/>
        <v>-</v>
      </c>
      <c r="V16" s="55">
        <f t="shared" si="1"/>
        <v>68.36820083682008</v>
      </c>
      <c r="W16" s="56">
        <f t="shared" si="2"/>
        <v>68.4005439330544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560794000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560794000</v>
      </c>
      <c r="H20" s="74">
        <f t="shared" si="3"/>
        <v>184995000</v>
      </c>
      <c r="I20" s="75">
        <f t="shared" si="3"/>
        <v>171423000</v>
      </c>
      <c r="J20" s="74">
        <f t="shared" si="3"/>
        <v>156364000</v>
      </c>
      <c r="K20" s="75">
        <f>SUM(K8:K19)</f>
        <v>223797065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156364000</v>
      </c>
      <c r="S20" s="77">
        <f>SUM(S8:S19)</f>
        <v>223797065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27.882609300384814</v>
      </c>
      <c r="W20" s="82">
        <f>IF($G20=0,0,($S20/$G20)*100)</f>
        <v>39.90717892844788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C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71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'[1]Summary'!$B$38</f>
        <v>0</v>
      </c>
      <c r="E8" s="50"/>
      <c r="F8" s="50"/>
      <c r="G8" s="50"/>
      <c r="H8" s="51"/>
      <c r="I8" s="52"/>
      <c r="J8" s="51"/>
      <c r="K8" s="52"/>
      <c r="L8" s="51"/>
      <c r="M8" s="52"/>
      <c r="N8" s="51"/>
      <c r="O8" s="52"/>
      <c r="P8" s="51"/>
      <c r="Q8" s="52"/>
      <c r="R8" s="51"/>
      <c r="S8" s="52"/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'[5]Summary'!$B$38</f>
        <v>0</v>
      </c>
      <c r="E9" s="50"/>
      <c r="F9" s="50"/>
      <c r="G9" s="50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'[6]Summary'!B38</f>
        <v>430000</v>
      </c>
      <c r="E10" s="50">
        <f>'[6]Summary'!C38</f>
        <v>0</v>
      </c>
      <c r="F10" s="50">
        <f>'[6]Summary'!D38</f>
        <v>0</v>
      </c>
      <c r="G10" s="50">
        <f>'[6]Summary'!E38</f>
        <v>430000</v>
      </c>
      <c r="H10" s="50">
        <f>'[6]Summary'!F38</f>
        <v>430000</v>
      </c>
      <c r="I10" s="50">
        <f>'[6]Summary'!G38</f>
        <v>0</v>
      </c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'[2]Summary'!$B$38</f>
        <v>0</v>
      </c>
      <c r="E11" s="50"/>
      <c r="F11" s="50"/>
      <c r="G11" s="50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'[3]Summary'!B38</f>
        <v>93462000</v>
      </c>
      <c r="E12" s="50">
        <f>'[3]Summary'!C38</f>
        <v>0</v>
      </c>
      <c r="F12" s="50">
        <f>'[3]Summary'!D38</f>
        <v>0</v>
      </c>
      <c r="G12" s="50">
        <f>'[3]Summary'!E38</f>
        <v>93462000</v>
      </c>
      <c r="H12" s="50">
        <f>'[3]Summary'!F38</f>
        <v>46728000</v>
      </c>
      <c r="I12" s="50">
        <f>'[3]Summary'!G38</f>
        <v>57439000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'[7]Summary'!B38</f>
        <v>827000</v>
      </c>
      <c r="E13" s="50">
        <f>'[7]Summary'!C38</f>
        <v>0</v>
      </c>
      <c r="F13" s="50">
        <f>'[7]Summary'!D38</f>
        <v>0</v>
      </c>
      <c r="G13" s="50">
        <f>'[7]Summary'!E38</f>
        <v>827000</v>
      </c>
      <c r="H13" s="50">
        <f>'[7]Summary'!F38</f>
        <v>409000</v>
      </c>
      <c r="I13" s="50">
        <f>'[7]Summary'!G38</f>
        <v>0</v>
      </c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'[8]Summary'!B38</f>
        <v>5216000</v>
      </c>
      <c r="E14" s="50">
        <f>'[8]Summary'!C38</f>
        <v>0</v>
      </c>
      <c r="F14" s="50">
        <f>'[8]Summary'!D38</f>
        <v>0</v>
      </c>
      <c r="G14" s="50">
        <f>'[8]Summary'!E38</f>
        <v>5216000</v>
      </c>
      <c r="H14" s="50">
        <f>'[8]Summary'!F38</f>
        <v>5216000</v>
      </c>
      <c r="I14" s="50">
        <f>'[8]Summary'!G38</f>
        <v>3580000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'[4]Summary'!$B$38</f>
        <v>0</v>
      </c>
      <c r="E15" s="50"/>
      <c r="F15" s="50"/>
      <c r="G15" s="50"/>
      <c r="H15" s="51"/>
      <c r="I15" s="52"/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'[9]Summary'!$B$38</f>
        <v>0</v>
      </c>
      <c r="E16" s="50"/>
      <c r="F16" s="50"/>
      <c r="G16" s="50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99935000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99935000</v>
      </c>
      <c r="H20" s="74">
        <f t="shared" si="3"/>
        <v>52783000</v>
      </c>
      <c r="I20" s="75">
        <f t="shared" si="3"/>
        <v>61019000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72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'[1]Summary'!B46</f>
        <v>65000000</v>
      </c>
      <c r="E8" s="50">
        <f>'[1]Summary'!C46</f>
        <v>0</v>
      </c>
      <c r="F8" s="50">
        <f>'[1]Summary'!D46</f>
        <v>0</v>
      </c>
      <c r="G8" s="50">
        <f>'[1]Summary'!E46</f>
        <v>65000000</v>
      </c>
      <c r="H8" s="50">
        <f>'[1]Summary'!F46</f>
        <v>34163000</v>
      </c>
      <c r="I8" s="50">
        <f>'[1]Summary'!G46</f>
        <v>0</v>
      </c>
      <c r="J8" s="50">
        <f>'[1]Summary'!H46</f>
        <v>0</v>
      </c>
      <c r="K8" s="50">
        <f>'[1]Summary'!I46</f>
        <v>0</v>
      </c>
      <c r="L8" s="50">
        <f>'[1]Summary'!J46</f>
        <v>0</v>
      </c>
      <c r="M8" s="50">
        <f>'[1]Summary'!K46</f>
        <v>0</v>
      </c>
      <c r="N8" s="50">
        <f>'[1]Summary'!L46</f>
        <v>0</v>
      </c>
      <c r="O8" s="50">
        <f>'[1]Summary'!M46</f>
        <v>0</v>
      </c>
      <c r="P8" s="50">
        <f>'[1]Summary'!N46</f>
        <v>0</v>
      </c>
      <c r="Q8" s="50">
        <f>'[1]Summary'!O46</f>
        <v>0</v>
      </c>
      <c r="R8" s="50">
        <f>'[1]Summary'!P46</f>
        <v>0</v>
      </c>
      <c r="S8" s="50">
        <f>'[1]Summary'!Q46</f>
        <v>0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'[5]Summary'!B46</f>
        <v>10000000</v>
      </c>
      <c r="E9" s="50">
        <f>'[5]Summary'!C46</f>
        <v>0</v>
      </c>
      <c r="F9" s="50">
        <f>'[5]Summary'!D46</f>
        <v>0</v>
      </c>
      <c r="G9" s="50">
        <f>'[5]Summary'!E46</f>
        <v>10000000</v>
      </c>
      <c r="H9" s="50">
        <f>'[5]Summary'!F46</f>
        <v>5331000</v>
      </c>
      <c r="I9" s="50">
        <f>'[5]Summary'!G46</f>
        <v>1027000</v>
      </c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'[6]Summary'!$B$46</f>
        <v>0</v>
      </c>
      <c r="E10" s="50"/>
      <c r="F10" s="50"/>
      <c r="G10" s="50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'[2]Summary'!B46</f>
        <v>68500000</v>
      </c>
      <c r="E11" s="50">
        <f>'[2]Summary'!C46</f>
        <v>0</v>
      </c>
      <c r="F11" s="50">
        <f>'[2]Summary'!D46</f>
        <v>0</v>
      </c>
      <c r="G11" s="50">
        <f>'[2]Summary'!E46</f>
        <v>68500000</v>
      </c>
      <c r="H11" s="50">
        <f>'[2]Summary'!F46</f>
        <v>40733000</v>
      </c>
      <c r="I11" s="50">
        <f>'[2]Summary'!G46</f>
        <v>5357000</v>
      </c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'[3]Summary'!B46</f>
        <v>48000000</v>
      </c>
      <c r="E12" s="50">
        <f>'[3]Summary'!C46</f>
        <v>0</v>
      </c>
      <c r="F12" s="50">
        <f>'[3]Summary'!D46</f>
        <v>0</v>
      </c>
      <c r="G12" s="50">
        <f>'[3]Summary'!E46</f>
        <v>48000000</v>
      </c>
      <c r="H12" s="50">
        <f>'[3]Summary'!F46</f>
        <v>27994000</v>
      </c>
      <c r="I12" s="50">
        <f>'[3]Summary'!G46</f>
        <v>280000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'[7]Summary'!B46</f>
        <v>8000000</v>
      </c>
      <c r="E13" s="50">
        <f>'[7]Summary'!C46</f>
        <v>0</v>
      </c>
      <c r="F13" s="50">
        <f>'[7]Summary'!D46</f>
        <v>0</v>
      </c>
      <c r="G13" s="50">
        <f>'[7]Summary'!E46</f>
        <v>8000000</v>
      </c>
      <c r="H13" s="50">
        <f>'[7]Summary'!F46</f>
        <v>5133000</v>
      </c>
      <c r="I13" s="50">
        <f>'[7]Summary'!G46</f>
        <v>1496000</v>
      </c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'[8]Summary'!B46</f>
        <v>4000000</v>
      </c>
      <c r="E14" s="50">
        <f>'[8]Summary'!C46</f>
        <v>0</v>
      </c>
      <c r="F14" s="50">
        <f>'[8]Summary'!D46</f>
        <v>0</v>
      </c>
      <c r="G14" s="50">
        <f>'[8]Summary'!E46</f>
        <v>4000000</v>
      </c>
      <c r="H14" s="50">
        <f>'[8]Summary'!F46</f>
        <v>1745000</v>
      </c>
      <c r="I14" s="50">
        <f>'[8]Summary'!G46</f>
        <v>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'[4]Summary'!B46</f>
        <v>28000000</v>
      </c>
      <c r="E15" s="50">
        <f>'[4]Summary'!C46</f>
        <v>0</v>
      </c>
      <c r="F15" s="50">
        <f>'[4]Summary'!D46</f>
        <v>0</v>
      </c>
      <c r="G15" s="50">
        <f>'[4]Summary'!E46</f>
        <v>28000000</v>
      </c>
      <c r="H15" s="50">
        <f>'[4]Summary'!F46</f>
        <v>17833000</v>
      </c>
      <c r="I15" s="50">
        <f>'[4]Summary'!G46</f>
        <v>246000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'[9]Summary'!$B$46</f>
        <v>0</v>
      </c>
      <c r="E16" s="50"/>
      <c r="F16" s="50"/>
      <c r="G16" s="50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231500000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231500000</v>
      </c>
      <c r="H20" s="74">
        <f t="shared" si="3"/>
        <v>132932000</v>
      </c>
      <c r="I20" s="75">
        <f t="shared" si="3"/>
        <v>8406000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C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73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'[1]Summary'!B39</f>
        <v>0</v>
      </c>
      <c r="E8" s="50">
        <f>'[1]Summary'!C39</f>
        <v>0</v>
      </c>
      <c r="F8" s="50">
        <f>'[1]Summary'!D39</f>
        <v>0</v>
      </c>
      <c r="G8" s="50">
        <f>'[1]Summary'!E39</f>
        <v>0</v>
      </c>
      <c r="H8" s="50">
        <f>'[1]Summary'!F39</f>
        <v>0</v>
      </c>
      <c r="I8" s="50">
        <f>'[1]Summary'!G39</f>
        <v>0</v>
      </c>
      <c r="J8" s="50">
        <f>'[1]Summary'!H39</f>
        <v>0</v>
      </c>
      <c r="K8" s="50">
        <f>'[1]Summary'!I39</f>
        <v>59908578</v>
      </c>
      <c r="L8" s="50">
        <f>'[1]Summary'!J39</f>
        <v>0</v>
      </c>
      <c r="M8" s="50">
        <f>'[1]Summary'!K39</f>
        <v>0</v>
      </c>
      <c r="N8" s="50">
        <f>'[1]Summary'!L39</f>
        <v>0</v>
      </c>
      <c r="O8" s="50">
        <f>'[1]Summary'!M39</f>
        <v>0</v>
      </c>
      <c r="P8" s="50">
        <f>'[1]Summary'!N39</f>
        <v>0</v>
      </c>
      <c r="Q8" s="50">
        <f>'[1]Summary'!O39</f>
        <v>0</v>
      </c>
      <c r="R8" s="50">
        <f>'[1]Summary'!P39</f>
        <v>0</v>
      </c>
      <c r="S8" s="50">
        <f>'[1]Summary'!Q39</f>
        <v>59908578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/>
      <c r="E9" s="50"/>
      <c r="F9" s="50"/>
      <c r="G9" s="50"/>
      <c r="H9" s="50"/>
      <c r="I9" s="50"/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/>
      <c r="E10" s="50"/>
      <c r="F10" s="50"/>
      <c r="G10" s="50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/>
      <c r="E11" s="50"/>
      <c r="F11" s="50"/>
      <c r="G11" s="50"/>
      <c r="H11" s="50"/>
      <c r="I11" s="50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/>
      <c r="E12" s="50"/>
      <c r="F12" s="50"/>
      <c r="G12" s="50"/>
      <c r="H12" s="50"/>
      <c r="I12" s="50"/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/>
      <c r="E13" s="50"/>
      <c r="F13" s="50"/>
      <c r="G13" s="50"/>
      <c r="H13" s="50"/>
      <c r="I13" s="50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/>
      <c r="E14" s="50"/>
      <c r="F14" s="50"/>
      <c r="G14" s="50"/>
      <c r="H14" s="50"/>
      <c r="I14" s="50"/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/>
      <c r="E15" s="50"/>
      <c r="F15" s="50"/>
      <c r="G15" s="50"/>
      <c r="H15" s="50"/>
      <c r="I15" s="50"/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/>
      <c r="E16" s="50"/>
      <c r="F16" s="50"/>
      <c r="G16" s="50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0</v>
      </c>
      <c r="H20" s="74">
        <f t="shared" si="3"/>
        <v>0</v>
      </c>
      <c r="I20" s="75">
        <f t="shared" si="3"/>
        <v>0</v>
      </c>
      <c r="J20" s="74">
        <f t="shared" si="3"/>
        <v>0</v>
      </c>
      <c r="K20" s="75">
        <f>SUM(K8:K19)</f>
        <v>59908578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59908578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D9" sqref="D9:D16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0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'[1]Summary'!B50</f>
        <v>2405727600</v>
      </c>
      <c r="E8" s="50">
        <f>'[1]Summary'!C50</f>
        <v>0</v>
      </c>
      <c r="F8" s="50">
        <f>'[1]Summary'!D50</f>
        <v>0</v>
      </c>
      <c r="G8" s="50">
        <f>'[1]Summary'!E50</f>
        <v>2405727600</v>
      </c>
      <c r="H8" s="50">
        <f>'[1]Summary'!F50</f>
        <v>870092000</v>
      </c>
      <c r="I8" s="50">
        <f>'[1]Summary'!G50</f>
        <v>870092000</v>
      </c>
      <c r="J8" s="50">
        <f>'[1]Summary'!H50</f>
        <v>537572000</v>
      </c>
      <c r="K8" s="50">
        <f>'[1]Summary'!I50</f>
        <v>378227617</v>
      </c>
      <c r="L8" s="50">
        <f>'[1]Summary'!J50</f>
        <v>0</v>
      </c>
      <c r="M8" s="50">
        <f>'[1]Summary'!K50</f>
        <v>0</v>
      </c>
      <c r="N8" s="50">
        <f>'[1]Summary'!L50</f>
        <v>0</v>
      </c>
      <c r="O8" s="50">
        <f>'[1]Summary'!M50</f>
        <v>0</v>
      </c>
      <c r="P8" s="50">
        <f>'[1]Summary'!N50</f>
        <v>0</v>
      </c>
      <c r="Q8" s="50">
        <f>'[1]Summary'!O50</f>
        <v>0</v>
      </c>
      <c r="R8" s="50">
        <f>'[1]Summary'!P50</f>
        <v>537572000</v>
      </c>
      <c r="S8" s="50">
        <f>'[1]Summary'!Q50</f>
        <v>378227617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22.345505783780343</v>
      </c>
      <c r="W8" s="56">
        <f>IF($G8=0,0,($S8/$G8)*100)</f>
        <v>15.721963575593511</v>
      </c>
      <c r="X8" s="48"/>
    </row>
    <row r="9" spans="2:24" ht="12.75">
      <c r="B9" s="42"/>
      <c r="C9" s="49" t="s">
        <v>19</v>
      </c>
      <c r="D9" s="50">
        <f>'[5]Summary'!B50</f>
        <v>841110800</v>
      </c>
      <c r="E9" s="50">
        <f>'[5]Summary'!C50</f>
        <v>0</v>
      </c>
      <c r="F9" s="50">
        <f>'[5]Summary'!D50</f>
        <v>0</v>
      </c>
      <c r="G9" s="50">
        <f>'[5]Summary'!E50</f>
        <v>841110800</v>
      </c>
      <c r="H9" s="50">
        <f>'[5]Summary'!F50</f>
        <v>374797000</v>
      </c>
      <c r="I9" s="50">
        <f>'[5]Summary'!G50</f>
        <v>374797000</v>
      </c>
      <c r="J9" s="50">
        <f>'[5]Summary'!H50</f>
        <v>201426000</v>
      </c>
      <c r="K9" s="50">
        <f>'[5]Summary'!I50</f>
        <v>222073445</v>
      </c>
      <c r="L9" s="50">
        <f>'[5]Summary'!J50</f>
        <v>0</v>
      </c>
      <c r="M9" s="50">
        <f>'[5]Summary'!K50</f>
        <v>0</v>
      </c>
      <c r="N9" s="50">
        <f>'[5]Summary'!L50</f>
        <v>0</v>
      </c>
      <c r="O9" s="50">
        <f>'[5]Summary'!M50</f>
        <v>0</v>
      </c>
      <c r="P9" s="50">
        <f>'[5]Summary'!N50</f>
        <v>0</v>
      </c>
      <c r="Q9" s="50">
        <f>'[5]Summary'!O50</f>
        <v>0</v>
      </c>
      <c r="R9" s="50">
        <f>'[5]Summary'!P50</f>
        <v>201426000</v>
      </c>
      <c r="S9" s="50">
        <f>'[5]Summary'!Q50</f>
        <v>222073445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23.947617840598408</v>
      </c>
      <c r="W9" s="56">
        <f aca="true" t="shared" si="2" ref="W9:W16">IF($G9=0,0,($S9/$G9)*100)</f>
        <v>26.402400848972572</v>
      </c>
      <c r="X9" s="48"/>
    </row>
    <row r="10" spans="2:24" ht="12.75">
      <c r="B10" s="42"/>
      <c r="C10" s="49" t="s">
        <v>20</v>
      </c>
      <c r="D10" s="50">
        <f>'[6]Summary'!B50</f>
        <v>399531800</v>
      </c>
      <c r="E10" s="50">
        <f>'[6]Summary'!C50</f>
        <v>0</v>
      </c>
      <c r="F10" s="50">
        <f>'[6]Summary'!D50</f>
        <v>0</v>
      </c>
      <c r="G10" s="50">
        <f>'[6]Summary'!E50</f>
        <v>399531800</v>
      </c>
      <c r="H10" s="50">
        <f>'[6]Summary'!F50</f>
        <v>125256000</v>
      </c>
      <c r="I10" s="50">
        <f>'[6]Summary'!G50</f>
        <v>125256000</v>
      </c>
      <c r="J10" s="50">
        <f>'[6]Summary'!H50</f>
        <v>67906000</v>
      </c>
      <c r="K10" s="50">
        <f>'[6]Summary'!I50</f>
        <v>48016552</v>
      </c>
      <c r="L10" s="50">
        <f>'[6]Summary'!J50</f>
        <v>0</v>
      </c>
      <c r="M10" s="50">
        <f>'[6]Summary'!K50</f>
        <v>0</v>
      </c>
      <c r="N10" s="50">
        <f>'[6]Summary'!L50</f>
        <v>0</v>
      </c>
      <c r="O10" s="50">
        <f>'[6]Summary'!M50</f>
        <v>0</v>
      </c>
      <c r="P10" s="50">
        <f>'[6]Summary'!N50</f>
        <v>0</v>
      </c>
      <c r="Q10" s="50">
        <f>'[6]Summary'!O50</f>
        <v>0</v>
      </c>
      <c r="R10" s="50">
        <f>'[6]Summary'!P50</f>
        <v>67906000</v>
      </c>
      <c r="S10" s="50">
        <f>'[6]Summary'!Q50</f>
        <v>48016552</v>
      </c>
      <c r="T10" s="53" t="str">
        <f t="shared" si="0"/>
        <v>-</v>
      </c>
      <c r="U10" s="54" t="str">
        <f t="shared" si="0"/>
        <v>-</v>
      </c>
      <c r="V10" s="55">
        <f t="shared" si="1"/>
        <v>16.99639427950416</v>
      </c>
      <c r="W10" s="56">
        <f t="shared" si="2"/>
        <v>12.018205309314553</v>
      </c>
      <c r="X10" s="48"/>
    </row>
    <row r="11" spans="2:24" ht="12.75">
      <c r="B11" s="42"/>
      <c r="C11" s="49" t="s">
        <v>21</v>
      </c>
      <c r="D11" s="50">
        <f>'[2]Summary'!B50</f>
        <v>2598936600</v>
      </c>
      <c r="E11" s="50">
        <f>'[2]Summary'!C50</f>
        <v>0</v>
      </c>
      <c r="F11" s="50">
        <f>'[2]Summary'!D50</f>
        <v>0</v>
      </c>
      <c r="G11" s="50">
        <f>'[2]Summary'!E50</f>
        <v>2598936600</v>
      </c>
      <c r="H11" s="50">
        <f>'[2]Summary'!F50</f>
        <v>980897000</v>
      </c>
      <c r="I11" s="50">
        <f>'[2]Summary'!G50</f>
        <v>980897000</v>
      </c>
      <c r="J11" s="50">
        <f>'[2]Summary'!H50</f>
        <v>202699000</v>
      </c>
      <c r="K11" s="50">
        <f>'[2]Summary'!I50</f>
        <v>324934162</v>
      </c>
      <c r="L11" s="50">
        <f>'[2]Summary'!J50</f>
        <v>0</v>
      </c>
      <c r="M11" s="50">
        <f>'[2]Summary'!K50</f>
        <v>0</v>
      </c>
      <c r="N11" s="50">
        <f>'[2]Summary'!L50</f>
        <v>0</v>
      </c>
      <c r="O11" s="50">
        <f>'[2]Summary'!M50</f>
        <v>0</v>
      </c>
      <c r="P11" s="50">
        <f>'[2]Summary'!N50</f>
        <v>0</v>
      </c>
      <c r="Q11" s="50">
        <f>'[2]Summary'!O50</f>
        <v>0</v>
      </c>
      <c r="R11" s="50">
        <f>'[2]Summary'!P50</f>
        <v>202699000</v>
      </c>
      <c r="S11" s="50">
        <f>'[2]Summary'!Q50</f>
        <v>324934162</v>
      </c>
      <c r="T11" s="53" t="str">
        <f t="shared" si="0"/>
        <v>-</v>
      </c>
      <c r="U11" s="54" t="str">
        <f t="shared" si="0"/>
        <v>-</v>
      </c>
      <c r="V11" s="55">
        <f t="shared" si="1"/>
        <v>7.799305300483282</v>
      </c>
      <c r="W11" s="56">
        <f t="shared" si="2"/>
        <v>12.502581324992693</v>
      </c>
      <c r="X11" s="48"/>
    </row>
    <row r="12" spans="2:24" ht="12.75">
      <c r="B12" s="42"/>
      <c r="C12" s="49" t="s">
        <v>22</v>
      </c>
      <c r="D12" s="50">
        <f>'[3]Summary'!B50</f>
        <v>2030303600</v>
      </c>
      <c r="E12" s="50">
        <f>'[3]Summary'!C50</f>
        <v>0</v>
      </c>
      <c r="F12" s="50">
        <f>'[3]Summary'!D50</f>
        <v>0</v>
      </c>
      <c r="G12" s="50">
        <f>'[3]Summary'!E50</f>
        <v>2030303600</v>
      </c>
      <c r="H12" s="50">
        <f>'[3]Summary'!F50</f>
        <v>912161000</v>
      </c>
      <c r="I12" s="50">
        <f>'[3]Summary'!G50</f>
        <v>912161000</v>
      </c>
      <c r="J12" s="50">
        <f>'[3]Summary'!H50</f>
        <v>313391000</v>
      </c>
      <c r="K12" s="50">
        <f>'[3]Summary'!I50</f>
        <v>229944788</v>
      </c>
      <c r="L12" s="50">
        <f>'[3]Summary'!J50</f>
        <v>0</v>
      </c>
      <c r="M12" s="50">
        <f>'[3]Summary'!K50</f>
        <v>0</v>
      </c>
      <c r="N12" s="50">
        <f>'[3]Summary'!L50</f>
        <v>0</v>
      </c>
      <c r="O12" s="50">
        <f>'[3]Summary'!M50</f>
        <v>0</v>
      </c>
      <c r="P12" s="50">
        <f>'[3]Summary'!N50</f>
        <v>0</v>
      </c>
      <c r="Q12" s="50">
        <f>'[3]Summary'!O50</f>
        <v>0</v>
      </c>
      <c r="R12" s="50">
        <f>'[3]Summary'!P50</f>
        <v>313391000</v>
      </c>
      <c r="S12" s="50">
        <f>'[3]Summary'!Q50</f>
        <v>229944788</v>
      </c>
      <c r="T12" s="53" t="str">
        <f t="shared" si="0"/>
        <v>-</v>
      </c>
      <c r="U12" s="54" t="str">
        <f t="shared" si="0"/>
        <v>-</v>
      </c>
      <c r="V12" s="55">
        <f t="shared" si="1"/>
        <v>15.43567178819956</v>
      </c>
      <c r="W12" s="56">
        <f t="shared" si="2"/>
        <v>11.325635634000747</v>
      </c>
      <c r="X12" s="48"/>
    </row>
    <row r="13" spans="2:24" ht="12.75">
      <c r="B13" s="42"/>
      <c r="C13" s="49" t="s">
        <v>23</v>
      </c>
      <c r="D13" s="50">
        <f>'[7]Summary'!B50</f>
        <v>1177081800</v>
      </c>
      <c r="E13" s="50">
        <f>'[7]Summary'!C50</f>
        <v>0</v>
      </c>
      <c r="F13" s="50">
        <f>'[7]Summary'!D50</f>
        <v>0</v>
      </c>
      <c r="G13" s="50">
        <f>'[7]Summary'!E50</f>
        <v>1177081800</v>
      </c>
      <c r="H13" s="50">
        <f>'[7]Summary'!F50</f>
        <v>575957000</v>
      </c>
      <c r="I13" s="50">
        <f>'[7]Summary'!G50</f>
        <v>575957000</v>
      </c>
      <c r="J13" s="50">
        <f>'[7]Summary'!H50</f>
        <v>226419000</v>
      </c>
      <c r="K13" s="50">
        <f>'[7]Summary'!I50</f>
        <v>156419834</v>
      </c>
      <c r="L13" s="50">
        <f>'[7]Summary'!J50</f>
        <v>0</v>
      </c>
      <c r="M13" s="50">
        <f>'[7]Summary'!K50</f>
        <v>0</v>
      </c>
      <c r="N13" s="50">
        <f>'[7]Summary'!L50</f>
        <v>0</v>
      </c>
      <c r="O13" s="50">
        <f>'[7]Summary'!M50</f>
        <v>0</v>
      </c>
      <c r="P13" s="50">
        <f>'[7]Summary'!N50</f>
        <v>0</v>
      </c>
      <c r="Q13" s="50">
        <f>'[7]Summary'!O50</f>
        <v>0</v>
      </c>
      <c r="R13" s="50">
        <f>'[7]Summary'!P50</f>
        <v>226419000</v>
      </c>
      <c r="S13" s="50">
        <f>'[7]Summary'!Q50</f>
        <v>156419834</v>
      </c>
      <c r="T13" s="53" t="str">
        <f t="shared" si="0"/>
        <v>-</v>
      </c>
      <c r="U13" s="54" t="str">
        <f t="shared" si="0"/>
        <v>-</v>
      </c>
      <c r="V13" s="55">
        <f t="shared" si="1"/>
        <v>19.235621517552985</v>
      </c>
      <c r="W13" s="56">
        <f t="shared" si="2"/>
        <v>13.288781969103592</v>
      </c>
      <c r="X13" s="48"/>
    </row>
    <row r="14" spans="2:24" ht="12.75">
      <c r="B14" s="42"/>
      <c r="C14" s="49" t="s">
        <v>24</v>
      </c>
      <c r="D14" s="50">
        <f>'[8]Summary'!B50</f>
        <v>424908800</v>
      </c>
      <c r="E14" s="50">
        <f>'[8]Summary'!C50</f>
        <v>0</v>
      </c>
      <c r="F14" s="50">
        <f>'[8]Summary'!D50</f>
        <v>0</v>
      </c>
      <c r="G14" s="50">
        <f>'[8]Summary'!E50</f>
        <v>424908800</v>
      </c>
      <c r="H14" s="50">
        <f>'[8]Summary'!F50</f>
        <v>157316000</v>
      </c>
      <c r="I14" s="50">
        <f>'[8]Summary'!G50</f>
        <v>156315000</v>
      </c>
      <c r="J14" s="50">
        <f>'[8]Summary'!H50</f>
        <v>45449000</v>
      </c>
      <c r="K14" s="50">
        <f>'[8]Summary'!I50</f>
        <v>50706125</v>
      </c>
      <c r="L14" s="50">
        <f>'[8]Summary'!J50</f>
        <v>0</v>
      </c>
      <c r="M14" s="50">
        <f>'[8]Summary'!K50</f>
        <v>0</v>
      </c>
      <c r="N14" s="50">
        <f>'[8]Summary'!L50</f>
        <v>0</v>
      </c>
      <c r="O14" s="50">
        <f>'[8]Summary'!M50</f>
        <v>0</v>
      </c>
      <c r="P14" s="50">
        <f>'[8]Summary'!N50</f>
        <v>0</v>
      </c>
      <c r="Q14" s="50">
        <f>'[8]Summary'!O50</f>
        <v>0</v>
      </c>
      <c r="R14" s="50">
        <f>'[8]Summary'!P50</f>
        <v>45449000</v>
      </c>
      <c r="S14" s="50">
        <f>'[8]Summary'!Q50</f>
        <v>50706125</v>
      </c>
      <c r="T14" s="53" t="str">
        <f t="shared" si="0"/>
        <v>-</v>
      </c>
      <c r="U14" s="54" t="str">
        <f t="shared" si="0"/>
        <v>-</v>
      </c>
      <c r="V14" s="55">
        <f t="shared" si="1"/>
        <v>10.696177626822509</v>
      </c>
      <c r="W14" s="56">
        <f t="shared" si="2"/>
        <v>11.933413711365827</v>
      </c>
      <c r="X14" s="48"/>
    </row>
    <row r="15" spans="2:24" ht="12.75">
      <c r="B15" s="42"/>
      <c r="C15" s="49" t="s">
        <v>25</v>
      </c>
      <c r="D15" s="50">
        <f>'[4]Summary'!B50</f>
        <v>1190545000</v>
      </c>
      <c r="E15" s="50">
        <f>'[4]Summary'!C50</f>
        <v>0</v>
      </c>
      <c r="F15" s="50">
        <f>'[4]Summary'!D50</f>
        <v>0</v>
      </c>
      <c r="G15" s="50">
        <f>'[4]Summary'!E50</f>
        <v>1190545000</v>
      </c>
      <c r="H15" s="50">
        <f>'[4]Summary'!F50</f>
        <v>400456000</v>
      </c>
      <c r="I15" s="50">
        <f>'[4]Summary'!G50</f>
        <v>400456000</v>
      </c>
      <c r="J15" s="50">
        <f>'[4]Summary'!H50</f>
        <v>171078000</v>
      </c>
      <c r="K15" s="50">
        <f>'[4]Summary'!I50</f>
        <v>115103923</v>
      </c>
      <c r="L15" s="50">
        <f>'[4]Summary'!J50</f>
        <v>0</v>
      </c>
      <c r="M15" s="50">
        <f>'[4]Summary'!K50</f>
        <v>0</v>
      </c>
      <c r="N15" s="50">
        <f>'[4]Summary'!L50</f>
        <v>0</v>
      </c>
      <c r="O15" s="50">
        <f>'[4]Summary'!M50</f>
        <v>0</v>
      </c>
      <c r="P15" s="50">
        <f>'[4]Summary'!N50</f>
        <v>0</v>
      </c>
      <c r="Q15" s="50">
        <f>'[4]Summary'!O50</f>
        <v>0</v>
      </c>
      <c r="R15" s="50">
        <f>'[4]Summary'!P50</f>
        <v>171078000</v>
      </c>
      <c r="S15" s="50">
        <f>'[4]Summary'!Q50</f>
        <v>115103923</v>
      </c>
      <c r="T15" s="53" t="str">
        <f t="shared" si="0"/>
        <v>-</v>
      </c>
      <c r="U15" s="54" t="str">
        <f t="shared" si="0"/>
        <v>-</v>
      </c>
      <c r="V15" s="55">
        <f t="shared" si="1"/>
        <v>14.36972143010134</v>
      </c>
      <c r="W15" s="56">
        <f t="shared" si="2"/>
        <v>9.668170711732863</v>
      </c>
      <c r="X15" s="48"/>
    </row>
    <row r="16" spans="2:24" ht="12.75">
      <c r="B16" s="42"/>
      <c r="C16" s="49" t="s">
        <v>26</v>
      </c>
      <c r="D16" s="50">
        <f>'[9]Summary'!B50</f>
        <v>375358800</v>
      </c>
      <c r="E16" s="50">
        <f>'[9]Summary'!C50</f>
        <v>0</v>
      </c>
      <c r="F16" s="50">
        <f>'[9]Summary'!D50</f>
        <v>0</v>
      </c>
      <c r="G16" s="50">
        <f>'[9]Summary'!E50</f>
        <v>375358800</v>
      </c>
      <c r="H16" s="50">
        <f>'[9]Summary'!F50</f>
        <v>185693000</v>
      </c>
      <c r="I16" s="50">
        <f>'[9]Summary'!G50</f>
        <v>185693000</v>
      </c>
      <c r="J16" s="50">
        <f>'[9]Summary'!H50</f>
        <v>83875000</v>
      </c>
      <c r="K16" s="50">
        <f>'[9]Summary'!I50</f>
        <v>52878260</v>
      </c>
      <c r="L16" s="50">
        <f>'[9]Summary'!J50</f>
        <v>0</v>
      </c>
      <c r="M16" s="50">
        <f>'[9]Summary'!K50</f>
        <v>0</v>
      </c>
      <c r="N16" s="50">
        <f>'[9]Summary'!L50</f>
        <v>0</v>
      </c>
      <c r="O16" s="50">
        <f>'[9]Summary'!M50</f>
        <v>0</v>
      </c>
      <c r="P16" s="50">
        <f>'[9]Summary'!N50</f>
        <v>0</v>
      </c>
      <c r="Q16" s="50">
        <f>'[9]Summary'!O50</f>
        <v>0</v>
      </c>
      <c r="R16" s="50">
        <f>'[9]Summary'!P50</f>
        <v>83875000</v>
      </c>
      <c r="S16" s="50">
        <f>'[9]Summary'!Q50</f>
        <v>52878260</v>
      </c>
      <c r="T16" s="53" t="str">
        <f t="shared" si="0"/>
        <v>-</v>
      </c>
      <c r="U16" s="54" t="str">
        <f t="shared" si="0"/>
        <v>-</v>
      </c>
      <c r="V16" s="55">
        <f t="shared" si="1"/>
        <v>22.345286696355593</v>
      </c>
      <c r="W16" s="56">
        <f t="shared" si="2"/>
        <v>14.08739051808563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11443504800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11443504800</v>
      </c>
      <c r="H20" s="74">
        <f t="shared" si="3"/>
        <v>4582625000</v>
      </c>
      <c r="I20" s="75">
        <f t="shared" si="3"/>
        <v>4581624000</v>
      </c>
      <c r="J20" s="74">
        <f t="shared" si="3"/>
        <v>1849815000</v>
      </c>
      <c r="K20" s="75">
        <f>SUM(K8:K19)</f>
        <v>1578304706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1849815000</v>
      </c>
      <c r="S20" s="77">
        <f>SUM(S8:S19)</f>
        <v>1578304706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16.164759244038592</v>
      </c>
      <c r="W20" s="82">
        <f>IF($G20=0,0,($S20/$G20)*100)</f>
        <v>13.792144396181842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B1">
      <selection activeCell="C2" sqref="C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58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'[1]Summary'!B10</f>
        <v>66300000</v>
      </c>
      <c r="E8" s="50">
        <f>'[1]Summary'!C10</f>
        <v>0</v>
      </c>
      <c r="F8" s="50">
        <f>'[1]Summary'!D10</f>
        <v>0</v>
      </c>
      <c r="G8" s="50">
        <f>'[1]Summary'!E10</f>
        <v>66300000</v>
      </c>
      <c r="H8" s="50">
        <f>'[1]Summary'!F10</f>
        <v>66300000</v>
      </c>
      <c r="I8" s="50">
        <f>'[1]Summary'!G10</f>
        <v>66300000</v>
      </c>
      <c r="J8" s="50">
        <f>'[1]Summary'!H10</f>
        <v>12404000</v>
      </c>
      <c r="K8" s="50">
        <f>'[1]Summary'!I10</f>
        <v>15215423</v>
      </c>
      <c r="L8" s="50">
        <f>'[1]Summary'!J10</f>
        <v>0</v>
      </c>
      <c r="M8" s="50">
        <f>'[1]Summary'!K10</f>
        <v>0</v>
      </c>
      <c r="N8" s="50">
        <f>'[1]Summary'!L10</f>
        <v>0</v>
      </c>
      <c r="O8" s="50">
        <f>'[1]Summary'!M10</f>
        <v>0</v>
      </c>
      <c r="P8" s="50">
        <f>'[1]Summary'!N10</f>
        <v>0</v>
      </c>
      <c r="Q8" s="50">
        <f>'[1]Summary'!O10</f>
        <v>0</v>
      </c>
      <c r="R8" s="50">
        <f>'[1]Summary'!P10</f>
        <v>12404000</v>
      </c>
      <c r="S8" s="50">
        <f>'[1]Summary'!Q10</f>
        <v>15215423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18.708898944193063</v>
      </c>
      <c r="W8" s="56">
        <f>IF($G8=0,0,($S8/$G8)*100)</f>
        <v>22.94935595776772</v>
      </c>
      <c r="X8" s="48"/>
    </row>
    <row r="9" spans="2:24" ht="12.75">
      <c r="B9" s="42"/>
      <c r="C9" s="49" t="s">
        <v>19</v>
      </c>
      <c r="D9" s="50">
        <f>'[5]Summary'!B10</f>
        <v>33750000</v>
      </c>
      <c r="E9" s="50">
        <f>'[5]Summary'!C10</f>
        <v>0</v>
      </c>
      <c r="F9" s="50">
        <f>'[5]Summary'!D10</f>
        <v>0</v>
      </c>
      <c r="G9" s="50">
        <f>'[5]Summary'!E10</f>
        <v>33750000</v>
      </c>
      <c r="H9" s="50">
        <f>'[5]Summary'!F10</f>
        <v>33750000</v>
      </c>
      <c r="I9" s="50">
        <f>'[5]Summary'!G10</f>
        <v>33750000</v>
      </c>
      <c r="J9" s="50">
        <f>'[5]Summary'!H10</f>
        <v>7323000</v>
      </c>
      <c r="K9" s="50">
        <f>'[5]Summary'!I10</f>
        <v>10788839</v>
      </c>
      <c r="L9" s="50">
        <f>'[5]Summary'!J10</f>
        <v>0</v>
      </c>
      <c r="M9" s="50">
        <f>'[5]Summary'!K10</f>
        <v>0</v>
      </c>
      <c r="N9" s="50">
        <f>'[5]Summary'!L10</f>
        <v>0</v>
      </c>
      <c r="O9" s="50">
        <f>'[5]Summary'!M10</f>
        <v>0</v>
      </c>
      <c r="P9" s="50">
        <f>'[5]Summary'!N10</f>
        <v>0</v>
      </c>
      <c r="Q9" s="50">
        <f>'[5]Summary'!O10</f>
        <v>0</v>
      </c>
      <c r="R9" s="50">
        <f>'[5]Summary'!P10</f>
        <v>7323000</v>
      </c>
      <c r="S9" s="50">
        <f>'[5]Summary'!Q10</f>
        <v>10788839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21.697777777777777</v>
      </c>
      <c r="W9" s="56">
        <f aca="true" t="shared" si="2" ref="W9:W16">IF($G9=0,0,($S9/$G9)*100)</f>
        <v>31.96693037037037</v>
      </c>
      <c r="X9" s="48"/>
    </row>
    <row r="10" spans="2:24" ht="12.75">
      <c r="B10" s="42"/>
      <c r="C10" s="49" t="s">
        <v>20</v>
      </c>
      <c r="D10" s="50">
        <f>'[6]Summary'!B10</f>
        <v>19000000</v>
      </c>
      <c r="E10" s="50">
        <f>'[6]Summary'!C10</f>
        <v>0</v>
      </c>
      <c r="F10" s="50">
        <f>'[6]Summary'!D10</f>
        <v>0</v>
      </c>
      <c r="G10" s="50">
        <f>'[6]Summary'!E10</f>
        <v>19000000</v>
      </c>
      <c r="H10" s="50">
        <f>'[6]Summary'!F10</f>
        <v>19000000</v>
      </c>
      <c r="I10" s="50">
        <f>'[6]Summary'!G10</f>
        <v>19000000</v>
      </c>
      <c r="J10" s="50">
        <f>'[6]Summary'!H10</f>
        <v>3129000</v>
      </c>
      <c r="K10" s="50">
        <f>'[6]Summary'!I10</f>
        <v>3231669</v>
      </c>
      <c r="L10" s="50">
        <f>'[6]Summary'!J10</f>
        <v>0</v>
      </c>
      <c r="M10" s="50">
        <f>'[6]Summary'!K10</f>
        <v>0</v>
      </c>
      <c r="N10" s="50">
        <f>'[6]Summary'!L10</f>
        <v>0</v>
      </c>
      <c r="O10" s="50">
        <f>'[6]Summary'!M10</f>
        <v>0</v>
      </c>
      <c r="P10" s="50">
        <f>'[6]Summary'!N10</f>
        <v>0</v>
      </c>
      <c r="Q10" s="50">
        <f>'[6]Summary'!O10</f>
        <v>0</v>
      </c>
      <c r="R10" s="50">
        <f>'[6]Summary'!P10</f>
        <v>3129000</v>
      </c>
      <c r="S10" s="50">
        <f>'[6]Summary'!Q10</f>
        <v>3231669</v>
      </c>
      <c r="T10" s="53" t="str">
        <f t="shared" si="0"/>
        <v>-</v>
      </c>
      <c r="U10" s="54" t="str">
        <f t="shared" si="0"/>
        <v>-</v>
      </c>
      <c r="V10" s="55">
        <f t="shared" si="1"/>
        <v>16.46842105263158</v>
      </c>
      <c r="W10" s="56">
        <f t="shared" si="2"/>
        <v>17.008784210526315</v>
      </c>
      <c r="X10" s="48"/>
    </row>
    <row r="11" spans="2:24" ht="12.75">
      <c r="B11" s="42"/>
      <c r="C11" s="49" t="s">
        <v>21</v>
      </c>
      <c r="D11" s="50">
        <f>'[2]Summary'!B10</f>
        <v>86141000</v>
      </c>
      <c r="E11" s="50">
        <f>'[2]Summary'!C10</f>
        <v>0</v>
      </c>
      <c r="F11" s="50">
        <f>'[2]Summary'!D10</f>
        <v>0</v>
      </c>
      <c r="G11" s="50">
        <f>'[2]Summary'!E10</f>
        <v>86141000</v>
      </c>
      <c r="H11" s="50">
        <f>'[2]Summary'!F10</f>
        <v>86141000</v>
      </c>
      <c r="I11" s="50">
        <f>'[2]Summary'!G10</f>
        <v>86141000</v>
      </c>
      <c r="J11" s="50">
        <f>'[2]Summary'!H10</f>
        <v>20245000</v>
      </c>
      <c r="K11" s="50">
        <f>'[2]Summary'!I10</f>
        <v>24971804</v>
      </c>
      <c r="L11" s="50">
        <f>'[2]Summary'!J10</f>
        <v>0</v>
      </c>
      <c r="M11" s="50">
        <f>'[2]Summary'!K10</f>
        <v>0</v>
      </c>
      <c r="N11" s="50">
        <f>'[2]Summary'!L10</f>
        <v>0</v>
      </c>
      <c r="O11" s="50">
        <f>'[2]Summary'!M10</f>
        <v>0</v>
      </c>
      <c r="P11" s="50">
        <f>'[2]Summary'!N10</f>
        <v>0</v>
      </c>
      <c r="Q11" s="50">
        <f>'[2]Summary'!O10</f>
        <v>0</v>
      </c>
      <c r="R11" s="50">
        <f>'[2]Summary'!P10</f>
        <v>20245000</v>
      </c>
      <c r="S11" s="50">
        <f>'[2]Summary'!Q10</f>
        <v>24971804</v>
      </c>
      <c r="T11" s="53" t="str">
        <f t="shared" si="0"/>
        <v>-</v>
      </c>
      <c r="U11" s="54" t="str">
        <f t="shared" si="0"/>
        <v>-</v>
      </c>
      <c r="V11" s="55">
        <f t="shared" si="1"/>
        <v>23.502165054968017</v>
      </c>
      <c r="W11" s="56">
        <f t="shared" si="2"/>
        <v>28.989452177244285</v>
      </c>
      <c r="X11" s="48"/>
    </row>
    <row r="12" spans="2:24" ht="12.75">
      <c r="B12" s="42"/>
      <c r="C12" s="49" t="s">
        <v>22</v>
      </c>
      <c r="D12" s="50">
        <f>'[3]Summary'!B10</f>
        <v>38750000</v>
      </c>
      <c r="E12" s="50">
        <f>'[3]Summary'!C10</f>
        <v>0</v>
      </c>
      <c r="F12" s="50">
        <f>'[3]Summary'!D10</f>
        <v>0</v>
      </c>
      <c r="G12" s="50">
        <f>'[3]Summary'!E10</f>
        <v>38750000</v>
      </c>
      <c r="H12" s="50">
        <f>'[3]Summary'!F10</f>
        <v>38750000</v>
      </c>
      <c r="I12" s="50">
        <f>'[3]Summary'!G10</f>
        <v>38750000</v>
      </c>
      <c r="J12" s="50">
        <f>'[3]Summary'!H10</f>
        <v>7847000</v>
      </c>
      <c r="K12" s="50">
        <f>'[3]Summary'!I10</f>
        <v>7394823</v>
      </c>
      <c r="L12" s="50">
        <f>'[3]Summary'!J10</f>
        <v>0</v>
      </c>
      <c r="M12" s="50">
        <f>'[3]Summary'!K10</f>
        <v>0</v>
      </c>
      <c r="N12" s="50">
        <f>'[3]Summary'!L10</f>
        <v>0</v>
      </c>
      <c r="O12" s="50">
        <f>'[3]Summary'!M10</f>
        <v>0</v>
      </c>
      <c r="P12" s="50">
        <f>'[3]Summary'!N10</f>
        <v>0</v>
      </c>
      <c r="Q12" s="50">
        <f>'[3]Summary'!O10</f>
        <v>0</v>
      </c>
      <c r="R12" s="50">
        <f>'[3]Summary'!P10</f>
        <v>7847000</v>
      </c>
      <c r="S12" s="50">
        <f>'[3]Summary'!Q10</f>
        <v>7394823</v>
      </c>
      <c r="T12" s="53" t="str">
        <f t="shared" si="0"/>
        <v>-</v>
      </c>
      <c r="U12" s="54" t="str">
        <f t="shared" si="0"/>
        <v>-</v>
      </c>
      <c r="V12" s="55">
        <f t="shared" si="1"/>
        <v>20.25032258064516</v>
      </c>
      <c r="W12" s="56">
        <f t="shared" si="2"/>
        <v>19.083414193548386</v>
      </c>
      <c r="X12" s="48"/>
    </row>
    <row r="13" spans="2:24" ht="12.75">
      <c r="B13" s="42"/>
      <c r="C13" s="49" t="s">
        <v>23</v>
      </c>
      <c r="D13" s="50">
        <f>'[7]Summary'!B10</f>
        <v>26250000</v>
      </c>
      <c r="E13" s="50">
        <f>'[7]Summary'!C10</f>
        <v>0</v>
      </c>
      <c r="F13" s="50">
        <f>'[7]Summary'!D10</f>
        <v>0</v>
      </c>
      <c r="G13" s="50">
        <f>'[7]Summary'!E10</f>
        <v>26250000</v>
      </c>
      <c r="H13" s="50">
        <f>'[7]Summary'!F10</f>
        <v>26250000</v>
      </c>
      <c r="I13" s="50">
        <f>'[7]Summary'!G10</f>
        <v>26250000</v>
      </c>
      <c r="J13" s="50">
        <f>'[7]Summary'!H10</f>
        <v>4614000</v>
      </c>
      <c r="K13" s="50">
        <f>'[7]Summary'!I10</f>
        <v>3704693</v>
      </c>
      <c r="L13" s="50">
        <f>'[7]Summary'!J10</f>
        <v>0</v>
      </c>
      <c r="M13" s="50">
        <f>'[7]Summary'!K10</f>
        <v>0</v>
      </c>
      <c r="N13" s="50">
        <f>'[7]Summary'!L10</f>
        <v>0</v>
      </c>
      <c r="O13" s="50">
        <f>'[7]Summary'!M10</f>
        <v>0</v>
      </c>
      <c r="P13" s="50">
        <f>'[7]Summary'!N10</f>
        <v>0</v>
      </c>
      <c r="Q13" s="50">
        <f>'[7]Summary'!O10</f>
        <v>0</v>
      </c>
      <c r="R13" s="50">
        <f>'[7]Summary'!P10</f>
        <v>4614000</v>
      </c>
      <c r="S13" s="50">
        <f>'[7]Summary'!Q10</f>
        <v>3704693</v>
      </c>
      <c r="T13" s="53" t="str">
        <f t="shared" si="0"/>
        <v>-</v>
      </c>
      <c r="U13" s="54" t="str">
        <f t="shared" si="0"/>
        <v>-</v>
      </c>
      <c r="V13" s="55">
        <f t="shared" si="1"/>
        <v>17.577142857142857</v>
      </c>
      <c r="W13" s="56">
        <f t="shared" si="2"/>
        <v>14.113116190476191</v>
      </c>
      <c r="X13" s="48"/>
    </row>
    <row r="14" spans="2:24" ht="12.75">
      <c r="B14" s="42"/>
      <c r="C14" s="49" t="s">
        <v>24</v>
      </c>
      <c r="D14" s="50">
        <f>'[8]Summary'!B10</f>
        <v>45200000</v>
      </c>
      <c r="E14" s="50">
        <f>'[8]Summary'!C10</f>
        <v>0</v>
      </c>
      <c r="F14" s="50">
        <f>'[8]Summary'!D10</f>
        <v>0</v>
      </c>
      <c r="G14" s="50">
        <f>'[8]Summary'!E10</f>
        <v>45200000</v>
      </c>
      <c r="H14" s="50">
        <f>'[8]Summary'!F10</f>
        <v>45200000</v>
      </c>
      <c r="I14" s="50">
        <f>'[8]Summary'!G10</f>
        <v>45200000</v>
      </c>
      <c r="J14" s="50">
        <f>'[8]Summary'!H10</f>
        <v>9387000</v>
      </c>
      <c r="K14" s="50">
        <f>'[8]Summary'!I10</f>
        <v>9904570</v>
      </c>
      <c r="L14" s="50">
        <f>'[8]Summary'!J10</f>
        <v>0</v>
      </c>
      <c r="M14" s="50">
        <f>'[8]Summary'!K10</f>
        <v>0</v>
      </c>
      <c r="N14" s="50">
        <f>'[8]Summary'!L10</f>
        <v>0</v>
      </c>
      <c r="O14" s="50">
        <f>'[8]Summary'!M10</f>
        <v>0</v>
      </c>
      <c r="P14" s="50">
        <f>'[8]Summary'!N10</f>
        <v>0</v>
      </c>
      <c r="Q14" s="50">
        <f>'[8]Summary'!O10</f>
        <v>0</v>
      </c>
      <c r="R14" s="50">
        <f>'[8]Summary'!P10</f>
        <v>9387000</v>
      </c>
      <c r="S14" s="50">
        <f>'[8]Summary'!Q10</f>
        <v>9904570</v>
      </c>
      <c r="T14" s="53" t="str">
        <f t="shared" si="0"/>
        <v>-</v>
      </c>
      <c r="U14" s="54" t="str">
        <f t="shared" si="0"/>
        <v>-</v>
      </c>
      <c r="V14" s="55">
        <f t="shared" si="1"/>
        <v>20.76769911504425</v>
      </c>
      <c r="W14" s="56">
        <f t="shared" si="2"/>
        <v>21.912765486725664</v>
      </c>
      <c r="X14" s="48"/>
    </row>
    <row r="15" spans="2:24" ht="12.75">
      <c r="B15" s="42"/>
      <c r="C15" s="49" t="s">
        <v>25</v>
      </c>
      <c r="D15" s="50">
        <f>'[4]Summary'!B10</f>
        <v>31500000</v>
      </c>
      <c r="E15" s="50">
        <f>'[4]Summary'!C10</f>
        <v>0</v>
      </c>
      <c r="F15" s="50">
        <f>'[4]Summary'!D10</f>
        <v>0</v>
      </c>
      <c r="G15" s="50">
        <f>'[4]Summary'!E10</f>
        <v>31500000</v>
      </c>
      <c r="H15" s="50">
        <f>'[4]Summary'!F10</f>
        <v>31500000</v>
      </c>
      <c r="I15" s="50">
        <f>'[4]Summary'!G10</f>
        <v>31500000</v>
      </c>
      <c r="J15" s="50">
        <f>'[4]Summary'!H10</f>
        <v>6865000</v>
      </c>
      <c r="K15" s="50">
        <f>'[4]Summary'!I10</f>
        <v>7194686</v>
      </c>
      <c r="L15" s="50">
        <f>'[4]Summary'!J10</f>
        <v>0</v>
      </c>
      <c r="M15" s="50">
        <f>'[4]Summary'!K10</f>
        <v>0</v>
      </c>
      <c r="N15" s="50">
        <f>'[4]Summary'!L10</f>
        <v>0</v>
      </c>
      <c r="O15" s="50">
        <f>'[4]Summary'!M10</f>
        <v>0</v>
      </c>
      <c r="P15" s="50">
        <f>'[4]Summary'!N10</f>
        <v>0</v>
      </c>
      <c r="Q15" s="50">
        <f>'[4]Summary'!O10</f>
        <v>0</v>
      </c>
      <c r="R15" s="50">
        <f>'[4]Summary'!P10</f>
        <v>6865000</v>
      </c>
      <c r="S15" s="50">
        <f>'[4]Summary'!Q10</f>
        <v>7194686</v>
      </c>
      <c r="T15" s="53" t="str">
        <f t="shared" si="0"/>
        <v>-</v>
      </c>
      <c r="U15" s="54" t="str">
        <f t="shared" si="0"/>
        <v>-</v>
      </c>
      <c r="V15" s="55">
        <f t="shared" si="1"/>
        <v>21.793650793650794</v>
      </c>
      <c r="W15" s="56">
        <f t="shared" si="2"/>
        <v>22.840273015873017</v>
      </c>
      <c r="X15" s="48"/>
    </row>
    <row r="16" spans="2:24" ht="12.75">
      <c r="B16" s="42"/>
      <c r="C16" s="49" t="s">
        <v>26</v>
      </c>
      <c r="D16" s="50">
        <f>'[9]Summary'!B10</f>
        <v>37750000</v>
      </c>
      <c r="E16" s="50">
        <f>'[9]Summary'!C10</f>
        <v>0</v>
      </c>
      <c r="F16" s="50">
        <f>'[9]Summary'!D10</f>
        <v>0</v>
      </c>
      <c r="G16" s="50">
        <f>'[9]Summary'!E10</f>
        <v>37750000</v>
      </c>
      <c r="H16" s="50">
        <f>'[9]Summary'!F10</f>
        <v>37750000</v>
      </c>
      <c r="I16" s="50">
        <f>'[9]Summary'!G10</f>
        <v>37750000</v>
      </c>
      <c r="J16" s="50">
        <f>'[9]Summary'!H10</f>
        <v>11208000</v>
      </c>
      <c r="K16" s="50">
        <f>'[9]Summary'!I10</f>
        <v>11249975</v>
      </c>
      <c r="L16" s="50">
        <f>'[9]Summary'!J10</f>
        <v>0</v>
      </c>
      <c r="M16" s="50">
        <f>'[9]Summary'!K10</f>
        <v>0</v>
      </c>
      <c r="N16" s="50">
        <f>'[9]Summary'!L10</f>
        <v>0</v>
      </c>
      <c r="O16" s="50">
        <f>'[9]Summary'!M10</f>
        <v>0</v>
      </c>
      <c r="P16" s="50">
        <f>'[9]Summary'!N10</f>
        <v>0</v>
      </c>
      <c r="Q16" s="50">
        <f>'[9]Summary'!O10</f>
        <v>0</v>
      </c>
      <c r="R16" s="50">
        <f>'[9]Summary'!P10</f>
        <v>11208000</v>
      </c>
      <c r="S16" s="50">
        <f>'[9]Summary'!Q10</f>
        <v>11249975</v>
      </c>
      <c r="T16" s="53" t="str">
        <f t="shared" si="0"/>
        <v>-</v>
      </c>
      <c r="U16" s="54" t="str">
        <f t="shared" si="0"/>
        <v>-</v>
      </c>
      <c r="V16" s="55">
        <f t="shared" si="1"/>
        <v>29.690066225165562</v>
      </c>
      <c r="W16" s="56">
        <f t="shared" si="2"/>
        <v>29.8012582781457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384641000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384641000</v>
      </c>
      <c r="H20" s="74">
        <f t="shared" si="3"/>
        <v>384641000</v>
      </c>
      <c r="I20" s="75">
        <f t="shared" si="3"/>
        <v>384641000</v>
      </c>
      <c r="J20" s="74">
        <f t="shared" si="3"/>
        <v>83022000</v>
      </c>
      <c r="K20" s="75">
        <f>SUM(K8:K19)</f>
        <v>93656482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83022000</v>
      </c>
      <c r="S20" s="77">
        <f>SUM(S8:S19)</f>
        <v>93656482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21.58428248678638</v>
      </c>
      <c r="W20" s="82">
        <f>IF($G20=0,0,($S20/$G20)*100)</f>
        <v>24.34906367235942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59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'[1]Summary'!B11</f>
        <v>111900000</v>
      </c>
      <c r="E8" s="50">
        <f>'[1]Summary'!C11</f>
        <v>0</v>
      </c>
      <c r="F8" s="50">
        <f>'[1]Summary'!D11</f>
        <v>0</v>
      </c>
      <c r="G8" s="50">
        <f>'[1]Summary'!E11</f>
        <v>111900000</v>
      </c>
      <c r="H8" s="50">
        <f>'[1]Summary'!F11</f>
        <v>32800000</v>
      </c>
      <c r="I8" s="50">
        <f>'[1]Summary'!G11</f>
        <v>32800000</v>
      </c>
      <c r="J8" s="50">
        <f>'[1]Summary'!H11</f>
        <v>16633000</v>
      </c>
      <c r="K8" s="50">
        <f>'[1]Summary'!I11</f>
        <v>19293005</v>
      </c>
      <c r="L8" s="50">
        <f>'[1]Summary'!J11</f>
        <v>0</v>
      </c>
      <c r="M8" s="50">
        <f>'[1]Summary'!K11</f>
        <v>0</v>
      </c>
      <c r="N8" s="50">
        <f>'[1]Summary'!L11</f>
        <v>0</v>
      </c>
      <c r="O8" s="50">
        <f>'[1]Summary'!M11</f>
        <v>0</v>
      </c>
      <c r="P8" s="50">
        <f>'[1]Summary'!N11</f>
        <v>0</v>
      </c>
      <c r="Q8" s="50">
        <f>'[1]Summary'!O11</f>
        <v>0</v>
      </c>
      <c r="R8" s="50">
        <f>'[1]Summary'!P11</f>
        <v>16633000</v>
      </c>
      <c r="S8" s="50">
        <f>'[1]Summary'!Q11</f>
        <v>19293005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14.864164432529044</v>
      </c>
      <c r="W8" s="56">
        <f>IF($G8=0,0,($S8/$G8)*100)</f>
        <v>17.241291331546023</v>
      </c>
      <c r="X8" s="48"/>
    </row>
    <row r="9" spans="2:24" ht="12.75">
      <c r="B9" s="42"/>
      <c r="C9" s="49" t="s">
        <v>19</v>
      </c>
      <c r="D9" s="50">
        <f>'[5]Summary'!B11</f>
        <v>9000000</v>
      </c>
      <c r="E9" s="50">
        <f>'[5]Summary'!C11</f>
        <v>0</v>
      </c>
      <c r="F9" s="50">
        <f>'[5]Summary'!D11</f>
        <v>0</v>
      </c>
      <c r="G9" s="50">
        <f>'[5]Summary'!E11</f>
        <v>9000000</v>
      </c>
      <c r="H9" s="50">
        <f>'[5]Summary'!F11</f>
        <v>4500000</v>
      </c>
      <c r="I9" s="50">
        <f>'[5]Summary'!G11</f>
        <v>0</v>
      </c>
      <c r="J9" s="50">
        <f>'[5]Summary'!H11</f>
        <v>0</v>
      </c>
      <c r="K9" s="50">
        <f>'[5]Summary'!I11</f>
        <v>150000</v>
      </c>
      <c r="L9" s="50">
        <f>'[5]Summary'!J11</f>
        <v>0</v>
      </c>
      <c r="M9" s="50">
        <f>'[5]Summary'!K11</f>
        <v>0</v>
      </c>
      <c r="N9" s="50">
        <f>'[5]Summary'!L11</f>
        <v>0</v>
      </c>
      <c r="O9" s="50">
        <f>'[5]Summary'!M11</f>
        <v>0</v>
      </c>
      <c r="P9" s="50">
        <f>'[5]Summary'!N11</f>
        <v>0</v>
      </c>
      <c r="Q9" s="50">
        <f>'[5]Summary'!O11</f>
        <v>0</v>
      </c>
      <c r="R9" s="50">
        <f>'[5]Summary'!P11</f>
        <v>0</v>
      </c>
      <c r="S9" s="50">
        <f>'[5]Summary'!Q11</f>
        <v>150000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1.6666666666666667</v>
      </c>
      <c r="X9" s="48"/>
    </row>
    <row r="10" spans="2:24" ht="12.75">
      <c r="B10" s="42"/>
      <c r="C10" s="49" t="s">
        <v>20</v>
      </c>
      <c r="D10" s="50">
        <f>'[6]Summary'!B11</f>
        <v>164000000</v>
      </c>
      <c r="E10" s="50">
        <f>'[6]Summary'!C11</f>
        <v>0</v>
      </c>
      <c r="F10" s="50">
        <f>'[6]Summary'!D11</f>
        <v>0</v>
      </c>
      <c r="G10" s="50">
        <f>'[6]Summary'!E11</f>
        <v>164000000</v>
      </c>
      <c r="H10" s="50">
        <f>'[6]Summary'!F11</f>
        <v>48914000</v>
      </c>
      <c r="I10" s="50">
        <f>'[6]Summary'!G11</f>
        <v>38201000</v>
      </c>
      <c r="J10" s="50">
        <f>'[6]Summary'!H11</f>
        <v>11726000</v>
      </c>
      <c r="K10" s="50">
        <f>'[6]Summary'!I11</f>
        <v>8022725</v>
      </c>
      <c r="L10" s="50">
        <f>'[6]Summary'!J11</f>
        <v>0</v>
      </c>
      <c r="M10" s="50">
        <f>'[6]Summary'!K11</f>
        <v>0</v>
      </c>
      <c r="N10" s="50">
        <f>'[6]Summary'!L11</f>
        <v>0</v>
      </c>
      <c r="O10" s="50">
        <f>'[6]Summary'!M11</f>
        <v>0</v>
      </c>
      <c r="P10" s="50">
        <f>'[6]Summary'!N11</f>
        <v>0</v>
      </c>
      <c r="Q10" s="50">
        <f>'[6]Summary'!O11</f>
        <v>0</v>
      </c>
      <c r="R10" s="50">
        <f>'[6]Summary'!P11</f>
        <v>11726000</v>
      </c>
      <c r="S10" s="50">
        <f>'[6]Summary'!Q11</f>
        <v>8022725</v>
      </c>
      <c r="T10" s="53" t="str">
        <f t="shared" si="0"/>
        <v>-</v>
      </c>
      <c r="U10" s="54" t="str">
        <f t="shared" si="0"/>
        <v>-</v>
      </c>
      <c r="V10" s="55">
        <f t="shared" si="1"/>
        <v>7.1499999999999995</v>
      </c>
      <c r="W10" s="56">
        <f t="shared" si="2"/>
        <v>4.891905487804879</v>
      </c>
      <c r="X10" s="48"/>
    </row>
    <row r="11" spans="2:24" ht="12.75">
      <c r="B11" s="42"/>
      <c r="C11" s="49" t="s">
        <v>21</v>
      </c>
      <c r="D11" s="50">
        <f>'[2]Summary'!B11</f>
        <v>169100000</v>
      </c>
      <c r="E11" s="50">
        <f>'[2]Summary'!C11</f>
        <v>0</v>
      </c>
      <c r="F11" s="50">
        <f>'[2]Summary'!D11</f>
        <v>0</v>
      </c>
      <c r="G11" s="50">
        <f>'[2]Summary'!E11</f>
        <v>169100000</v>
      </c>
      <c r="H11" s="50">
        <f>'[2]Summary'!F11</f>
        <v>74400000</v>
      </c>
      <c r="I11" s="50">
        <f>'[2]Summary'!G11</f>
        <v>44700000</v>
      </c>
      <c r="J11" s="50">
        <f>'[2]Summary'!H11</f>
        <v>16572000</v>
      </c>
      <c r="K11" s="50">
        <f>'[2]Summary'!I11</f>
        <v>24016191</v>
      </c>
      <c r="L11" s="50">
        <f>'[2]Summary'!J11</f>
        <v>0</v>
      </c>
      <c r="M11" s="50">
        <f>'[2]Summary'!K11</f>
        <v>0</v>
      </c>
      <c r="N11" s="50">
        <f>'[2]Summary'!L11</f>
        <v>0</v>
      </c>
      <c r="O11" s="50">
        <f>'[2]Summary'!M11</f>
        <v>0</v>
      </c>
      <c r="P11" s="50">
        <f>'[2]Summary'!N11</f>
        <v>0</v>
      </c>
      <c r="Q11" s="50">
        <f>'[2]Summary'!O11</f>
        <v>0</v>
      </c>
      <c r="R11" s="50">
        <f>'[2]Summary'!P11</f>
        <v>16572000</v>
      </c>
      <c r="S11" s="50">
        <f>'[2]Summary'!Q11</f>
        <v>24016191</v>
      </c>
      <c r="T11" s="53" t="str">
        <f t="shared" si="0"/>
        <v>-</v>
      </c>
      <c r="U11" s="54" t="str">
        <f t="shared" si="0"/>
        <v>-</v>
      </c>
      <c r="V11" s="55">
        <f t="shared" si="1"/>
        <v>9.800118273211119</v>
      </c>
      <c r="W11" s="56">
        <f t="shared" si="2"/>
        <v>14.202360141927853</v>
      </c>
      <c r="X11" s="48"/>
    </row>
    <row r="12" spans="2:24" ht="12.75">
      <c r="B12" s="42"/>
      <c r="C12" s="49" t="s">
        <v>22</v>
      </c>
      <c r="D12" s="50">
        <f>'[3]Summary'!B11</f>
        <v>91000000</v>
      </c>
      <c r="E12" s="50">
        <f>'[3]Summary'!C11</f>
        <v>0</v>
      </c>
      <c r="F12" s="50">
        <f>'[3]Summary'!D11</f>
        <v>0</v>
      </c>
      <c r="G12" s="50">
        <f>'[3]Summary'!E11</f>
        <v>91000000</v>
      </c>
      <c r="H12" s="50">
        <f>'[3]Summary'!F11</f>
        <v>49461000</v>
      </c>
      <c r="I12" s="50">
        <f>'[3]Summary'!G11</f>
        <v>46200000</v>
      </c>
      <c r="J12" s="50">
        <f>'[3]Summary'!H11</f>
        <v>31601000</v>
      </c>
      <c r="K12" s="50">
        <f>'[3]Summary'!I11</f>
        <v>33000943</v>
      </c>
      <c r="L12" s="50">
        <f>'[3]Summary'!J11</f>
        <v>0</v>
      </c>
      <c r="M12" s="50">
        <f>'[3]Summary'!K11</f>
        <v>0</v>
      </c>
      <c r="N12" s="50">
        <f>'[3]Summary'!L11</f>
        <v>0</v>
      </c>
      <c r="O12" s="50">
        <f>'[3]Summary'!M11</f>
        <v>0</v>
      </c>
      <c r="P12" s="50">
        <f>'[3]Summary'!N11</f>
        <v>0</v>
      </c>
      <c r="Q12" s="50">
        <f>'[3]Summary'!O11</f>
        <v>0</v>
      </c>
      <c r="R12" s="50">
        <f>'[3]Summary'!P11</f>
        <v>31601000</v>
      </c>
      <c r="S12" s="50">
        <f>'[3]Summary'!Q11</f>
        <v>33000943</v>
      </c>
      <c r="T12" s="53" t="str">
        <f t="shared" si="0"/>
        <v>-</v>
      </c>
      <c r="U12" s="54" t="str">
        <f t="shared" si="0"/>
        <v>-</v>
      </c>
      <c r="V12" s="55">
        <f t="shared" si="1"/>
        <v>34.72637362637362</v>
      </c>
      <c r="W12" s="56">
        <f t="shared" si="2"/>
        <v>36.26477252747253</v>
      </c>
      <c r="X12" s="48"/>
    </row>
    <row r="13" spans="2:24" ht="12.75">
      <c r="B13" s="42"/>
      <c r="C13" s="49" t="s">
        <v>23</v>
      </c>
      <c r="D13" s="50">
        <f>'[7]Summary'!B11</f>
        <v>21500000</v>
      </c>
      <c r="E13" s="50">
        <f>'[7]Summary'!C11</f>
        <v>0</v>
      </c>
      <c r="F13" s="50">
        <f>'[7]Summary'!D11</f>
        <v>0</v>
      </c>
      <c r="G13" s="50">
        <f>'[7]Summary'!E11</f>
        <v>21500000</v>
      </c>
      <c r="H13" s="50">
        <f>'[7]Summary'!F11</f>
        <v>8500000</v>
      </c>
      <c r="I13" s="50">
        <f>'[7]Summary'!G11</f>
        <v>6000000</v>
      </c>
      <c r="J13" s="50">
        <f>'[7]Summary'!H11</f>
        <v>2197000</v>
      </c>
      <c r="K13" s="50">
        <f>'[7]Summary'!I11</f>
        <v>2670097</v>
      </c>
      <c r="L13" s="50">
        <f>'[7]Summary'!J11</f>
        <v>0</v>
      </c>
      <c r="M13" s="50">
        <f>'[7]Summary'!K11</f>
        <v>0</v>
      </c>
      <c r="N13" s="50">
        <f>'[7]Summary'!L11</f>
        <v>0</v>
      </c>
      <c r="O13" s="50">
        <f>'[7]Summary'!M11</f>
        <v>0</v>
      </c>
      <c r="P13" s="50">
        <f>'[7]Summary'!N11</f>
        <v>0</v>
      </c>
      <c r="Q13" s="50">
        <f>'[7]Summary'!O11</f>
        <v>0</v>
      </c>
      <c r="R13" s="50">
        <f>'[7]Summary'!P11</f>
        <v>2197000</v>
      </c>
      <c r="S13" s="50">
        <f>'[7]Summary'!Q11</f>
        <v>2670097</v>
      </c>
      <c r="T13" s="53" t="str">
        <f t="shared" si="0"/>
        <v>-</v>
      </c>
      <c r="U13" s="54" t="str">
        <f t="shared" si="0"/>
        <v>-</v>
      </c>
      <c r="V13" s="55">
        <f t="shared" si="1"/>
        <v>10.21860465116279</v>
      </c>
      <c r="W13" s="56">
        <f t="shared" si="2"/>
        <v>12.41905581395349</v>
      </c>
      <c r="X13" s="48"/>
    </row>
    <row r="14" spans="2:24" ht="12.75">
      <c r="B14" s="42"/>
      <c r="C14" s="49" t="s">
        <v>24</v>
      </c>
      <c r="D14" s="50">
        <f>'[8]Summary'!B11</f>
        <v>15000000</v>
      </c>
      <c r="E14" s="50">
        <f>'[8]Summary'!C11</f>
        <v>0</v>
      </c>
      <c r="F14" s="50">
        <f>'[8]Summary'!D11</f>
        <v>0</v>
      </c>
      <c r="G14" s="50">
        <f>'[8]Summary'!E11</f>
        <v>15000000</v>
      </c>
      <c r="H14" s="50">
        <f>'[8]Summary'!F11</f>
        <v>5500000</v>
      </c>
      <c r="I14" s="50">
        <f>'[8]Summary'!G11</f>
        <v>0</v>
      </c>
      <c r="J14" s="50">
        <f>'[8]Summary'!H11</f>
        <v>0</v>
      </c>
      <c r="K14" s="50">
        <f>'[8]Summary'!I11</f>
        <v>977984</v>
      </c>
      <c r="L14" s="50">
        <f>'[8]Summary'!J11</f>
        <v>0</v>
      </c>
      <c r="M14" s="50">
        <f>'[8]Summary'!K11</f>
        <v>0</v>
      </c>
      <c r="N14" s="50">
        <f>'[8]Summary'!L11</f>
        <v>0</v>
      </c>
      <c r="O14" s="50">
        <f>'[8]Summary'!M11</f>
        <v>0</v>
      </c>
      <c r="P14" s="50">
        <f>'[8]Summary'!N11</f>
        <v>0</v>
      </c>
      <c r="Q14" s="50">
        <f>'[8]Summary'!O11</f>
        <v>0</v>
      </c>
      <c r="R14" s="50">
        <f>'[8]Summary'!P11</f>
        <v>0</v>
      </c>
      <c r="S14" s="50">
        <f>'[8]Summary'!Q11</f>
        <v>977984</v>
      </c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6.519893333333333</v>
      </c>
      <c r="X14" s="48"/>
    </row>
    <row r="15" spans="2:24" ht="12.75">
      <c r="B15" s="42"/>
      <c r="C15" s="49" t="s">
        <v>25</v>
      </c>
      <c r="D15" s="50">
        <f>'[4]Summary'!B11</f>
        <v>51000000</v>
      </c>
      <c r="E15" s="50">
        <f>'[4]Summary'!C11</f>
        <v>0</v>
      </c>
      <c r="F15" s="50">
        <f>'[4]Summary'!D11</f>
        <v>0</v>
      </c>
      <c r="G15" s="50">
        <f>'[4]Summary'!E11</f>
        <v>51000000</v>
      </c>
      <c r="H15" s="50">
        <f>'[4]Summary'!F11</f>
        <v>20500000</v>
      </c>
      <c r="I15" s="50">
        <f>'[4]Summary'!G11</f>
        <v>2000000</v>
      </c>
      <c r="J15" s="50">
        <f>'[4]Summary'!H11</f>
        <v>0</v>
      </c>
      <c r="K15" s="50">
        <f>'[4]Summary'!I11</f>
        <v>3055316</v>
      </c>
      <c r="L15" s="50">
        <f>'[4]Summary'!J11</f>
        <v>0</v>
      </c>
      <c r="M15" s="50">
        <f>'[4]Summary'!K11</f>
        <v>0</v>
      </c>
      <c r="N15" s="50">
        <f>'[4]Summary'!L11</f>
        <v>0</v>
      </c>
      <c r="O15" s="50">
        <f>'[4]Summary'!M11</f>
        <v>0</v>
      </c>
      <c r="P15" s="50">
        <f>'[4]Summary'!N11</f>
        <v>0</v>
      </c>
      <c r="Q15" s="50">
        <f>'[4]Summary'!O11</f>
        <v>0</v>
      </c>
      <c r="R15" s="50">
        <f>'[4]Summary'!P11</f>
        <v>0</v>
      </c>
      <c r="S15" s="50">
        <f>'[4]Summary'!Q11</f>
        <v>3055316</v>
      </c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5.99081568627451</v>
      </c>
      <c r="X15" s="48"/>
    </row>
    <row r="16" spans="2:24" ht="12.75">
      <c r="B16" s="42"/>
      <c r="C16" s="49" t="s">
        <v>26</v>
      </c>
      <c r="D16" s="50">
        <f>'[9]Summary'!B11</f>
        <v>117500000</v>
      </c>
      <c r="E16" s="50">
        <f>'[9]Summary'!C11</f>
        <v>0</v>
      </c>
      <c r="F16" s="50">
        <f>'[9]Summary'!D11</f>
        <v>0</v>
      </c>
      <c r="G16" s="50">
        <f>'[9]Summary'!E11</f>
        <v>117500000</v>
      </c>
      <c r="H16" s="50">
        <f>'[9]Summary'!F11</f>
        <v>24735000</v>
      </c>
      <c r="I16" s="50">
        <f>'[9]Summary'!G11</f>
        <v>23955000</v>
      </c>
      <c r="J16" s="50">
        <f>'[9]Summary'!H11</f>
        <v>20870000</v>
      </c>
      <c r="K16" s="50">
        <f>'[9]Summary'!I11</f>
        <v>19100977</v>
      </c>
      <c r="L16" s="50">
        <f>'[9]Summary'!J11</f>
        <v>0</v>
      </c>
      <c r="M16" s="50">
        <f>'[9]Summary'!K11</f>
        <v>0</v>
      </c>
      <c r="N16" s="50">
        <f>'[9]Summary'!L11</f>
        <v>0</v>
      </c>
      <c r="O16" s="50">
        <f>'[9]Summary'!M11</f>
        <v>0</v>
      </c>
      <c r="P16" s="50">
        <f>'[9]Summary'!N11</f>
        <v>0</v>
      </c>
      <c r="Q16" s="50">
        <f>'[9]Summary'!O11</f>
        <v>0</v>
      </c>
      <c r="R16" s="50">
        <f>'[9]Summary'!P11</f>
        <v>20870000</v>
      </c>
      <c r="S16" s="50">
        <f>'[9]Summary'!Q11</f>
        <v>19100977</v>
      </c>
      <c r="T16" s="53" t="str">
        <f t="shared" si="0"/>
        <v>-</v>
      </c>
      <c r="U16" s="54" t="str">
        <f t="shared" si="0"/>
        <v>-</v>
      </c>
      <c r="V16" s="55">
        <f t="shared" si="1"/>
        <v>17.761702127659575</v>
      </c>
      <c r="W16" s="56">
        <f t="shared" si="2"/>
        <v>16.25615063829787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750000000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750000000</v>
      </c>
      <c r="H20" s="74">
        <f t="shared" si="3"/>
        <v>269310000</v>
      </c>
      <c r="I20" s="75">
        <f t="shared" si="3"/>
        <v>193856000</v>
      </c>
      <c r="J20" s="74">
        <f t="shared" si="3"/>
        <v>99599000</v>
      </c>
      <c r="K20" s="75">
        <f>SUM(K8:K19)</f>
        <v>110287238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99599000</v>
      </c>
      <c r="S20" s="77">
        <f>SUM(S8:S19)</f>
        <v>110287238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13.279866666666667</v>
      </c>
      <c r="W20" s="82">
        <f>IF($G20=0,0,($S20/$G20)*100)</f>
        <v>14.704965066666666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60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'[1]Summary'!B12</f>
        <v>13200000</v>
      </c>
      <c r="E8" s="50">
        <f>'[1]Summary'!C12</f>
        <v>0</v>
      </c>
      <c r="F8" s="50">
        <f>'[1]Summary'!D12</f>
        <v>0</v>
      </c>
      <c r="G8" s="50">
        <f>'[1]Summary'!E12</f>
        <v>13200000</v>
      </c>
      <c r="H8" s="50">
        <f>'[1]Summary'!F12</f>
        <v>4318000</v>
      </c>
      <c r="I8" s="50">
        <f>'[1]Summary'!G12</f>
        <v>2769000</v>
      </c>
      <c r="J8" s="51"/>
      <c r="K8" s="52"/>
      <c r="L8" s="51"/>
      <c r="M8" s="52"/>
      <c r="N8" s="51"/>
      <c r="O8" s="52"/>
      <c r="P8" s="51"/>
      <c r="Q8" s="52"/>
      <c r="R8" s="51"/>
      <c r="S8" s="52"/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'[5]Summary'!B12</f>
        <v>4300000</v>
      </c>
      <c r="E9" s="50">
        <f>'[5]Summary'!C12</f>
        <v>0</v>
      </c>
      <c r="F9" s="50">
        <f>'[5]Summary'!D12</f>
        <v>0</v>
      </c>
      <c r="G9" s="50">
        <f>'[5]Summary'!E12</f>
        <v>4300000</v>
      </c>
      <c r="H9" s="50">
        <f>'[5]Summary'!F12</f>
        <v>1000000</v>
      </c>
      <c r="I9" s="50">
        <f>'[5]Summary'!G12</f>
        <v>0</v>
      </c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'[6]Summary'!B12</f>
        <v>22934000</v>
      </c>
      <c r="E10" s="50">
        <f>'[6]Summary'!C12</f>
        <v>0</v>
      </c>
      <c r="F10" s="50">
        <f>'[6]Summary'!D12</f>
        <v>0</v>
      </c>
      <c r="G10" s="50">
        <f>'[6]Summary'!E12</f>
        <v>22934000</v>
      </c>
      <c r="H10" s="50">
        <f>'[6]Summary'!F12</f>
        <v>14264000</v>
      </c>
      <c r="I10" s="50">
        <f>'[6]Summary'!G12</f>
        <v>5502000</v>
      </c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'[2]Summary'!B12</f>
        <v>15856000</v>
      </c>
      <c r="E11" s="50">
        <f>'[2]Summary'!C12</f>
        <v>0</v>
      </c>
      <c r="F11" s="50">
        <f>'[2]Summary'!D12</f>
        <v>0</v>
      </c>
      <c r="G11" s="50">
        <f>'[2]Summary'!E12</f>
        <v>15856000</v>
      </c>
      <c r="H11" s="50">
        <f>'[2]Summary'!F12</f>
        <v>9711000</v>
      </c>
      <c r="I11" s="50">
        <f>'[2]Summary'!G12</f>
        <v>4290000</v>
      </c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'[3]Summary'!B12</f>
        <v>13310000</v>
      </c>
      <c r="E12" s="50">
        <f>'[3]Summary'!C12</f>
        <v>0</v>
      </c>
      <c r="F12" s="50">
        <f>'[3]Summary'!D12</f>
        <v>0</v>
      </c>
      <c r="G12" s="50">
        <f>'[3]Summary'!E12</f>
        <v>13310000</v>
      </c>
      <c r="H12" s="50">
        <f>'[3]Summary'!F12</f>
        <v>6588000</v>
      </c>
      <c r="I12" s="50">
        <f>'[3]Summary'!G12</f>
        <v>2643000</v>
      </c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'[7]Summary'!B12</f>
        <v>5600000</v>
      </c>
      <c r="E13" s="50">
        <f>'[7]Summary'!C12</f>
        <v>0</v>
      </c>
      <c r="F13" s="50">
        <f>'[7]Summary'!D12</f>
        <v>0</v>
      </c>
      <c r="G13" s="50">
        <f>'[7]Summary'!E12</f>
        <v>5600000</v>
      </c>
      <c r="H13" s="50">
        <f>'[7]Summary'!F12</f>
        <v>2339000</v>
      </c>
      <c r="I13" s="50">
        <f>'[7]Summary'!G12</f>
        <v>1966000</v>
      </c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'[8]Summary'!B12</f>
        <v>3000000</v>
      </c>
      <c r="E14" s="50">
        <f>'[8]Summary'!C12</f>
        <v>0</v>
      </c>
      <c r="F14" s="50">
        <f>'[8]Summary'!D12</f>
        <v>0</v>
      </c>
      <c r="G14" s="50">
        <f>'[8]Summary'!E12</f>
        <v>3000000</v>
      </c>
      <c r="H14" s="50">
        <f>'[8]Summary'!F12</f>
        <v>2000000</v>
      </c>
      <c r="I14" s="50">
        <f>'[8]Summary'!G12</f>
        <v>1112000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'[4]Summary'!B12</f>
        <v>12000000</v>
      </c>
      <c r="E15" s="50">
        <f>'[4]Summary'!C12</f>
        <v>0</v>
      </c>
      <c r="F15" s="50">
        <f>'[4]Summary'!D12</f>
        <v>0</v>
      </c>
      <c r="G15" s="50">
        <f>'[4]Summary'!E12</f>
        <v>12000000</v>
      </c>
      <c r="H15" s="50">
        <f>'[4]Summary'!F12</f>
        <v>4635000</v>
      </c>
      <c r="I15" s="50">
        <f>'[4]Summary'!G12</f>
        <v>1827000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'[9]Summary'!B12</f>
        <v>9800000</v>
      </c>
      <c r="E16" s="50">
        <f>'[9]Summary'!C12</f>
        <v>0</v>
      </c>
      <c r="F16" s="50">
        <f>'[9]Summary'!D12</f>
        <v>0</v>
      </c>
      <c r="G16" s="50">
        <f>'[9]Summary'!E12</f>
        <v>9800000</v>
      </c>
      <c r="H16" s="50">
        <f>'[9]Summary'!F12</f>
        <v>5190000</v>
      </c>
      <c r="I16" s="50">
        <f>'[9]Summary'!G12</f>
        <v>2410000</v>
      </c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100000000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100000000</v>
      </c>
      <c r="H20" s="74">
        <f t="shared" si="3"/>
        <v>50045000</v>
      </c>
      <c r="I20" s="75">
        <f t="shared" si="3"/>
        <v>22519000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C1">
      <selection activeCell="C3" sqref="C3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61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'[1]Summary'!B15</f>
        <v>33970000</v>
      </c>
      <c r="E8" s="50">
        <f>'[1]Summary'!C15</f>
        <v>0</v>
      </c>
      <c r="F8" s="50">
        <f>'[1]Summary'!D15</f>
        <v>0</v>
      </c>
      <c r="G8" s="50">
        <f>'[1]Summary'!E15</f>
        <v>33970000</v>
      </c>
      <c r="H8" s="50">
        <f>'[1]Summary'!F15</f>
        <v>0</v>
      </c>
      <c r="I8" s="50">
        <f>'[1]Summary'!G15</f>
        <v>3950000</v>
      </c>
      <c r="J8" s="50">
        <f>'[1]Summary'!H15</f>
        <v>0</v>
      </c>
      <c r="K8" s="50">
        <f>'[1]Summary'!I15</f>
        <v>7125356</v>
      </c>
      <c r="L8" s="50">
        <f>'[1]Summary'!J15</f>
        <v>0</v>
      </c>
      <c r="M8" s="50">
        <f>'[1]Summary'!K15</f>
        <v>0</v>
      </c>
      <c r="N8" s="50">
        <f>'[1]Summary'!L15</f>
        <v>0</v>
      </c>
      <c r="O8" s="50">
        <f>'[1]Summary'!M15</f>
        <v>0</v>
      </c>
      <c r="P8" s="50">
        <f>'[1]Summary'!N15</f>
        <v>0</v>
      </c>
      <c r="Q8" s="50">
        <f>'[1]Summary'!O15</f>
        <v>0</v>
      </c>
      <c r="R8" s="50">
        <f>'[1]Summary'!P15</f>
        <v>0</v>
      </c>
      <c r="S8" s="50">
        <f>'[1]Summary'!Q15</f>
        <v>7125356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20.97543715042685</v>
      </c>
      <c r="X8" s="48"/>
    </row>
    <row r="9" spans="2:24" ht="12.75">
      <c r="B9" s="42"/>
      <c r="C9" s="49" t="s">
        <v>19</v>
      </c>
      <c r="D9" s="50">
        <f>'[5]Summary'!B15</f>
        <v>18220000</v>
      </c>
      <c r="E9" s="50">
        <f>'[5]Summary'!C15</f>
        <v>0</v>
      </c>
      <c r="F9" s="50">
        <f>'[5]Summary'!D15</f>
        <v>0</v>
      </c>
      <c r="G9" s="50">
        <f>'[5]Summary'!E15</f>
        <v>18220000</v>
      </c>
      <c r="H9" s="50">
        <f>'[5]Summary'!F15</f>
        <v>18220000</v>
      </c>
      <c r="I9" s="50">
        <f>'[5]Summary'!G15</f>
        <v>3160000</v>
      </c>
      <c r="J9" s="50">
        <f>'[5]Summary'!H15</f>
        <v>0</v>
      </c>
      <c r="K9" s="50">
        <f>'[5]Summary'!I15</f>
        <v>4424571</v>
      </c>
      <c r="L9" s="50">
        <f>'[5]Summary'!J15</f>
        <v>0</v>
      </c>
      <c r="M9" s="50">
        <f>'[5]Summary'!K15</f>
        <v>0</v>
      </c>
      <c r="N9" s="50">
        <f>'[5]Summary'!L15</f>
        <v>0</v>
      </c>
      <c r="O9" s="50">
        <f>'[5]Summary'!M15</f>
        <v>0</v>
      </c>
      <c r="P9" s="50">
        <f>'[5]Summary'!N15</f>
        <v>0</v>
      </c>
      <c r="Q9" s="50">
        <f>'[5]Summary'!O15</f>
        <v>0</v>
      </c>
      <c r="R9" s="50">
        <f>'[5]Summary'!P15</f>
        <v>0</v>
      </c>
      <c r="S9" s="50">
        <f>'[5]Summary'!Q15</f>
        <v>4424571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24.28414379802415</v>
      </c>
      <c r="X9" s="48"/>
    </row>
    <row r="10" spans="2:24" ht="12.75">
      <c r="B10" s="42"/>
      <c r="C10" s="49" t="s">
        <v>20</v>
      </c>
      <c r="D10" s="50">
        <f>'[6]Summary'!B15</f>
        <v>7200000</v>
      </c>
      <c r="E10" s="50">
        <f>'[6]Summary'!C15</f>
        <v>0</v>
      </c>
      <c r="F10" s="50">
        <f>'[6]Summary'!D15</f>
        <v>0</v>
      </c>
      <c r="G10" s="50">
        <f>'[6]Summary'!E15</f>
        <v>7200000</v>
      </c>
      <c r="H10" s="50">
        <f>'[6]Summary'!F15</f>
        <v>7200000</v>
      </c>
      <c r="I10" s="50">
        <f>'[6]Summary'!G15</f>
        <v>3190000</v>
      </c>
      <c r="J10" s="50">
        <f>'[6]Summary'!H15</f>
        <v>1392000</v>
      </c>
      <c r="K10" s="50">
        <f>'[6]Summary'!I15</f>
        <v>942142</v>
      </c>
      <c r="L10" s="50">
        <f>'[6]Summary'!J15</f>
        <v>0</v>
      </c>
      <c r="M10" s="50">
        <f>'[6]Summary'!K15</f>
        <v>0</v>
      </c>
      <c r="N10" s="50">
        <f>'[6]Summary'!L15</f>
        <v>0</v>
      </c>
      <c r="O10" s="50">
        <f>'[6]Summary'!M15</f>
        <v>0</v>
      </c>
      <c r="P10" s="50">
        <f>'[6]Summary'!N15</f>
        <v>0</v>
      </c>
      <c r="Q10" s="50">
        <f>'[6]Summary'!O15</f>
        <v>0</v>
      </c>
      <c r="R10" s="50">
        <f>'[6]Summary'!P15</f>
        <v>1392000</v>
      </c>
      <c r="S10" s="50">
        <f>'[6]Summary'!Q15</f>
        <v>942142</v>
      </c>
      <c r="T10" s="53" t="str">
        <f t="shared" si="0"/>
        <v>-</v>
      </c>
      <c r="U10" s="54" t="str">
        <f t="shared" si="0"/>
        <v>-</v>
      </c>
      <c r="V10" s="55">
        <f t="shared" si="1"/>
        <v>19.333333333333332</v>
      </c>
      <c r="W10" s="56">
        <f t="shared" si="2"/>
        <v>13.085305555555554</v>
      </c>
      <c r="X10" s="48"/>
    </row>
    <row r="11" spans="2:24" ht="12.75">
      <c r="B11" s="42"/>
      <c r="C11" s="49" t="s">
        <v>21</v>
      </c>
      <c r="D11" s="50">
        <f>'[2]Summary'!B15</f>
        <v>48450000</v>
      </c>
      <c r="E11" s="50">
        <f>'[2]Summary'!C15</f>
        <v>0</v>
      </c>
      <c r="F11" s="50">
        <f>'[2]Summary'!D15</f>
        <v>0</v>
      </c>
      <c r="G11" s="50">
        <f>'[2]Summary'!E15</f>
        <v>48450000</v>
      </c>
      <c r="H11" s="50">
        <f>'[2]Summary'!F15</f>
        <v>48450000</v>
      </c>
      <c r="I11" s="50">
        <f>'[2]Summary'!G15</f>
        <v>16220000</v>
      </c>
      <c r="J11" s="50">
        <f>'[2]Summary'!H15</f>
        <v>340000</v>
      </c>
      <c r="K11" s="50">
        <f>'[2]Summary'!I15</f>
        <v>10228063</v>
      </c>
      <c r="L11" s="50">
        <f>'[2]Summary'!J15</f>
        <v>0</v>
      </c>
      <c r="M11" s="50">
        <f>'[2]Summary'!K15</f>
        <v>0</v>
      </c>
      <c r="N11" s="50">
        <f>'[2]Summary'!L15</f>
        <v>0</v>
      </c>
      <c r="O11" s="50">
        <f>'[2]Summary'!M15</f>
        <v>0</v>
      </c>
      <c r="P11" s="50">
        <f>'[2]Summary'!N15</f>
        <v>0</v>
      </c>
      <c r="Q11" s="50">
        <f>'[2]Summary'!O15</f>
        <v>0</v>
      </c>
      <c r="R11" s="50">
        <f>'[2]Summary'!P15</f>
        <v>340000</v>
      </c>
      <c r="S11" s="50">
        <f>'[2]Summary'!Q15</f>
        <v>10228063</v>
      </c>
      <c r="T11" s="53" t="str">
        <f t="shared" si="0"/>
        <v>-</v>
      </c>
      <c r="U11" s="54" t="str">
        <f t="shared" si="0"/>
        <v>-</v>
      </c>
      <c r="V11" s="55">
        <f t="shared" si="1"/>
        <v>0.7017543859649122</v>
      </c>
      <c r="W11" s="56">
        <f t="shared" si="2"/>
        <v>21.11055314757482</v>
      </c>
      <c r="X11" s="48"/>
    </row>
    <row r="12" spans="2:24" ht="12.75">
      <c r="B12" s="42"/>
      <c r="C12" s="49" t="s">
        <v>22</v>
      </c>
      <c r="D12" s="50">
        <f>'[3]Summary'!B15</f>
        <v>23700000</v>
      </c>
      <c r="E12" s="50">
        <f>'[3]Summary'!C15</f>
        <v>0</v>
      </c>
      <c r="F12" s="50">
        <f>'[3]Summary'!D15</f>
        <v>0</v>
      </c>
      <c r="G12" s="50">
        <f>'[3]Summary'!E15</f>
        <v>23700000</v>
      </c>
      <c r="H12" s="50">
        <f>'[3]Summary'!F15</f>
        <v>23700000</v>
      </c>
      <c r="I12" s="50">
        <f>'[3]Summary'!G15</f>
        <v>6320000</v>
      </c>
      <c r="J12" s="50">
        <f>'[3]Summary'!H15</f>
        <v>130000</v>
      </c>
      <c r="K12" s="50">
        <f>'[3]Summary'!I15</f>
        <v>4210062</v>
      </c>
      <c r="L12" s="50">
        <f>'[3]Summary'!J15</f>
        <v>0</v>
      </c>
      <c r="M12" s="50">
        <f>'[3]Summary'!K15</f>
        <v>0</v>
      </c>
      <c r="N12" s="50">
        <f>'[3]Summary'!L15</f>
        <v>0</v>
      </c>
      <c r="O12" s="50">
        <f>'[3]Summary'!M15</f>
        <v>0</v>
      </c>
      <c r="P12" s="50">
        <f>'[3]Summary'!N15</f>
        <v>0</v>
      </c>
      <c r="Q12" s="50">
        <f>'[3]Summary'!O15</f>
        <v>0</v>
      </c>
      <c r="R12" s="50">
        <f>'[3]Summary'!P15</f>
        <v>130000</v>
      </c>
      <c r="S12" s="50">
        <f>'[3]Summary'!Q15</f>
        <v>4210062</v>
      </c>
      <c r="T12" s="53" t="str">
        <f t="shared" si="0"/>
        <v>-</v>
      </c>
      <c r="U12" s="54" t="str">
        <f t="shared" si="0"/>
        <v>-</v>
      </c>
      <c r="V12" s="55">
        <f t="shared" si="1"/>
        <v>0.5485232067510549</v>
      </c>
      <c r="W12" s="56">
        <f t="shared" si="2"/>
        <v>17.763974683544305</v>
      </c>
      <c r="X12" s="48"/>
    </row>
    <row r="13" spans="2:24" ht="12.75">
      <c r="B13" s="42"/>
      <c r="C13" s="49" t="s">
        <v>23</v>
      </c>
      <c r="D13" s="50">
        <f>'[7]Summary'!B15</f>
        <v>17630000</v>
      </c>
      <c r="E13" s="50">
        <f>'[7]Summary'!C15</f>
        <v>0</v>
      </c>
      <c r="F13" s="50">
        <f>'[7]Summary'!D15</f>
        <v>0</v>
      </c>
      <c r="G13" s="50">
        <f>'[7]Summary'!E15</f>
        <v>17630000</v>
      </c>
      <c r="H13" s="50">
        <f>'[7]Summary'!F15</f>
        <v>17630000</v>
      </c>
      <c r="I13" s="50">
        <f>'[7]Summary'!G15</f>
        <v>5740000</v>
      </c>
      <c r="J13" s="50">
        <f>'[7]Summary'!H15</f>
        <v>0</v>
      </c>
      <c r="K13" s="50">
        <f>'[7]Summary'!I15</f>
        <v>509310</v>
      </c>
      <c r="L13" s="50">
        <f>'[7]Summary'!J15</f>
        <v>0</v>
      </c>
      <c r="M13" s="50">
        <f>'[7]Summary'!K15</f>
        <v>0</v>
      </c>
      <c r="N13" s="50">
        <f>'[7]Summary'!L15</f>
        <v>0</v>
      </c>
      <c r="O13" s="50">
        <f>'[7]Summary'!M15</f>
        <v>0</v>
      </c>
      <c r="P13" s="50">
        <f>'[7]Summary'!N15</f>
        <v>0</v>
      </c>
      <c r="Q13" s="50">
        <f>'[7]Summary'!O15</f>
        <v>0</v>
      </c>
      <c r="R13" s="50">
        <f>'[7]Summary'!P15</f>
        <v>0</v>
      </c>
      <c r="S13" s="50">
        <f>'[7]Summary'!Q15</f>
        <v>509310</v>
      </c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2.8888825865002836</v>
      </c>
      <c r="X13" s="48"/>
    </row>
    <row r="14" spans="2:24" ht="12.75">
      <c r="B14" s="42"/>
      <c r="C14" s="49" t="s">
        <v>24</v>
      </c>
      <c r="D14" s="50">
        <f>'[8]Summary'!B15</f>
        <v>26920000</v>
      </c>
      <c r="E14" s="50">
        <f>'[8]Summary'!C15</f>
        <v>0</v>
      </c>
      <c r="F14" s="50">
        <f>'[8]Summary'!D15</f>
        <v>0</v>
      </c>
      <c r="G14" s="50">
        <f>'[8]Summary'!E15</f>
        <v>26920000</v>
      </c>
      <c r="H14" s="50">
        <f>'[8]Summary'!F15</f>
        <v>26920000</v>
      </c>
      <c r="I14" s="50">
        <f>'[8]Summary'!G15</f>
        <v>10300000</v>
      </c>
      <c r="J14" s="50">
        <f>'[8]Summary'!H15</f>
        <v>204000</v>
      </c>
      <c r="K14" s="50">
        <f>'[8]Summary'!I15</f>
        <v>5355165</v>
      </c>
      <c r="L14" s="50">
        <f>'[8]Summary'!J15</f>
        <v>0</v>
      </c>
      <c r="M14" s="50">
        <f>'[8]Summary'!K15</f>
        <v>0</v>
      </c>
      <c r="N14" s="50">
        <f>'[8]Summary'!L15</f>
        <v>0</v>
      </c>
      <c r="O14" s="50">
        <f>'[8]Summary'!M15</f>
        <v>0</v>
      </c>
      <c r="P14" s="50">
        <f>'[8]Summary'!N15</f>
        <v>0</v>
      </c>
      <c r="Q14" s="50">
        <f>'[8]Summary'!O15</f>
        <v>0</v>
      </c>
      <c r="R14" s="50">
        <f>'[8]Summary'!P15</f>
        <v>204000</v>
      </c>
      <c r="S14" s="50">
        <f>'[8]Summary'!Q15</f>
        <v>5355165</v>
      </c>
      <c r="T14" s="53" t="str">
        <f t="shared" si="0"/>
        <v>-</v>
      </c>
      <c r="U14" s="54" t="str">
        <f t="shared" si="0"/>
        <v>-</v>
      </c>
      <c r="V14" s="55">
        <f t="shared" si="1"/>
        <v>0.7578008915304606</v>
      </c>
      <c r="W14" s="56">
        <f t="shared" si="2"/>
        <v>19.892886329866272</v>
      </c>
      <c r="X14" s="48"/>
    </row>
    <row r="15" spans="2:24" ht="12.75">
      <c r="B15" s="42"/>
      <c r="C15" s="49" t="s">
        <v>25</v>
      </c>
      <c r="D15" s="50">
        <f>'[4]Summary'!B15</f>
        <v>18670000</v>
      </c>
      <c r="E15" s="50">
        <f>'[4]Summary'!C15</f>
        <v>0</v>
      </c>
      <c r="F15" s="50">
        <f>'[4]Summary'!D15</f>
        <v>0</v>
      </c>
      <c r="G15" s="50">
        <f>'[4]Summary'!E15</f>
        <v>18670000</v>
      </c>
      <c r="H15" s="50">
        <f>'[4]Summary'!F15</f>
        <v>18670000</v>
      </c>
      <c r="I15" s="50">
        <f>'[4]Summary'!G15</f>
        <v>2580000</v>
      </c>
      <c r="J15" s="50">
        <f>'[4]Summary'!H15</f>
        <v>400000</v>
      </c>
      <c r="K15" s="50">
        <f>'[4]Summary'!I15</f>
        <v>1392422</v>
      </c>
      <c r="L15" s="50">
        <f>'[4]Summary'!J15</f>
        <v>0</v>
      </c>
      <c r="M15" s="50">
        <f>'[4]Summary'!K15</f>
        <v>0</v>
      </c>
      <c r="N15" s="50">
        <f>'[4]Summary'!L15</f>
        <v>0</v>
      </c>
      <c r="O15" s="50">
        <f>'[4]Summary'!M15</f>
        <v>0</v>
      </c>
      <c r="P15" s="50">
        <f>'[4]Summary'!N15</f>
        <v>0</v>
      </c>
      <c r="Q15" s="50">
        <f>'[4]Summary'!O15</f>
        <v>0</v>
      </c>
      <c r="R15" s="50">
        <f>'[4]Summary'!P15</f>
        <v>400000</v>
      </c>
      <c r="S15" s="50">
        <f>'[4]Summary'!Q15</f>
        <v>1392422</v>
      </c>
      <c r="T15" s="53" t="str">
        <f t="shared" si="0"/>
        <v>-</v>
      </c>
      <c r="U15" s="54" t="str">
        <f t="shared" si="0"/>
        <v>-</v>
      </c>
      <c r="V15" s="55">
        <f t="shared" si="1"/>
        <v>2.1424745581146225</v>
      </c>
      <c r="W15" s="56">
        <f t="shared" si="2"/>
        <v>7.458071772897696</v>
      </c>
      <c r="X15" s="48"/>
    </row>
    <row r="16" spans="2:24" ht="12.75">
      <c r="B16" s="42"/>
      <c r="C16" s="49" t="s">
        <v>26</v>
      </c>
      <c r="D16" s="50">
        <f>'[9]Summary'!B15</f>
        <v>24660000</v>
      </c>
      <c r="E16" s="50">
        <f>'[9]Summary'!C15</f>
        <v>0</v>
      </c>
      <c r="F16" s="50">
        <f>'[9]Summary'!D15</f>
        <v>0</v>
      </c>
      <c r="G16" s="50">
        <f>'[9]Summary'!E15</f>
        <v>24660000</v>
      </c>
      <c r="H16" s="50">
        <f>'[9]Summary'!F15</f>
        <v>24660000</v>
      </c>
      <c r="I16" s="50">
        <f>'[9]Summary'!G15</f>
        <v>11610000</v>
      </c>
      <c r="J16" s="50">
        <f>'[9]Summary'!H15</f>
        <v>358000</v>
      </c>
      <c r="K16" s="50">
        <f>'[9]Summary'!I15</f>
        <v>2790392</v>
      </c>
      <c r="L16" s="50">
        <f>'[9]Summary'!J15</f>
        <v>0</v>
      </c>
      <c r="M16" s="50">
        <f>'[9]Summary'!K15</f>
        <v>0</v>
      </c>
      <c r="N16" s="50">
        <f>'[9]Summary'!L15</f>
        <v>0</v>
      </c>
      <c r="O16" s="50">
        <f>'[9]Summary'!M15</f>
        <v>0</v>
      </c>
      <c r="P16" s="50">
        <f>'[9]Summary'!N15</f>
        <v>0</v>
      </c>
      <c r="Q16" s="50">
        <f>'[9]Summary'!O15</f>
        <v>0</v>
      </c>
      <c r="R16" s="50">
        <f>'[9]Summary'!P15</f>
        <v>358000</v>
      </c>
      <c r="S16" s="50">
        <f>'[9]Summary'!Q15</f>
        <v>2790392</v>
      </c>
      <c r="T16" s="53" t="str">
        <f t="shared" si="0"/>
        <v>-</v>
      </c>
      <c r="U16" s="54" t="str">
        <f t="shared" si="0"/>
        <v>-</v>
      </c>
      <c r="V16" s="55">
        <f t="shared" si="1"/>
        <v>1.4517437145174372</v>
      </c>
      <c r="W16" s="56">
        <f t="shared" si="2"/>
        <v>11.315458231954583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219420000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219420000</v>
      </c>
      <c r="H20" s="74">
        <f t="shared" si="3"/>
        <v>185450000</v>
      </c>
      <c r="I20" s="75">
        <f t="shared" si="3"/>
        <v>63070000</v>
      </c>
      <c r="J20" s="74">
        <f t="shared" si="3"/>
        <v>2824000</v>
      </c>
      <c r="K20" s="75">
        <f>SUM(K8:K19)</f>
        <v>36977483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2824000</v>
      </c>
      <c r="S20" s="77">
        <f>SUM(S8:S19)</f>
        <v>36977483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1.2870294412542156</v>
      </c>
      <c r="W20" s="82">
        <f>IF($G20=0,0,($S20/$G20)*100)</f>
        <v>16.85237580895087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1">
      <selection activeCell="D10" sqref="D10:S10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62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'[1]Summary'!B20</f>
        <v>520000000</v>
      </c>
      <c r="E8" s="50">
        <f>'[1]Summary'!C20</f>
        <v>0</v>
      </c>
      <c r="F8" s="50">
        <f>'[1]Summary'!D20</f>
        <v>0</v>
      </c>
      <c r="G8" s="50">
        <f>'[1]Summary'!E20</f>
        <v>520000000</v>
      </c>
      <c r="H8" s="50">
        <f>'[1]Summary'!F20</f>
        <v>117000000</v>
      </c>
      <c r="I8" s="50">
        <f>'[1]Summary'!G20</f>
        <v>117000000</v>
      </c>
      <c r="J8" s="50">
        <f>'[1]Summary'!H20</f>
        <v>8352000</v>
      </c>
      <c r="K8" s="50">
        <f>'[1]Summary'!I20</f>
        <v>2373900</v>
      </c>
      <c r="L8" s="50">
        <f>'[1]Summary'!J20</f>
        <v>0</v>
      </c>
      <c r="M8" s="50">
        <f>'[1]Summary'!K20</f>
        <v>0</v>
      </c>
      <c r="N8" s="50">
        <f>'[1]Summary'!L20</f>
        <v>0</v>
      </c>
      <c r="O8" s="50">
        <f>'[1]Summary'!M20</f>
        <v>0</v>
      </c>
      <c r="P8" s="50">
        <f>'[1]Summary'!N20</f>
        <v>0</v>
      </c>
      <c r="Q8" s="50">
        <f>'[1]Summary'!O20</f>
        <v>0</v>
      </c>
      <c r="R8" s="50">
        <f>'[1]Summary'!P20</f>
        <v>8352000</v>
      </c>
      <c r="S8" s="50">
        <f>'[1]Summary'!Q20</f>
        <v>2373900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1.606153846153846</v>
      </c>
      <c r="W8" s="56">
        <f>IF($G8=0,0,($S8/$G8)*100)</f>
        <v>0.45651923076923073</v>
      </c>
      <c r="X8" s="48"/>
    </row>
    <row r="9" spans="2:24" ht="12.75">
      <c r="B9" s="42"/>
      <c r="C9" s="49" t="s">
        <v>19</v>
      </c>
      <c r="D9" s="50">
        <f>'[5]Summary'!B20</f>
        <v>15000000</v>
      </c>
      <c r="E9" s="50">
        <f>'[5]Summary'!C20</f>
        <v>0</v>
      </c>
      <c r="F9" s="50">
        <f>'[5]Summary'!D20</f>
        <v>0</v>
      </c>
      <c r="G9" s="50">
        <f>'[5]Summary'!E20</f>
        <v>15000000</v>
      </c>
      <c r="H9" s="50">
        <f>'[5]Summary'!F20</f>
        <v>5000000</v>
      </c>
      <c r="I9" s="50">
        <f>'[5]Summary'!G20</f>
        <v>5000000</v>
      </c>
      <c r="J9" s="50">
        <f>'[5]Summary'!H20</f>
        <v>7835000</v>
      </c>
      <c r="K9" s="50">
        <f>'[5]Summary'!I20</f>
        <v>12147635</v>
      </c>
      <c r="L9" s="50">
        <f>'[5]Summary'!J20</f>
        <v>0</v>
      </c>
      <c r="M9" s="50">
        <f>'[5]Summary'!K20</f>
        <v>0</v>
      </c>
      <c r="N9" s="50">
        <f>'[5]Summary'!L20</f>
        <v>0</v>
      </c>
      <c r="O9" s="50">
        <f>'[5]Summary'!M20</f>
        <v>0</v>
      </c>
      <c r="P9" s="50">
        <f>'[5]Summary'!N20</f>
        <v>0</v>
      </c>
      <c r="Q9" s="50">
        <f>'[5]Summary'!O20</f>
        <v>0</v>
      </c>
      <c r="R9" s="50">
        <f>'[5]Summary'!P20</f>
        <v>7835000</v>
      </c>
      <c r="S9" s="50">
        <f>'[5]Summary'!Q20</f>
        <v>12147635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52.233333333333334</v>
      </c>
      <c r="W9" s="56">
        <f aca="true" t="shared" si="2" ref="W9:W16">IF($G9=0,0,($S9/$G9)*100)</f>
        <v>80.98423333333334</v>
      </c>
      <c r="X9" s="48"/>
    </row>
    <row r="10" spans="2:24" ht="12.75">
      <c r="B10" s="42"/>
      <c r="C10" s="49" t="s">
        <v>20</v>
      </c>
      <c r="D10" s="50">
        <f>'[6]Summary'!B20</f>
        <v>1920000000</v>
      </c>
      <c r="E10" s="50">
        <f>'[6]Summary'!C20</f>
        <v>0</v>
      </c>
      <c r="F10" s="50">
        <f>'[6]Summary'!D20</f>
        <v>0</v>
      </c>
      <c r="G10" s="50">
        <f>'[6]Summary'!E20</f>
        <v>1920000000</v>
      </c>
      <c r="H10" s="50">
        <f>'[6]Summary'!F20</f>
        <v>1212000000</v>
      </c>
      <c r="I10" s="50">
        <f>'[6]Summary'!G20</f>
        <v>210300000</v>
      </c>
      <c r="J10" s="50">
        <f>'[6]Summary'!H20</f>
        <v>92918000</v>
      </c>
      <c r="K10" s="50">
        <f>'[6]Summary'!I20</f>
        <v>94172200</v>
      </c>
      <c r="L10" s="50">
        <f>'[6]Summary'!J20</f>
        <v>0</v>
      </c>
      <c r="M10" s="50">
        <f>'[6]Summary'!K20</f>
        <v>0</v>
      </c>
      <c r="N10" s="50">
        <f>'[6]Summary'!L20</f>
        <v>0</v>
      </c>
      <c r="O10" s="50">
        <f>'[6]Summary'!M20</f>
        <v>0</v>
      </c>
      <c r="P10" s="50">
        <f>'[6]Summary'!N20</f>
        <v>0</v>
      </c>
      <c r="Q10" s="50">
        <f>'[6]Summary'!O20</f>
        <v>0</v>
      </c>
      <c r="R10" s="50">
        <f>'[6]Summary'!P20</f>
        <v>92918000</v>
      </c>
      <c r="S10" s="50">
        <f>'[6]Summary'!Q20</f>
        <v>94172200</v>
      </c>
      <c r="T10" s="53" t="str">
        <f t="shared" si="0"/>
        <v>-</v>
      </c>
      <c r="U10" s="54" t="str">
        <f t="shared" si="0"/>
        <v>-</v>
      </c>
      <c r="V10" s="55">
        <f t="shared" si="1"/>
        <v>4.839479166666667</v>
      </c>
      <c r="W10" s="56">
        <f t="shared" si="2"/>
        <v>4.904802083333333</v>
      </c>
      <c r="X10" s="48"/>
    </row>
    <row r="11" spans="2:24" ht="12.75">
      <c r="B11" s="42"/>
      <c r="C11" s="49" t="s">
        <v>21</v>
      </c>
      <c r="D11" s="50">
        <f>'[2]Summary'!B20</f>
        <v>270000000</v>
      </c>
      <c r="E11" s="50">
        <f>'[2]Summary'!C20</f>
        <v>0</v>
      </c>
      <c r="F11" s="50">
        <f>'[2]Summary'!D20</f>
        <v>0</v>
      </c>
      <c r="G11" s="50">
        <f>'[2]Summary'!E20</f>
        <v>270000000</v>
      </c>
      <c r="H11" s="50">
        <f>'[2]Summary'!F20</f>
        <v>55000000</v>
      </c>
      <c r="I11" s="50">
        <f>'[2]Summary'!G20</f>
        <v>55000000</v>
      </c>
      <c r="J11" s="50">
        <f>'[2]Summary'!H20</f>
        <v>21895000</v>
      </c>
      <c r="K11" s="50">
        <f>'[2]Summary'!I20</f>
        <v>9196411</v>
      </c>
      <c r="L11" s="50">
        <f>'[2]Summary'!J20</f>
        <v>0</v>
      </c>
      <c r="M11" s="50">
        <f>'[2]Summary'!K20</f>
        <v>0</v>
      </c>
      <c r="N11" s="50">
        <f>'[2]Summary'!L20</f>
        <v>0</v>
      </c>
      <c r="O11" s="50">
        <f>'[2]Summary'!M20</f>
        <v>0</v>
      </c>
      <c r="P11" s="50">
        <f>'[2]Summary'!N20</f>
        <v>0</v>
      </c>
      <c r="Q11" s="50">
        <f>'[2]Summary'!O20</f>
        <v>0</v>
      </c>
      <c r="R11" s="50">
        <f>'[2]Summary'!P20</f>
        <v>21895000</v>
      </c>
      <c r="S11" s="50">
        <f>'[2]Summary'!Q20</f>
        <v>9196411</v>
      </c>
      <c r="T11" s="53" t="str">
        <f t="shared" si="0"/>
        <v>-</v>
      </c>
      <c r="U11" s="54" t="str">
        <f t="shared" si="0"/>
        <v>-</v>
      </c>
      <c r="V11" s="55">
        <f t="shared" si="1"/>
        <v>8.10925925925926</v>
      </c>
      <c r="W11" s="56">
        <f t="shared" si="2"/>
        <v>3.4060781481481484</v>
      </c>
      <c r="X11" s="48"/>
    </row>
    <row r="12" spans="2:24" ht="12.75">
      <c r="B12" s="42"/>
      <c r="C12" s="49" t="s">
        <v>22</v>
      </c>
      <c r="D12" s="50">
        <f>'[3]Summary'!B20</f>
        <v>55347000</v>
      </c>
      <c r="E12" s="50">
        <f>'[3]Summary'!C20</f>
        <v>0</v>
      </c>
      <c r="F12" s="50">
        <f>'[3]Summary'!D20</f>
        <v>0</v>
      </c>
      <c r="G12" s="50">
        <f>'[3]Summary'!E20</f>
        <v>55347000</v>
      </c>
      <c r="H12" s="50">
        <f>'[3]Summary'!F20</f>
        <v>10500000</v>
      </c>
      <c r="I12" s="50">
        <f>'[3]Summary'!G20</f>
        <v>10500000</v>
      </c>
      <c r="J12" s="50">
        <f>'[3]Summary'!H20</f>
        <v>0</v>
      </c>
      <c r="K12" s="50">
        <f>'[3]Summary'!I20</f>
        <v>0</v>
      </c>
      <c r="L12" s="50">
        <f>'[3]Summary'!J20</f>
        <v>0</v>
      </c>
      <c r="M12" s="50">
        <f>'[3]Summary'!K20</f>
        <v>0</v>
      </c>
      <c r="N12" s="50">
        <f>'[3]Summary'!L20</f>
        <v>0</v>
      </c>
      <c r="O12" s="50">
        <f>'[3]Summary'!M20</f>
        <v>0</v>
      </c>
      <c r="P12" s="50">
        <f>'[3]Summary'!N20</f>
        <v>0</v>
      </c>
      <c r="Q12" s="50">
        <f>'[3]Summary'!O20</f>
        <v>0</v>
      </c>
      <c r="R12" s="50">
        <f>'[3]Summary'!P20</f>
        <v>0</v>
      </c>
      <c r="S12" s="50">
        <f>'[3]Summary'!Q20</f>
        <v>0</v>
      </c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'[7]Summary'!B20</f>
        <v>45000000</v>
      </c>
      <c r="E13" s="50">
        <f>'[7]Summary'!C20</f>
        <v>0</v>
      </c>
      <c r="F13" s="50">
        <f>'[7]Summary'!D20</f>
        <v>0</v>
      </c>
      <c r="G13" s="50">
        <f>'[7]Summary'!E20</f>
        <v>45000000</v>
      </c>
      <c r="H13" s="50">
        <f>'[7]Summary'!F20</f>
        <v>20000000</v>
      </c>
      <c r="I13" s="50">
        <f>'[7]Summary'!G20</f>
        <v>20000000</v>
      </c>
      <c r="J13" s="50">
        <f>'[7]Summary'!H20</f>
        <v>0</v>
      </c>
      <c r="K13" s="50">
        <f>'[7]Summary'!I20</f>
        <v>0</v>
      </c>
      <c r="L13" s="50">
        <f>'[7]Summary'!J20</f>
        <v>0</v>
      </c>
      <c r="M13" s="50">
        <f>'[7]Summary'!K20</f>
        <v>0</v>
      </c>
      <c r="N13" s="50">
        <f>'[7]Summary'!L20</f>
        <v>0</v>
      </c>
      <c r="O13" s="50">
        <f>'[7]Summary'!M20</f>
        <v>0</v>
      </c>
      <c r="P13" s="50">
        <f>'[7]Summary'!N20</f>
        <v>0</v>
      </c>
      <c r="Q13" s="50">
        <f>'[7]Summary'!O20</f>
        <v>0</v>
      </c>
      <c r="R13" s="50">
        <f>'[7]Summary'!P20</f>
        <v>0</v>
      </c>
      <c r="S13" s="50">
        <f>'[7]Summary'!Q20</f>
        <v>0</v>
      </c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'[8]Summary'!B20</f>
        <v>0</v>
      </c>
      <c r="E14" s="50"/>
      <c r="F14" s="50"/>
      <c r="G14" s="50"/>
      <c r="H14" s="51"/>
      <c r="I14" s="52"/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'[4]Summary'!B20</f>
        <v>178000000</v>
      </c>
      <c r="E15" s="50">
        <f>'[4]Summary'!C20</f>
        <v>0</v>
      </c>
      <c r="F15" s="50">
        <f>'[4]Summary'!D20</f>
        <v>0</v>
      </c>
      <c r="G15" s="50">
        <f>'[4]Summary'!E20</f>
        <v>178000000</v>
      </c>
      <c r="H15" s="50">
        <f>'[4]Summary'!F20</f>
        <v>85000000</v>
      </c>
      <c r="I15" s="50">
        <f>'[4]Summary'!G20</f>
        <v>85000000</v>
      </c>
      <c r="J15" s="50">
        <f>'[4]Summary'!H20</f>
        <v>10327000</v>
      </c>
      <c r="K15" s="50">
        <f>'[4]Summary'!I20</f>
        <v>4765744</v>
      </c>
      <c r="L15" s="50">
        <f>'[4]Summary'!J20</f>
        <v>0</v>
      </c>
      <c r="M15" s="50">
        <f>'[4]Summary'!K20</f>
        <v>0</v>
      </c>
      <c r="N15" s="50">
        <f>'[4]Summary'!L20</f>
        <v>0</v>
      </c>
      <c r="O15" s="50">
        <f>'[4]Summary'!M20</f>
        <v>0</v>
      </c>
      <c r="P15" s="50">
        <f>'[4]Summary'!N20</f>
        <v>0</v>
      </c>
      <c r="Q15" s="50">
        <f>'[4]Summary'!O20</f>
        <v>0</v>
      </c>
      <c r="R15" s="50">
        <f>'[4]Summary'!P20</f>
        <v>10327000</v>
      </c>
      <c r="S15" s="50">
        <f>'[4]Summary'!Q20</f>
        <v>4765744</v>
      </c>
      <c r="T15" s="53" t="str">
        <f t="shared" si="0"/>
        <v>-</v>
      </c>
      <c r="U15" s="54" t="str">
        <f t="shared" si="0"/>
        <v>-</v>
      </c>
      <c r="V15" s="55">
        <f t="shared" si="1"/>
        <v>5.801685393258427</v>
      </c>
      <c r="W15" s="56">
        <f t="shared" si="2"/>
        <v>2.6773842696629213</v>
      </c>
      <c r="X15" s="48"/>
    </row>
    <row r="16" spans="2:24" ht="12.75">
      <c r="B16" s="42"/>
      <c r="C16" s="49" t="s">
        <v>26</v>
      </c>
      <c r="D16" s="50">
        <f>'[9]Summary'!B20</f>
        <v>1800000000</v>
      </c>
      <c r="E16" s="50">
        <f>'[9]Summary'!C20</f>
        <v>0</v>
      </c>
      <c r="F16" s="50">
        <f>'[9]Summary'!D20</f>
        <v>0</v>
      </c>
      <c r="G16" s="50">
        <f>'[9]Summary'!E20</f>
        <v>1800000000</v>
      </c>
      <c r="H16" s="50">
        <f>'[9]Summary'!F20</f>
        <v>1608300000</v>
      </c>
      <c r="I16" s="50">
        <f>'[9]Summary'!G20</f>
        <v>1608300000</v>
      </c>
      <c r="J16" s="50">
        <f>'[9]Summary'!H20</f>
        <v>84733000</v>
      </c>
      <c r="K16" s="50">
        <f>'[9]Summary'!I20</f>
        <v>84732197</v>
      </c>
      <c r="L16" s="50">
        <f>'[9]Summary'!J20</f>
        <v>0</v>
      </c>
      <c r="M16" s="50">
        <f>'[9]Summary'!K20</f>
        <v>0</v>
      </c>
      <c r="N16" s="50">
        <f>'[9]Summary'!L20</f>
        <v>0</v>
      </c>
      <c r="O16" s="50">
        <f>'[9]Summary'!M20</f>
        <v>0</v>
      </c>
      <c r="P16" s="50">
        <f>'[9]Summary'!N20</f>
        <v>0</v>
      </c>
      <c r="Q16" s="50">
        <f>'[9]Summary'!O20</f>
        <v>0</v>
      </c>
      <c r="R16" s="50">
        <f>'[9]Summary'!P20</f>
        <v>84733000</v>
      </c>
      <c r="S16" s="50">
        <f>'[9]Summary'!Q20</f>
        <v>84732197</v>
      </c>
      <c r="T16" s="53" t="str">
        <f t="shared" si="0"/>
        <v>-</v>
      </c>
      <c r="U16" s="54" t="str">
        <f t="shared" si="0"/>
        <v>-</v>
      </c>
      <c r="V16" s="55">
        <f t="shared" si="1"/>
        <v>4.707388888888889</v>
      </c>
      <c r="W16" s="56">
        <f t="shared" si="2"/>
        <v>4.707344277777778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4803347000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4803347000</v>
      </c>
      <c r="H20" s="74">
        <f t="shared" si="3"/>
        <v>3112800000</v>
      </c>
      <c r="I20" s="75">
        <f t="shared" si="3"/>
        <v>2111100000</v>
      </c>
      <c r="J20" s="74">
        <f t="shared" si="3"/>
        <v>226060000</v>
      </c>
      <c r="K20" s="75">
        <f>SUM(K8:K19)</f>
        <v>207388087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226060000</v>
      </c>
      <c r="S20" s="77">
        <f>SUM(S8:S19)</f>
        <v>207388087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4.706301668399139</v>
      </c>
      <c r="W20" s="82">
        <f>IF($G20=0,0,($S20/$G20)*100)</f>
        <v>4.31757453708841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D1">
      <selection activeCell="H20" sqref="H20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63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'[1]Summary'!B21</f>
        <v>8438000</v>
      </c>
      <c r="E8" s="50">
        <f>'[1]Summary'!C21</f>
        <v>0</v>
      </c>
      <c r="F8" s="50">
        <f>'[1]Summary'!D21</f>
        <v>0</v>
      </c>
      <c r="G8" s="50">
        <f>'[1]Summary'!E21</f>
        <v>8438000</v>
      </c>
      <c r="H8" s="50">
        <f>'[1]Summary'!F21</f>
        <v>8438000</v>
      </c>
      <c r="I8" s="50">
        <f>'[1]Summary'!G21</f>
        <v>0</v>
      </c>
      <c r="J8" s="50">
        <f>'[1]Summary'!H21</f>
        <v>0</v>
      </c>
      <c r="K8" s="50">
        <f>'[1]Summary'!I21</f>
        <v>1589384</v>
      </c>
      <c r="L8" s="50">
        <f>'[1]Summary'!J21</f>
        <v>0</v>
      </c>
      <c r="M8" s="50">
        <f>'[1]Summary'!K21</f>
        <v>0</v>
      </c>
      <c r="N8" s="50">
        <f>'[1]Summary'!L21</f>
        <v>0</v>
      </c>
      <c r="O8" s="50">
        <f>'[1]Summary'!M21</f>
        <v>0</v>
      </c>
      <c r="P8" s="50">
        <f>'[1]Summary'!N21</f>
        <v>0</v>
      </c>
      <c r="Q8" s="50">
        <f>'[1]Summary'!O21</f>
        <v>0</v>
      </c>
      <c r="R8" s="50">
        <f>'[1]Summary'!P21</f>
        <v>0</v>
      </c>
      <c r="S8" s="50">
        <f>'[1]Summary'!Q21</f>
        <v>1589384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18.836027494666983</v>
      </c>
      <c r="X8" s="48"/>
    </row>
    <row r="9" spans="2:24" ht="12.75">
      <c r="B9" s="42"/>
      <c r="C9" s="49" t="s">
        <v>19</v>
      </c>
      <c r="D9" s="50"/>
      <c r="E9" s="50"/>
      <c r="F9" s="50"/>
      <c r="G9" s="50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/>
      <c r="E10" s="50"/>
      <c r="F10" s="50"/>
      <c r="G10" s="50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'[2]Summary'!B21</f>
        <v>16876000</v>
      </c>
      <c r="E11" s="50">
        <f>'[2]Summary'!C21</f>
        <v>0</v>
      </c>
      <c r="F11" s="50">
        <f>'[2]Summary'!D21</f>
        <v>0</v>
      </c>
      <c r="G11" s="50">
        <f>'[2]Summary'!E21</f>
        <v>16876000</v>
      </c>
      <c r="H11" s="50">
        <f>'[2]Summary'!F21</f>
        <v>16876000</v>
      </c>
      <c r="I11" s="50">
        <f>'[2]Summary'!G21</f>
        <v>0</v>
      </c>
      <c r="J11" s="50">
        <f>'[2]Summary'!H21</f>
        <v>0</v>
      </c>
      <c r="K11" s="50">
        <f>'[2]Summary'!I21</f>
        <v>0</v>
      </c>
      <c r="L11" s="50">
        <f>'[2]Summary'!J21</f>
        <v>0</v>
      </c>
      <c r="M11" s="50">
        <f>'[2]Summary'!K21</f>
        <v>0</v>
      </c>
      <c r="N11" s="50">
        <f>'[2]Summary'!L21</f>
        <v>0</v>
      </c>
      <c r="O11" s="50">
        <f>'[2]Summary'!M21</f>
        <v>0</v>
      </c>
      <c r="P11" s="50">
        <f>'[2]Summary'!N21</f>
        <v>0</v>
      </c>
      <c r="Q11" s="50">
        <f>'[2]Summary'!O21</f>
        <v>0</v>
      </c>
      <c r="R11" s="50">
        <f>'[2]Summary'!P21</f>
        <v>0</v>
      </c>
      <c r="S11" s="50">
        <f>'[2]Summary'!Q21</f>
        <v>0</v>
      </c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'[3]Summary'!B21</f>
        <v>6750250</v>
      </c>
      <c r="E12" s="50">
        <f>'[3]Summary'!C21</f>
        <v>0</v>
      </c>
      <c r="F12" s="50">
        <f>'[3]Summary'!D21</f>
        <v>0</v>
      </c>
      <c r="G12" s="50">
        <f>'[3]Summary'!E21</f>
        <v>6750250</v>
      </c>
      <c r="H12" s="50">
        <f>'[3]Summary'!F21</f>
        <v>6750250</v>
      </c>
      <c r="I12" s="50">
        <f>'[3]Summary'!G21</f>
        <v>0</v>
      </c>
      <c r="J12" s="50">
        <f>'[3]Summary'!H21</f>
        <v>0</v>
      </c>
      <c r="K12" s="50">
        <f>'[3]Summary'!I21</f>
        <v>0</v>
      </c>
      <c r="L12" s="50">
        <f>'[3]Summary'!J21</f>
        <v>0</v>
      </c>
      <c r="M12" s="50">
        <f>'[3]Summary'!K21</f>
        <v>0</v>
      </c>
      <c r="N12" s="50">
        <f>'[3]Summary'!L21</f>
        <v>0</v>
      </c>
      <c r="O12" s="50">
        <f>'[3]Summary'!M21</f>
        <v>0</v>
      </c>
      <c r="P12" s="50">
        <f>'[3]Summary'!N21</f>
        <v>0</v>
      </c>
      <c r="Q12" s="50">
        <f>'[3]Summary'!O21</f>
        <v>0</v>
      </c>
      <c r="R12" s="50">
        <f>'[3]Summary'!P21</f>
        <v>0</v>
      </c>
      <c r="S12" s="50">
        <f>'[3]Summary'!Q21</f>
        <v>0</v>
      </c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'[7]Summary'!$B$21</f>
        <v>0</v>
      </c>
      <c r="E13" s="50"/>
      <c r="F13" s="50"/>
      <c r="G13" s="50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'[8]Summary'!$B$21</f>
        <v>0</v>
      </c>
      <c r="E14" s="50"/>
      <c r="F14" s="50"/>
      <c r="G14" s="50"/>
      <c r="H14" s="51"/>
      <c r="I14" s="52"/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'[4]Summary'!B21</f>
        <v>3375100</v>
      </c>
      <c r="E15" s="50">
        <f>'[4]Summary'!C21</f>
        <v>0</v>
      </c>
      <c r="F15" s="50">
        <f>'[4]Summary'!D21</f>
        <v>0</v>
      </c>
      <c r="G15" s="50">
        <f>'[4]Summary'!E21</f>
        <v>3375100</v>
      </c>
      <c r="H15" s="50">
        <f>'[4]Summary'!F21</f>
        <v>3375100</v>
      </c>
      <c r="I15" s="50">
        <f>'[4]Summary'!G21</f>
        <v>0</v>
      </c>
      <c r="J15" s="50">
        <f>'[4]Summary'!H21</f>
        <v>0</v>
      </c>
      <c r="K15" s="50">
        <f>'[4]Summary'!I21</f>
        <v>0</v>
      </c>
      <c r="L15" s="50">
        <f>'[4]Summary'!J21</f>
        <v>0</v>
      </c>
      <c r="M15" s="50">
        <f>'[4]Summary'!K21</f>
        <v>0</v>
      </c>
      <c r="N15" s="50">
        <f>'[4]Summary'!L21</f>
        <v>0</v>
      </c>
      <c r="O15" s="50">
        <f>'[4]Summary'!M21</f>
        <v>0</v>
      </c>
      <c r="P15" s="50">
        <f>'[4]Summary'!N21</f>
        <v>0</v>
      </c>
      <c r="Q15" s="50">
        <f>'[4]Summary'!O21</f>
        <v>0</v>
      </c>
      <c r="R15" s="50">
        <f>'[4]Summary'!P21</f>
        <v>0</v>
      </c>
      <c r="S15" s="50">
        <f>'[4]Summary'!Q21</f>
        <v>0</v>
      </c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/>
      <c r="E16" s="50"/>
      <c r="F16" s="50"/>
      <c r="G16" s="50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35439350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35439350</v>
      </c>
      <c r="H20" s="74">
        <f t="shared" si="3"/>
        <v>35439350</v>
      </c>
      <c r="I20" s="75">
        <f t="shared" si="3"/>
        <v>0</v>
      </c>
      <c r="J20" s="74">
        <f t="shared" si="3"/>
        <v>0</v>
      </c>
      <c r="K20" s="75">
        <f>SUM(K8:K19)</f>
        <v>1589384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1589384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4.484800088037732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17" width="13.140625" style="0" hidden="1" customWidth="1"/>
    <col min="18" max="21" width="13.140625" style="0" customWidth="1"/>
    <col min="22" max="22" width="16.28125" style="0" customWidth="1"/>
    <col min="23" max="23" width="13.421875" style="0" customWidth="1"/>
    <col min="24" max="24" width="2.28125" style="0" customWidth="1"/>
  </cols>
  <sheetData>
    <row r="1" spans="1:31" s="8" customFormat="1" ht="13.5" thickTop="1">
      <c r="A1" s="1"/>
      <c r="B1" s="2"/>
      <c r="C1" s="3" t="s">
        <v>47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7"/>
      <c r="AA1" s="7"/>
      <c r="AB1" s="7"/>
      <c r="AC1" s="7"/>
      <c r="AD1" s="7"/>
      <c r="AE1" s="7"/>
    </row>
    <row r="2" spans="1:31" s="15" customFormat="1" ht="12.75">
      <c r="A2" s="9"/>
      <c r="B2" s="10"/>
      <c r="C2" s="11" t="s">
        <v>64</v>
      </c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6"/>
      <c r="Z2" s="7"/>
      <c r="AA2" s="7"/>
      <c r="AB2" s="7"/>
      <c r="AC2" s="7"/>
      <c r="AD2" s="7"/>
      <c r="AE2" s="7"/>
    </row>
    <row r="3" spans="1:31" s="15" customFormat="1" ht="22.5" customHeight="1">
      <c r="A3" s="9"/>
      <c r="B3" s="10"/>
      <c r="C3" s="11" t="s">
        <v>1</v>
      </c>
      <c r="D3" s="12"/>
      <c r="E3" s="12"/>
      <c r="F3" s="12"/>
      <c r="G3" s="12"/>
      <c r="H3" s="16" t="s">
        <v>2</v>
      </c>
      <c r="I3" s="17"/>
      <c r="J3" s="16" t="s">
        <v>3</v>
      </c>
      <c r="K3" s="18"/>
      <c r="L3" s="16" t="s">
        <v>4</v>
      </c>
      <c r="M3" s="18"/>
      <c r="N3" s="16" t="s">
        <v>5</v>
      </c>
      <c r="O3" s="16"/>
      <c r="P3" s="16" t="s">
        <v>6</v>
      </c>
      <c r="Q3" s="18"/>
      <c r="R3" s="16" t="s">
        <v>7</v>
      </c>
      <c r="S3" s="18"/>
      <c r="T3" s="16" t="s">
        <v>45</v>
      </c>
      <c r="U3" s="18"/>
      <c r="V3" s="19" t="s">
        <v>57</v>
      </c>
      <c r="W3" s="18"/>
      <c r="X3" s="20"/>
      <c r="Y3" s="6"/>
      <c r="Z3" s="7"/>
      <c r="AA3" s="7"/>
      <c r="AB3" s="7"/>
      <c r="AC3" s="7"/>
      <c r="AD3" s="7"/>
      <c r="AE3" s="7"/>
    </row>
    <row r="4" spans="1:31" s="15" customFormat="1" ht="125.25" customHeight="1">
      <c r="A4" s="9"/>
      <c r="B4" s="21"/>
      <c r="C4" s="22" t="s">
        <v>8</v>
      </c>
      <c r="D4" s="23" t="s">
        <v>46</v>
      </c>
      <c r="E4" s="23" t="s">
        <v>9</v>
      </c>
      <c r="F4" s="23" t="s">
        <v>10</v>
      </c>
      <c r="G4" s="23" t="s">
        <v>48</v>
      </c>
      <c r="H4" s="24" t="s">
        <v>11</v>
      </c>
      <c r="I4" s="25" t="s">
        <v>12</v>
      </c>
      <c r="J4" s="24" t="s">
        <v>49</v>
      </c>
      <c r="K4" s="25" t="s">
        <v>50</v>
      </c>
      <c r="L4" s="24" t="s">
        <v>51</v>
      </c>
      <c r="M4" s="25" t="s">
        <v>52</v>
      </c>
      <c r="N4" s="24" t="s">
        <v>53</v>
      </c>
      <c r="O4" s="25" t="s">
        <v>54</v>
      </c>
      <c r="P4" s="24" t="s">
        <v>55</v>
      </c>
      <c r="Q4" s="25" t="s">
        <v>56</v>
      </c>
      <c r="R4" s="24" t="s">
        <v>13</v>
      </c>
      <c r="S4" s="25" t="s">
        <v>14</v>
      </c>
      <c r="T4" s="26" t="s">
        <v>51</v>
      </c>
      <c r="U4" s="27" t="s">
        <v>52</v>
      </c>
      <c r="V4" s="26" t="s">
        <v>15</v>
      </c>
      <c r="W4" s="27" t="s">
        <v>16</v>
      </c>
      <c r="X4" s="28"/>
      <c r="Y4" s="6"/>
      <c r="Z4" s="7"/>
      <c r="AA4" s="7"/>
      <c r="AB4" s="7"/>
      <c r="AC4" s="7"/>
      <c r="AD4" s="7"/>
      <c r="AE4" s="7"/>
    </row>
    <row r="5" spans="1:31" s="15" customFormat="1" ht="12.75">
      <c r="A5" s="9"/>
      <c r="B5" s="21"/>
      <c r="C5" s="29"/>
      <c r="D5" s="29"/>
      <c r="E5" s="30"/>
      <c r="F5" s="30"/>
      <c r="G5" s="29"/>
      <c r="H5" s="31"/>
      <c r="I5" s="32"/>
      <c r="J5" s="31"/>
      <c r="K5" s="33"/>
      <c r="L5" s="31"/>
      <c r="M5" s="33"/>
      <c r="N5" s="31"/>
      <c r="O5" s="34"/>
      <c r="P5" s="31"/>
      <c r="Q5" s="34"/>
      <c r="R5" s="31"/>
      <c r="S5" s="34"/>
      <c r="T5" s="26"/>
      <c r="U5" s="32"/>
      <c r="V5" s="26"/>
      <c r="W5" s="32"/>
      <c r="X5" s="35"/>
      <c r="Y5" s="6"/>
      <c r="Z5" s="7"/>
      <c r="AA5" s="7"/>
      <c r="AB5" s="7"/>
      <c r="AC5" s="7"/>
      <c r="AD5" s="7"/>
      <c r="AE5" s="7"/>
    </row>
    <row r="6" spans="1:31" s="15" customFormat="1" ht="12.75" customHeight="1">
      <c r="A6" s="9"/>
      <c r="B6" s="21"/>
      <c r="C6" s="36" t="s">
        <v>17</v>
      </c>
      <c r="D6" s="37"/>
      <c r="E6" s="37"/>
      <c r="F6" s="38"/>
      <c r="G6" s="37"/>
      <c r="H6" s="39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41"/>
      <c r="Y6" s="6"/>
      <c r="Z6" s="7"/>
      <c r="AA6" s="7"/>
      <c r="AB6" s="7"/>
      <c r="AC6" s="7"/>
      <c r="AD6" s="7"/>
      <c r="AE6" s="7"/>
    </row>
    <row r="7" spans="2:24" ht="12.75">
      <c r="B7" s="42"/>
      <c r="C7" s="43"/>
      <c r="D7" s="43"/>
      <c r="E7" s="43"/>
      <c r="F7" s="43"/>
      <c r="G7" s="43"/>
      <c r="H7" s="44"/>
      <c r="I7" s="45"/>
      <c r="J7" s="44"/>
      <c r="K7" s="45"/>
      <c r="L7" s="44"/>
      <c r="M7" s="45"/>
      <c r="N7" s="46"/>
      <c r="O7" s="47"/>
      <c r="P7" s="46"/>
      <c r="Q7" s="47"/>
      <c r="R7" s="44"/>
      <c r="S7" s="45"/>
      <c r="T7" s="46"/>
      <c r="U7" s="47"/>
      <c r="V7" s="44"/>
      <c r="W7" s="45"/>
      <c r="X7" s="48"/>
    </row>
    <row r="8" spans="2:24" ht="12.75">
      <c r="B8" s="42"/>
      <c r="C8" s="49" t="s">
        <v>18</v>
      </c>
      <c r="D8" s="50">
        <f>'[1]Summary'!B24</f>
        <v>76122000</v>
      </c>
      <c r="E8" s="50">
        <f>'[1]Summary'!C24</f>
        <v>0</v>
      </c>
      <c r="F8" s="50">
        <f>'[1]Summary'!D24</f>
        <v>0</v>
      </c>
      <c r="G8" s="50">
        <f>'[1]Summary'!E24</f>
        <v>76122000</v>
      </c>
      <c r="H8" s="50">
        <f>'[1]Summary'!F24</f>
        <v>30213000</v>
      </c>
      <c r="I8" s="50">
        <f>'[1]Summary'!G24</f>
        <v>0</v>
      </c>
      <c r="J8" s="50">
        <f>'[1]Summary'!H24</f>
        <v>0</v>
      </c>
      <c r="K8" s="50">
        <f>'[1]Summary'!I24</f>
        <v>0</v>
      </c>
      <c r="L8" s="50">
        <f>'[1]Summary'!J24</f>
        <v>0</v>
      </c>
      <c r="M8" s="50">
        <f>'[1]Summary'!K24</f>
        <v>0</v>
      </c>
      <c r="N8" s="50">
        <f>'[1]Summary'!L24</f>
        <v>0</v>
      </c>
      <c r="O8" s="50">
        <f>'[1]Summary'!M24</f>
        <v>0</v>
      </c>
      <c r="P8" s="50">
        <f>'[1]Summary'!N24</f>
        <v>0</v>
      </c>
      <c r="Q8" s="50">
        <f>'[1]Summary'!O24</f>
        <v>0</v>
      </c>
      <c r="R8" s="50">
        <f>'[1]Summary'!P24</f>
        <v>0</v>
      </c>
      <c r="S8" s="50">
        <f>'[1]Summary'!Q24</f>
        <v>0</v>
      </c>
      <c r="T8" s="53" t="str">
        <f>IF(N8=0,"-",(P8-N8)/N8)</f>
        <v>-</v>
      </c>
      <c r="U8" s="54" t="str">
        <f>IF(O8=0,"-",(Q8-O8)/O8)</f>
        <v>-</v>
      </c>
      <c r="V8" s="55">
        <f>IF($G8=0,0,($R8/$G8)*100)</f>
        <v>0</v>
      </c>
      <c r="W8" s="56">
        <f>IF($G8=0,0,($S8/$G8)*100)</f>
        <v>0</v>
      </c>
      <c r="X8" s="48"/>
    </row>
    <row r="9" spans="2:24" ht="12.75">
      <c r="B9" s="42"/>
      <c r="C9" s="49" t="s">
        <v>19</v>
      </c>
      <c r="D9" s="50">
        <f>'[5]Summary'!B24</f>
        <v>34446000</v>
      </c>
      <c r="E9" s="50">
        <f>'[5]Summary'!C24</f>
        <v>0</v>
      </c>
      <c r="F9" s="50">
        <f>'[5]Summary'!D24</f>
        <v>0</v>
      </c>
      <c r="G9" s="50">
        <f>'[5]Summary'!E24</f>
        <v>34446000</v>
      </c>
      <c r="H9" s="50">
        <f>'[5]Summary'!F24</f>
        <v>11443000</v>
      </c>
      <c r="I9" s="50">
        <f>'[5]Summary'!G24</f>
        <v>0</v>
      </c>
      <c r="J9" s="50">
        <f>'[5]Summary'!H24</f>
        <v>0</v>
      </c>
      <c r="K9" s="50">
        <f>'[5]Summary'!I24</f>
        <v>0</v>
      </c>
      <c r="L9" s="50">
        <f>'[5]Summary'!J24</f>
        <v>0</v>
      </c>
      <c r="M9" s="50">
        <f>'[5]Summary'!K24</f>
        <v>0</v>
      </c>
      <c r="N9" s="50">
        <f>'[5]Summary'!L24</f>
        <v>0</v>
      </c>
      <c r="O9" s="50">
        <f>'[5]Summary'!M24</f>
        <v>0</v>
      </c>
      <c r="P9" s="50">
        <f>'[5]Summary'!N24</f>
        <v>0</v>
      </c>
      <c r="Q9" s="50">
        <f>'[5]Summary'!O24</f>
        <v>0</v>
      </c>
      <c r="R9" s="50">
        <f>'[5]Summary'!P24</f>
        <v>0</v>
      </c>
      <c r="S9" s="50">
        <f>'[5]Summary'!Q24</f>
        <v>0</v>
      </c>
      <c r="T9" s="53" t="str">
        <f aca="true" t="shared" si="0" ref="T9:U16">IF(N9=0,"-",(P9-N9)/N9)</f>
        <v>-</v>
      </c>
      <c r="U9" s="54" t="str">
        <f t="shared" si="0"/>
        <v>-</v>
      </c>
      <c r="V9" s="55">
        <f aca="true" t="shared" si="1" ref="V9:V16">IF($G9=0,0,($R9/$G9)*100)</f>
        <v>0</v>
      </c>
      <c r="W9" s="56">
        <f aca="true" t="shared" si="2" ref="W9:W16">IF($G9=0,0,($S9/$G9)*100)</f>
        <v>0</v>
      </c>
      <c r="X9" s="48"/>
    </row>
    <row r="10" spans="2:24" ht="12.75">
      <c r="B10" s="42"/>
      <c r="C10" s="49" t="s">
        <v>20</v>
      </c>
      <c r="D10" s="50">
        <f>'[6]Summary'!B24</f>
        <v>227663000</v>
      </c>
      <c r="E10" s="50">
        <f>'[6]Summary'!C24</f>
        <v>0</v>
      </c>
      <c r="F10" s="50">
        <f>'[6]Summary'!D24</f>
        <v>0</v>
      </c>
      <c r="G10" s="50">
        <f>'[6]Summary'!E24</f>
        <v>227663000</v>
      </c>
      <c r="H10" s="50">
        <f>'[6]Summary'!F24</f>
        <v>76449000</v>
      </c>
      <c r="I10" s="50">
        <f>'[6]Summary'!G24</f>
        <v>0</v>
      </c>
      <c r="J10" s="50">
        <f>'[6]Summary'!H24</f>
        <v>0</v>
      </c>
      <c r="K10" s="50">
        <f>'[6]Summary'!I24</f>
        <v>0</v>
      </c>
      <c r="L10" s="50">
        <f>'[6]Summary'!J24</f>
        <v>0</v>
      </c>
      <c r="M10" s="50">
        <f>'[6]Summary'!K24</f>
        <v>0</v>
      </c>
      <c r="N10" s="50">
        <f>'[6]Summary'!L24</f>
        <v>0</v>
      </c>
      <c r="O10" s="50">
        <f>'[6]Summary'!M24</f>
        <v>0</v>
      </c>
      <c r="P10" s="50">
        <f>'[6]Summary'!N24</f>
        <v>0</v>
      </c>
      <c r="Q10" s="50">
        <f>'[6]Summary'!O24</f>
        <v>0</v>
      </c>
      <c r="R10" s="50">
        <f>'[6]Summary'!P24</f>
        <v>0</v>
      </c>
      <c r="S10" s="50">
        <f>'[6]Summary'!Q24</f>
        <v>0</v>
      </c>
      <c r="T10" s="53" t="str">
        <f t="shared" si="0"/>
        <v>-</v>
      </c>
      <c r="U10" s="54" t="str">
        <f t="shared" si="0"/>
        <v>-</v>
      </c>
      <c r="V10" s="55">
        <f t="shared" si="1"/>
        <v>0</v>
      </c>
      <c r="W10" s="56">
        <f t="shared" si="2"/>
        <v>0</v>
      </c>
      <c r="X10" s="48"/>
    </row>
    <row r="11" spans="2:24" ht="12.75">
      <c r="B11" s="42"/>
      <c r="C11" s="49" t="s">
        <v>21</v>
      </c>
      <c r="D11" s="50">
        <f>'[2]Summary'!B24</f>
        <v>127981000</v>
      </c>
      <c r="E11" s="50">
        <f>'[2]Summary'!C24</f>
        <v>0</v>
      </c>
      <c r="F11" s="50">
        <f>'[2]Summary'!D24</f>
        <v>0</v>
      </c>
      <c r="G11" s="50">
        <f>'[2]Summary'!E24</f>
        <v>127981000</v>
      </c>
      <c r="H11" s="50">
        <f>'[2]Summary'!F24</f>
        <v>30434000</v>
      </c>
      <c r="I11" s="50">
        <f>'[2]Summary'!G24</f>
        <v>0</v>
      </c>
      <c r="J11" s="50">
        <f>'[2]Summary'!H24</f>
        <v>0</v>
      </c>
      <c r="K11" s="50">
        <f>'[2]Summary'!I24</f>
        <v>0</v>
      </c>
      <c r="L11" s="50">
        <f>'[2]Summary'!J24</f>
        <v>0</v>
      </c>
      <c r="M11" s="50">
        <f>'[2]Summary'!K24</f>
        <v>0</v>
      </c>
      <c r="N11" s="50">
        <f>'[2]Summary'!L24</f>
        <v>0</v>
      </c>
      <c r="O11" s="50">
        <f>'[2]Summary'!M24</f>
        <v>0</v>
      </c>
      <c r="P11" s="50">
        <f>'[2]Summary'!N24</f>
        <v>0</v>
      </c>
      <c r="Q11" s="50">
        <f>'[2]Summary'!O24</f>
        <v>0</v>
      </c>
      <c r="R11" s="50">
        <f>'[2]Summary'!P24</f>
        <v>0</v>
      </c>
      <c r="S11" s="50">
        <f>'[2]Summary'!Q24</f>
        <v>0</v>
      </c>
      <c r="T11" s="53" t="str">
        <f t="shared" si="0"/>
        <v>-</v>
      </c>
      <c r="U11" s="54" t="str">
        <f t="shared" si="0"/>
        <v>-</v>
      </c>
      <c r="V11" s="55">
        <f t="shared" si="1"/>
        <v>0</v>
      </c>
      <c r="W11" s="56">
        <f t="shared" si="2"/>
        <v>0</v>
      </c>
      <c r="X11" s="48"/>
    </row>
    <row r="12" spans="2:24" ht="12.75">
      <c r="B12" s="42"/>
      <c r="C12" s="49" t="s">
        <v>22</v>
      </c>
      <c r="D12" s="50">
        <f>'[3]Summary'!B24</f>
        <v>64599000</v>
      </c>
      <c r="E12" s="50">
        <f>'[3]Summary'!C24</f>
        <v>0</v>
      </c>
      <c r="F12" s="50">
        <f>'[3]Summary'!D24</f>
        <v>0</v>
      </c>
      <c r="G12" s="50">
        <f>'[3]Summary'!E24</f>
        <v>64599000</v>
      </c>
      <c r="H12" s="50">
        <f>'[3]Summary'!F24</f>
        <v>25168000</v>
      </c>
      <c r="I12" s="50">
        <f>'[3]Summary'!G24</f>
        <v>0</v>
      </c>
      <c r="J12" s="50">
        <f>'[3]Summary'!H24</f>
        <v>0</v>
      </c>
      <c r="K12" s="50">
        <f>'[3]Summary'!I24</f>
        <v>0</v>
      </c>
      <c r="L12" s="50">
        <f>'[3]Summary'!J24</f>
        <v>0</v>
      </c>
      <c r="M12" s="50">
        <f>'[3]Summary'!K24</f>
        <v>0</v>
      </c>
      <c r="N12" s="50">
        <f>'[3]Summary'!L24</f>
        <v>0</v>
      </c>
      <c r="O12" s="50">
        <f>'[3]Summary'!M24</f>
        <v>0</v>
      </c>
      <c r="P12" s="50">
        <f>'[3]Summary'!N24</f>
        <v>0</v>
      </c>
      <c r="Q12" s="50">
        <f>'[3]Summary'!O24</f>
        <v>0</v>
      </c>
      <c r="R12" s="50">
        <f>'[3]Summary'!P24</f>
        <v>0</v>
      </c>
      <c r="S12" s="50">
        <f>'[3]Summary'!Q24</f>
        <v>0</v>
      </c>
      <c r="T12" s="53" t="str">
        <f t="shared" si="0"/>
        <v>-</v>
      </c>
      <c r="U12" s="54" t="str">
        <f t="shared" si="0"/>
        <v>-</v>
      </c>
      <c r="V12" s="55">
        <f t="shared" si="1"/>
        <v>0</v>
      </c>
      <c r="W12" s="56">
        <f t="shared" si="2"/>
        <v>0</v>
      </c>
      <c r="X12" s="48"/>
    </row>
    <row r="13" spans="2:24" ht="12.75">
      <c r="B13" s="42"/>
      <c r="C13" s="49" t="s">
        <v>23</v>
      </c>
      <c r="D13" s="50">
        <f>'[7]Summary'!B24</f>
        <v>33767000</v>
      </c>
      <c r="E13" s="50">
        <f>'[7]Summary'!C24</f>
        <v>0</v>
      </c>
      <c r="F13" s="50">
        <f>'[7]Summary'!D24</f>
        <v>0</v>
      </c>
      <c r="G13" s="50">
        <f>'[7]Summary'!E24</f>
        <v>33767000</v>
      </c>
      <c r="H13" s="50">
        <f>'[7]Summary'!F24</f>
        <v>15072000</v>
      </c>
      <c r="I13" s="50">
        <f>'[7]Summary'!G24</f>
        <v>0</v>
      </c>
      <c r="J13" s="50">
        <f>'[7]Summary'!H24</f>
        <v>0</v>
      </c>
      <c r="K13" s="50">
        <f>'[7]Summary'!I24</f>
        <v>0</v>
      </c>
      <c r="L13" s="50">
        <f>'[7]Summary'!J24</f>
        <v>0</v>
      </c>
      <c r="M13" s="50">
        <f>'[7]Summary'!K24</f>
        <v>0</v>
      </c>
      <c r="N13" s="50">
        <f>'[7]Summary'!L24</f>
        <v>0</v>
      </c>
      <c r="O13" s="50">
        <f>'[7]Summary'!M24</f>
        <v>0</v>
      </c>
      <c r="P13" s="50">
        <f>'[7]Summary'!N24</f>
        <v>0</v>
      </c>
      <c r="Q13" s="50">
        <f>'[7]Summary'!O24</f>
        <v>0</v>
      </c>
      <c r="R13" s="50">
        <f>'[7]Summary'!P24</f>
        <v>0</v>
      </c>
      <c r="S13" s="52"/>
      <c r="T13" s="53" t="str">
        <f t="shared" si="0"/>
        <v>-</v>
      </c>
      <c r="U13" s="54" t="str">
        <f t="shared" si="0"/>
        <v>-</v>
      </c>
      <c r="V13" s="55">
        <f t="shared" si="1"/>
        <v>0</v>
      </c>
      <c r="W13" s="56">
        <f t="shared" si="2"/>
        <v>0</v>
      </c>
      <c r="X13" s="48"/>
    </row>
    <row r="14" spans="2:24" ht="12.75">
      <c r="B14" s="42"/>
      <c r="C14" s="49" t="s">
        <v>24</v>
      </c>
      <c r="D14" s="50">
        <f>'[8]Summary'!B24</f>
        <v>47764000</v>
      </c>
      <c r="E14" s="50">
        <f>'[8]Summary'!C24</f>
        <v>0</v>
      </c>
      <c r="F14" s="50">
        <f>'[8]Summary'!D24</f>
        <v>0</v>
      </c>
      <c r="G14" s="50">
        <f>'[8]Summary'!E24</f>
        <v>47764000</v>
      </c>
      <c r="H14" s="50">
        <f>'[8]Summary'!F24</f>
        <v>12079000</v>
      </c>
      <c r="I14" s="50">
        <f>'[8]Summary'!G24</f>
        <v>0</v>
      </c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3" t="str">
        <f t="shared" si="0"/>
        <v>-</v>
      </c>
      <c r="U14" s="54" t="str">
        <f t="shared" si="0"/>
        <v>-</v>
      </c>
      <c r="V14" s="55">
        <f t="shared" si="1"/>
        <v>0</v>
      </c>
      <c r="W14" s="56">
        <f t="shared" si="2"/>
        <v>0</v>
      </c>
      <c r="X14" s="48"/>
    </row>
    <row r="15" spans="2:24" ht="12.75">
      <c r="B15" s="42"/>
      <c r="C15" s="49" t="s">
        <v>25</v>
      </c>
      <c r="D15" s="50">
        <f>'[4]Summary'!B24</f>
        <v>40210000</v>
      </c>
      <c r="E15" s="50">
        <f>'[4]Summary'!C24</f>
        <v>0</v>
      </c>
      <c r="F15" s="50">
        <f>'[4]Summary'!D24</f>
        <v>0</v>
      </c>
      <c r="G15" s="50">
        <f>'[4]Summary'!E24</f>
        <v>40210000</v>
      </c>
      <c r="H15" s="50">
        <f>'[4]Summary'!F24</f>
        <v>12574000</v>
      </c>
      <c r="I15" s="50">
        <f>'[4]Summary'!G24</f>
        <v>0</v>
      </c>
      <c r="J15" s="51"/>
      <c r="K15" s="52"/>
      <c r="L15" s="51"/>
      <c r="M15" s="52"/>
      <c r="N15" s="51"/>
      <c r="O15" s="52"/>
      <c r="P15" s="51"/>
      <c r="Q15" s="52"/>
      <c r="R15" s="51"/>
      <c r="S15" s="52"/>
      <c r="T15" s="53" t="str">
        <f t="shared" si="0"/>
        <v>-</v>
      </c>
      <c r="U15" s="54" t="str">
        <f t="shared" si="0"/>
        <v>-</v>
      </c>
      <c r="V15" s="55">
        <f t="shared" si="1"/>
        <v>0</v>
      </c>
      <c r="W15" s="56">
        <f t="shared" si="2"/>
        <v>0</v>
      </c>
      <c r="X15" s="48"/>
    </row>
    <row r="16" spans="2:24" ht="12.75">
      <c r="B16" s="42"/>
      <c r="C16" s="49" t="s">
        <v>26</v>
      </c>
      <c r="D16" s="50">
        <f>'[9]Summary'!B24</f>
        <v>27031000</v>
      </c>
      <c r="E16" s="50">
        <f>'[9]Summary'!C24</f>
        <v>0</v>
      </c>
      <c r="F16" s="50">
        <f>'[9]Summary'!D24</f>
        <v>0</v>
      </c>
      <c r="G16" s="50">
        <f>'[9]Summary'!E24</f>
        <v>27031000</v>
      </c>
      <c r="H16" s="50">
        <f>'[9]Summary'!F24</f>
        <v>6345000</v>
      </c>
      <c r="I16" s="50">
        <f>'[9]Summary'!G24</f>
        <v>0</v>
      </c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3" t="str">
        <f t="shared" si="0"/>
        <v>-</v>
      </c>
      <c r="U16" s="54" t="str">
        <f t="shared" si="0"/>
        <v>-</v>
      </c>
      <c r="V16" s="55">
        <f t="shared" si="1"/>
        <v>0</v>
      </c>
      <c r="W16" s="56">
        <f t="shared" si="2"/>
        <v>0</v>
      </c>
      <c r="X16" s="48"/>
    </row>
    <row r="17" spans="2:24" ht="12.75">
      <c r="B17" s="42"/>
      <c r="C17" s="49"/>
      <c r="D17" s="50"/>
      <c r="E17" s="50"/>
      <c r="F17" s="50"/>
      <c r="G17" s="50"/>
      <c r="H17" s="51"/>
      <c r="I17" s="52"/>
      <c r="J17" s="51"/>
      <c r="K17" s="52"/>
      <c r="L17" s="57"/>
      <c r="M17" s="58"/>
      <c r="N17" s="57"/>
      <c r="O17" s="58"/>
      <c r="P17" s="57"/>
      <c r="Q17" s="58"/>
      <c r="R17" s="57"/>
      <c r="S17" s="58"/>
      <c r="T17" s="53"/>
      <c r="U17" s="54"/>
      <c r="V17" s="59"/>
      <c r="W17" s="54"/>
      <c r="X17" s="48"/>
    </row>
    <row r="18" spans="2:24" ht="12.75">
      <c r="B18" s="42"/>
      <c r="C18" s="49"/>
      <c r="D18" s="50"/>
      <c r="E18" s="50"/>
      <c r="F18" s="50"/>
      <c r="G18" s="50"/>
      <c r="H18" s="51"/>
      <c r="I18" s="52"/>
      <c r="J18" s="51"/>
      <c r="K18" s="52"/>
      <c r="L18" s="57"/>
      <c r="M18" s="58"/>
      <c r="N18" s="57"/>
      <c r="O18" s="58"/>
      <c r="P18" s="57"/>
      <c r="Q18" s="58"/>
      <c r="R18" s="60"/>
      <c r="S18" s="61"/>
      <c r="T18" s="53"/>
      <c r="U18" s="54"/>
      <c r="V18" s="59" t="str">
        <f>IF(G18=0," ",(L18/G18))</f>
        <v> </v>
      </c>
      <c r="W18" s="62" t="str">
        <f>IF(H18=0," ",(M18/H18))</f>
        <v> </v>
      </c>
      <c r="X18" s="48"/>
    </row>
    <row r="19" spans="2:24" ht="12.75">
      <c r="B19" s="42"/>
      <c r="C19" s="63"/>
      <c r="D19" s="50"/>
      <c r="E19" s="50"/>
      <c r="F19" s="50"/>
      <c r="G19" s="50"/>
      <c r="H19" s="64"/>
      <c r="I19" s="65"/>
      <c r="J19" s="51"/>
      <c r="K19" s="65"/>
      <c r="L19" s="66"/>
      <c r="M19" s="67"/>
      <c r="N19" s="66"/>
      <c r="O19" s="67"/>
      <c r="P19" s="66"/>
      <c r="Q19" s="67"/>
      <c r="R19" s="68"/>
      <c r="S19" s="69"/>
      <c r="T19" s="53"/>
      <c r="U19" s="54"/>
      <c r="V19" s="59" t="str">
        <f>IF(G19=0," ",(L19/G19))</f>
        <v> </v>
      </c>
      <c r="W19" s="62" t="str">
        <f>IF(H19=0," ",(M19/H19))</f>
        <v> </v>
      </c>
      <c r="X19" s="48"/>
    </row>
    <row r="20" spans="2:24" s="70" customFormat="1" ht="12.75">
      <c r="B20" s="71"/>
      <c r="C20" s="72" t="s">
        <v>27</v>
      </c>
      <c r="D20" s="73">
        <f>SUM(D8:D16)</f>
        <v>679583000</v>
      </c>
      <c r="E20" s="73">
        <f aca="true" t="shared" si="3" ref="E20:J20">SUM(E8:E16)</f>
        <v>0</v>
      </c>
      <c r="F20" s="73">
        <f t="shared" si="3"/>
        <v>0</v>
      </c>
      <c r="G20" s="73">
        <f t="shared" si="3"/>
        <v>679583000</v>
      </c>
      <c r="H20" s="74">
        <f t="shared" si="3"/>
        <v>219777000</v>
      </c>
      <c r="I20" s="75">
        <f t="shared" si="3"/>
        <v>0</v>
      </c>
      <c r="J20" s="74">
        <f t="shared" si="3"/>
        <v>0</v>
      </c>
      <c r="K20" s="75">
        <f>SUM(K8:K19)</f>
        <v>0</v>
      </c>
      <c r="L20" s="74">
        <f aca="true" t="shared" si="4" ref="L20:R20">SUM(L8:L19)</f>
        <v>0</v>
      </c>
      <c r="M20" s="76">
        <f t="shared" si="4"/>
        <v>0</v>
      </c>
      <c r="N20" s="74">
        <f t="shared" si="4"/>
        <v>0</v>
      </c>
      <c r="O20" s="77">
        <f t="shared" si="4"/>
        <v>0</v>
      </c>
      <c r="P20" s="78">
        <f t="shared" si="4"/>
        <v>0</v>
      </c>
      <c r="Q20" s="77">
        <f t="shared" si="4"/>
        <v>0</v>
      </c>
      <c r="R20" s="75">
        <f t="shared" si="4"/>
        <v>0</v>
      </c>
      <c r="S20" s="77">
        <f>SUM(S8:S19)</f>
        <v>0</v>
      </c>
      <c r="T20" s="79" t="str">
        <f>IF(N20=0,"-",(P20-N20)/N20)</f>
        <v>-</v>
      </c>
      <c r="U20" s="80" t="str">
        <f>IF(O20=0,"-",(Q20-O20)/O20)</f>
        <v>-</v>
      </c>
      <c r="V20" s="81">
        <f>IF($G20=0,0,($R20/$G20)*100)</f>
        <v>0</v>
      </c>
      <c r="W20" s="82">
        <f>IF($G20=0,0,($S20/$G20)*100)</f>
        <v>0</v>
      </c>
      <c r="X20" s="83"/>
    </row>
    <row r="21" spans="2:24" ht="13.5" thickBot="1">
      <c r="B21" s="84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</row>
    <row r="22" spans="2:3" ht="13.5" thickTop="1">
      <c r="B22" s="7"/>
      <c r="C22" s="7"/>
    </row>
    <row r="23" spans="1:254" s="15" customFormat="1" ht="13.5">
      <c r="A23" s="88"/>
      <c r="B23" s="7" t="s">
        <v>28</v>
      </c>
      <c r="C23" s="7" t="s">
        <v>29</v>
      </c>
      <c r="D23"/>
      <c r="E23"/>
      <c r="F23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6"/>
      <c r="Z23" s="7"/>
      <c r="AA23" s="7"/>
      <c r="AB23" s="7"/>
      <c r="AC23" s="7"/>
      <c r="AD23" s="7"/>
      <c r="AE23" s="7"/>
      <c r="IS23" s="90">
        <f aca="true" t="shared" si="5" ref="IS23:IT27">T23</f>
        <v>0</v>
      </c>
      <c r="IT23" s="90">
        <f t="shared" si="5"/>
        <v>0</v>
      </c>
    </row>
    <row r="24" spans="1:254" s="15" customFormat="1" ht="12.75">
      <c r="A24" s="88"/>
      <c r="B24" s="7" t="s">
        <v>30</v>
      </c>
      <c r="C24" s="7" t="s">
        <v>31</v>
      </c>
      <c r="D24" s="7"/>
      <c r="E24" s="89"/>
      <c r="F24" s="89"/>
      <c r="G24" s="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6"/>
      <c r="Z24" s="7"/>
      <c r="AA24" s="7"/>
      <c r="AB24" s="7"/>
      <c r="AC24" s="7"/>
      <c r="AD24" s="7"/>
      <c r="AE24" s="7"/>
      <c r="IS24" s="90">
        <f t="shared" si="5"/>
        <v>0</v>
      </c>
      <c r="IT24" s="90">
        <f t="shared" si="5"/>
        <v>0</v>
      </c>
    </row>
    <row r="25" spans="1:254" s="15" customFormat="1" ht="12.75">
      <c r="A25" s="7"/>
      <c r="B25" s="7" t="s">
        <v>32</v>
      </c>
      <c r="C25" s="7" t="s">
        <v>33</v>
      </c>
      <c r="D25" s="7"/>
      <c r="E25" s="89"/>
      <c r="F25" s="8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7"/>
      <c r="AA25" s="7"/>
      <c r="AB25" s="7"/>
      <c r="AC25" s="7"/>
      <c r="AD25" s="7"/>
      <c r="AE25" s="7"/>
      <c r="IS25" s="90">
        <f t="shared" si="5"/>
        <v>0</v>
      </c>
      <c r="IT25" s="90">
        <f t="shared" si="5"/>
        <v>0</v>
      </c>
    </row>
    <row r="26" spans="1:254" s="15" customFormat="1" ht="12.75">
      <c r="A26" s="7"/>
      <c r="B26" s="7" t="s">
        <v>34</v>
      </c>
      <c r="C26" s="7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7"/>
      <c r="AA26" s="7"/>
      <c r="AB26" s="7"/>
      <c r="AC26" s="7"/>
      <c r="AD26" s="7"/>
      <c r="AE26" s="7"/>
      <c r="IS26" s="90">
        <f t="shared" si="5"/>
        <v>0</v>
      </c>
      <c r="IT26" s="90">
        <f t="shared" si="5"/>
        <v>0</v>
      </c>
    </row>
    <row r="27" spans="1:254" s="15" customFormat="1" ht="12.75">
      <c r="A27" s="7"/>
      <c r="B27" s="7" t="s">
        <v>36</v>
      </c>
      <c r="C27" s="7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7"/>
      <c r="AA27" s="7"/>
      <c r="AB27" s="7"/>
      <c r="AC27" s="7"/>
      <c r="AD27" s="7"/>
      <c r="AE27" s="7"/>
      <c r="IS27" s="90">
        <f t="shared" si="5"/>
        <v>0</v>
      </c>
      <c r="IT27" s="90">
        <f t="shared" si="5"/>
        <v>0</v>
      </c>
    </row>
    <row r="28" spans="2:3" ht="12.75">
      <c r="B28" s="7"/>
      <c r="C28" s="7" t="s">
        <v>38</v>
      </c>
    </row>
    <row r="29" spans="2:6" ht="12.75">
      <c r="B29" s="7" t="s">
        <v>39</v>
      </c>
      <c r="C29" s="7"/>
      <c r="D29" s="7"/>
      <c r="E29" s="7"/>
      <c r="F29" s="7"/>
    </row>
    <row r="30" spans="2:6" ht="12.75">
      <c r="B30" s="7" t="s">
        <v>40</v>
      </c>
      <c r="C30" s="7"/>
      <c r="D30" s="7"/>
      <c r="E30" s="7"/>
      <c r="F30" s="7"/>
    </row>
  </sheetData>
  <sheetProtection password="F954" sheet="1" objects="1" scenarios="1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Unathi Lekonyana</dc:creator>
  <cp:keywords/>
  <dc:description/>
  <cp:lastModifiedBy>Sylvester Mohloli</cp:lastModifiedBy>
  <cp:lastPrinted>2011-12-08T07:02:54Z</cp:lastPrinted>
  <dcterms:created xsi:type="dcterms:W3CDTF">2011-11-22T08:03:54Z</dcterms:created>
  <dcterms:modified xsi:type="dcterms:W3CDTF">2011-12-08T07:03:05Z</dcterms:modified>
  <cp:category/>
  <cp:version/>
  <cp:contentType/>
  <cp:contentStatus/>
</cp:coreProperties>
</file>